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910"/>
  <workbookPr autoCompressPictures="0"/>
  <bookViews>
    <workbookView xWindow="0" yWindow="0" windowWidth="25600" windowHeight="16060"/>
  </bookViews>
  <sheets>
    <sheet name="CALIFICACION FINAL" sheetId="1" r:id="rId1"/>
    <sheet name="AUDITORIA PRECIOS" sheetId="3" state="hidden" r:id="rId2"/>
    <sheet name="1. PHARMAEUROPEA" sheetId="23" r:id="rId3"/>
    <sheet name="2. LABORATORIOS LTDA" sheetId="22" r:id="rId4"/>
    <sheet name="3. HOSPIMEDICS" sheetId="21" r:id="rId5"/>
    <sheet name="4. OC LA ECONOMIA" sheetId="20" r:id="rId6"/>
    <sheet name="5. COBO Y ASOCIADOS" sheetId="19" r:id="rId7"/>
    <sheet name="6. COOSBOY" sheetId="18" r:id="rId8"/>
    <sheet name="7. PRODUSER SAS" sheetId="17" r:id="rId9"/>
    <sheet name="8. ALFA TRADING" sheetId="16" r:id="rId10"/>
    <sheet name="9. ALLERS GROUP" sheetId="15" r:id="rId11"/>
    <sheet name="10. PRO H" sheetId="14" r:id="rId12"/>
    <sheet name="11. SYD" sheetId="13" r:id="rId13"/>
    <sheet name="12. REM EQUIPOS" sheetId="10" r:id="rId14"/>
    <sheet name="13. MEDICA C.I. LTDA." sheetId="9" r:id="rId15"/>
    <sheet name="14. ASEPSIS PRODUCTS" sheetId="12" r:id="rId16"/>
    <sheet name="15. DEPOSFARMA SAS" sheetId="11" r:id="rId17"/>
  </sheets>
  <definedNames>
    <definedName name="_xlnm._FilterDatabase" localSheetId="2" hidden="1">'1. PHARMAEUROPEA'!$A$1:$J$428</definedName>
    <definedName name="_xlnm._FilterDatabase" localSheetId="15" hidden="1">'14. ASEPSIS PRODUCTS'!$A$1:$I$428</definedName>
    <definedName name="_xlnm._FilterDatabase" localSheetId="16" hidden="1">'15. DEPOSFARMA SAS'!$A$11:$J$439</definedName>
    <definedName name="_xlnm._FilterDatabase" localSheetId="3" hidden="1">'2. LABORATORIOS LTDA'!$A$1:$K$585</definedName>
    <definedName name="_xlnm._FilterDatabase" localSheetId="4" hidden="1">'3. HOSPIMEDICS'!$A$1:$J$428</definedName>
    <definedName name="_xlnm._FilterDatabase" localSheetId="9" hidden="1">'8. ALFA TRADING'!$A$1:$J$428</definedName>
    <definedName name="_xlnm._FilterDatabase" localSheetId="0" hidden="1">'CALIFICACION FINAL'!$A$5:$Y$431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S352" i="1" l="1"/>
  <c r="O352" i="1"/>
  <c r="S351" i="1"/>
  <c r="O345" i="1"/>
  <c r="Q240" i="1"/>
  <c r="N229" i="1"/>
  <c r="O226" i="1"/>
  <c r="O225" i="1"/>
  <c r="O222" i="1"/>
  <c r="O217" i="1"/>
  <c r="P214" i="1"/>
  <c r="P213" i="1"/>
  <c r="L209" i="1"/>
  <c r="J209" i="1"/>
  <c r="S209" i="1"/>
  <c r="P209" i="1"/>
  <c r="O297" i="1"/>
  <c r="E264" i="1"/>
  <c r="J125" i="1"/>
  <c r="L125" i="1"/>
  <c r="E208" i="1"/>
  <c r="H208" i="1"/>
  <c r="J208" i="1"/>
  <c r="L208" i="1"/>
  <c r="N208" i="1"/>
  <c r="O208" i="1"/>
  <c r="P208" i="1"/>
  <c r="T208" i="1"/>
  <c r="S191" i="1"/>
  <c r="S190" i="1"/>
  <c r="S189" i="1"/>
  <c r="Q185" i="1"/>
  <c r="Q184" i="1"/>
  <c r="O184" i="1"/>
  <c r="O188" i="1"/>
  <c r="O187" i="1"/>
  <c r="O186" i="1"/>
  <c r="G188" i="1"/>
  <c r="G187" i="1"/>
  <c r="G186" i="1"/>
  <c r="G185" i="1"/>
  <c r="G184" i="1"/>
  <c r="Q183" i="1"/>
  <c r="G183" i="1"/>
  <c r="O183" i="1"/>
  <c r="E182" i="1"/>
  <c r="H182" i="1"/>
  <c r="J182" i="1"/>
  <c r="L182" i="1"/>
  <c r="M182" i="1"/>
  <c r="N182" i="1"/>
  <c r="P182" i="1"/>
  <c r="S182" i="1"/>
  <c r="G182" i="1"/>
  <c r="O182" i="1"/>
  <c r="Q182" i="1"/>
  <c r="T182" i="1"/>
  <c r="O181" i="1"/>
  <c r="G181" i="1"/>
  <c r="G180" i="1"/>
  <c r="O180" i="1"/>
  <c r="O179" i="1"/>
  <c r="G179" i="1"/>
  <c r="G178" i="1"/>
  <c r="O178" i="1"/>
  <c r="O177" i="1"/>
  <c r="N177" i="1"/>
  <c r="E64" i="1"/>
  <c r="F64" i="1"/>
  <c r="H64" i="1"/>
  <c r="I64" i="1"/>
  <c r="J64" i="1"/>
  <c r="N64" i="1"/>
  <c r="O64" i="1"/>
  <c r="Q64" i="1"/>
  <c r="S64" i="1"/>
  <c r="T64" i="1"/>
  <c r="G22" i="16"/>
  <c r="G23" i="16"/>
  <c r="G24" i="16"/>
  <c r="G25" i="16"/>
  <c r="G26" i="16"/>
  <c r="G27" i="16"/>
  <c r="G28" i="16"/>
  <c r="G29" i="16"/>
  <c r="G30" i="16"/>
  <c r="G31" i="16"/>
  <c r="G32" i="16"/>
  <c r="G33" i="16"/>
  <c r="G34" i="16"/>
  <c r="G35" i="16"/>
  <c r="G36" i="16"/>
  <c r="G37" i="16"/>
  <c r="G38" i="16"/>
  <c r="G39" i="16"/>
  <c r="G40" i="16"/>
  <c r="G41" i="16"/>
  <c r="G42" i="16"/>
  <c r="G44" i="16"/>
  <c r="G45" i="16"/>
  <c r="G46" i="16"/>
  <c r="G47" i="16"/>
  <c r="G48" i="16"/>
  <c r="G49" i="16"/>
  <c r="G50" i="16"/>
  <c r="G51" i="16"/>
  <c r="G52" i="16"/>
  <c r="G53" i="16"/>
  <c r="G54" i="16"/>
  <c r="G55" i="16"/>
  <c r="G56" i="16"/>
  <c r="G57" i="16"/>
  <c r="G58" i="16"/>
  <c r="G59" i="16"/>
  <c r="G60" i="16"/>
  <c r="G61" i="16"/>
  <c r="G62" i="16"/>
  <c r="G63" i="16"/>
  <c r="G64" i="16"/>
  <c r="G65" i="16"/>
  <c r="G66" i="16"/>
  <c r="G67" i="16"/>
  <c r="G68" i="16"/>
  <c r="G69" i="16"/>
  <c r="G70" i="16"/>
  <c r="G71" i="16"/>
  <c r="G72" i="16"/>
  <c r="G73" i="16"/>
  <c r="G74" i="16"/>
  <c r="G75" i="16"/>
  <c r="G76" i="16"/>
  <c r="G77" i="16"/>
  <c r="G78" i="16"/>
  <c r="G79" i="16"/>
  <c r="G80" i="16"/>
  <c r="G81" i="16"/>
  <c r="G82" i="16"/>
  <c r="G83" i="16"/>
  <c r="G84" i="16"/>
  <c r="G85" i="16"/>
  <c r="G86" i="16"/>
  <c r="G87" i="16"/>
  <c r="G88" i="16"/>
  <c r="G89" i="16"/>
  <c r="G90" i="16"/>
  <c r="G91" i="16"/>
  <c r="G92" i="16"/>
  <c r="G93" i="16"/>
  <c r="G94" i="16"/>
  <c r="G95" i="16"/>
  <c r="G96" i="16"/>
  <c r="G97" i="16"/>
  <c r="G98" i="16"/>
  <c r="G99" i="16"/>
  <c r="G100" i="16"/>
  <c r="G101" i="16"/>
  <c r="G102" i="16"/>
  <c r="G103" i="16"/>
  <c r="G104" i="16"/>
  <c r="G105" i="16"/>
  <c r="G106" i="16"/>
  <c r="G107" i="16"/>
  <c r="G108" i="16"/>
  <c r="G109" i="16"/>
  <c r="G110" i="16"/>
  <c r="G111" i="16"/>
  <c r="G112" i="16"/>
  <c r="G113" i="16"/>
  <c r="G114" i="16"/>
  <c r="G115" i="16"/>
  <c r="G116" i="16"/>
  <c r="G117" i="16"/>
  <c r="G118" i="16"/>
  <c r="G119" i="16"/>
  <c r="G120" i="16"/>
  <c r="G122" i="16"/>
  <c r="G123" i="16"/>
  <c r="G124" i="16"/>
  <c r="G125" i="16"/>
  <c r="G126" i="16"/>
  <c r="G127" i="16"/>
  <c r="G128" i="16"/>
  <c r="G129" i="16"/>
  <c r="G130" i="16"/>
  <c r="G131" i="16"/>
  <c r="G132" i="16"/>
  <c r="G133" i="16"/>
  <c r="G134" i="16"/>
  <c r="G135" i="16"/>
  <c r="G136" i="16"/>
  <c r="G137" i="16"/>
  <c r="G138" i="16"/>
  <c r="G139" i="16"/>
  <c r="G140" i="16"/>
  <c r="G141" i="16"/>
  <c r="G142" i="16"/>
  <c r="G144" i="16"/>
  <c r="G145" i="16"/>
  <c r="G150" i="16"/>
  <c r="G151" i="16"/>
  <c r="G152" i="16"/>
  <c r="G153" i="16"/>
  <c r="G154" i="16"/>
  <c r="G155" i="16"/>
  <c r="G156" i="16"/>
  <c r="G157" i="16"/>
  <c r="G158" i="16"/>
  <c r="G159" i="16"/>
  <c r="G160" i="16"/>
  <c r="G161" i="16"/>
  <c r="G162" i="16"/>
  <c r="G163" i="16"/>
  <c r="G164" i="16"/>
  <c r="G165" i="16"/>
  <c r="G166" i="16"/>
  <c r="G168" i="16"/>
  <c r="G169" i="16"/>
  <c r="G170" i="16"/>
  <c r="G171" i="16"/>
  <c r="G172" i="16"/>
  <c r="G185" i="16"/>
  <c r="G186" i="16"/>
  <c r="G187" i="16"/>
  <c r="G188" i="16"/>
  <c r="G189" i="16"/>
  <c r="G190" i="16"/>
  <c r="G191" i="16"/>
  <c r="G192" i="16"/>
  <c r="G193" i="16"/>
  <c r="G194" i="16"/>
  <c r="G195" i="16"/>
  <c r="G196" i="16"/>
  <c r="G197" i="16"/>
  <c r="G198" i="16"/>
  <c r="G199" i="16"/>
  <c r="G200" i="16"/>
  <c r="G201" i="16"/>
  <c r="G202" i="16"/>
  <c r="G203" i="16"/>
  <c r="G204" i="16"/>
  <c r="G205" i="16"/>
  <c r="G206" i="16"/>
  <c r="G207" i="16"/>
  <c r="G208" i="16"/>
  <c r="G209" i="16"/>
  <c r="G210" i="16"/>
  <c r="G211" i="16"/>
  <c r="G212" i="16"/>
  <c r="G213" i="16"/>
  <c r="G214" i="16"/>
  <c r="G215" i="16"/>
  <c r="G216" i="16"/>
  <c r="G217" i="16"/>
  <c r="G218" i="16"/>
  <c r="G219" i="16"/>
  <c r="G220" i="16"/>
  <c r="G221" i="16"/>
  <c r="G222" i="16"/>
  <c r="G223" i="16"/>
  <c r="G224" i="16"/>
  <c r="G225" i="16"/>
  <c r="G226" i="16"/>
  <c r="G227" i="16"/>
  <c r="G228" i="16"/>
  <c r="G229" i="16"/>
  <c r="G230" i="16"/>
  <c r="G231" i="16"/>
  <c r="G232" i="16"/>
  <c r="G233" i="16"/>
  <c r="G234" i="16"/>
  <c r="G235" i="16"/>
  <c r="G236" i="16"/>
  <c r="G237" i="16"/>
  <c r="G238" i="16"/>
  <c r="G239" i="16"/>
  <c r="G240" i="16"/>
  <c r="G241" i="16"/>
  <c r="G242" i="16"/>
  <c r="G243" i="16"/>
  <c r="G244" i="16"/>
  <c r="G245" i="16"/>
  <c r="G246" i="16"/>
  <c r="G247" i="16"/>
  <c r="G248" i="16"/>
  <c r="G249" i="16"/>
  <c r="G250" i="16"/>
  <c r="G251" i="16"/>
  <c r="G252" i="16"/>
  <c r="G253" i="16"/>
  <c r="G254" i="16"/>
  <c r="G255" i="16"/>
  <c r="G256" i="16"/>
  <c r="G257" i="16"/>
  <c r="G258" i="16"/>
  <c r="G259" i="16"/>
  <c r="G260" i="16"/>
  <c r="G261" i="16"/>
  <c r="G262" i="16"/>
  <c r="G263" i="16"/>
  <c r="G264" i="16"/>
  <c r="G265" i="16"/>
  <c r="G266" i="16"/>
  <c r="G268" i="16"/>
  <c r="G269" i="16"/>
  <c r="G270" i="16"/>
  <c r="G271" i="16"/>
  <c r="G272" i="16"/>
  <c r="G273" i="16"/>
  <c r="G274" i="16"/>
  <c r="G275" i="16"/>
  <c r="G276" i="16"/>
  <c r="G277" i="16"/>
  <c r="G278" i="16"/>
  <c r="G279" i="16"/>
  <c r="G280" i="16"/>
  <c r="G281" i="16"/>
  <c r="G282" i="16"/>
  <c r="G283" i="16"/>
  <c r="G284" i="16"/>
  <c r="G285" i="16"/>
  <c r="G286" i="16"/>
  <c r="G287" i="16"/>
  <c r="G288" i="16"/>
  <c r="G289" i="16"/>
  <c r="G290" i="16"/>
  <c r="G291" i="16"/>
  <c r="G292" i="16"/>
  <c r="G293" i="16"/>
  <c r="G294" i="16"/>
  <c r="G295" i="16"/>
  <c r="G296" i="16"/>
  <c r="G297" i="16"/>
  <c r="G298" i="16"/>
  <c r="G299" i="16"/>
  <c r="G300" i="16"/>
  <c r="G301" i="16"/>
  <c r="G302" i="16"/>
  <c r="G303" i="16"/>
  <c r="G304" i="16"/>
  <c r="G305" i="16"/>
  <c r="G306" i="16"/>
  <c r="G307" i="16"/>
  <c r="G308" i="16"/>
  <c r="G309" i="16"/>
  <c r="G310" i="16"/>
  <c r="G311" i="16"/>
  <c r="G312" i="16"/>
  <c r="G313" i="16"/>
  <c r="G314" i="16"/>
  <c r="G315" i="16"/>
  <c r="G316" i="16"/>
  <c r="G317" i="16"/>
  <c r="G318" i="16"/>
  <c r="G319" i="16"/>
  <c r="G320" i="16"/>
  <c r="G321" i="16"/>
  <c r="G322" i="16"/>
  <c r="G323" i="16"/>
  <c r="G324" i="16"/>
  <c r="G325" i="16"/>
  <c r="G326" i="16"/>
  <c r="G327" i="16"/>
  <c r="G328" i="16"/>
  <c r="G329" i="16"/>
  <c r="G332" i="16"/>
  <c r="G333" i="16"/>
  <c r="G334" i="16"/>
  <c r="G335" i="16"/>
  <c r="G336" i="16"/>
  <c r="G337" i="16"/>
  <c r="G338" i="16"/>
  <c r="G339" i="16"/>
  <c r="G340" i="16"/>
  <c r="G341" i="16"/>
  <c r="G342" i="16"/>
  <c r="G343" i="16"/>
  <c r="G344" i="16"/>
  <c r="G345" i="16"/>
  <c r="G346" i="16"/>
  <c r="G347" i="16"/>
  <c r="G348" i="16"/>
  <c r="G349" i="16"/>
  <c r="G350" i="16"/>
  <c r="G351" i="16"/>
  <c r="G352" i="16"/>
  <c r="G353" i="16"/>
  <c r="G354" i="16"/>
  <c r="G355" i="16"/>
  <c r="G356" i="16"/>
  <c r="G357" i="16"/>
  <c r="G358" i="16"/>
  <c r="G359" i="16"/>
  <c r="G360" i="16"/>
  <c r="G361" i="16"/>
  <c r="G362" i="16"/>
  <c r="G363" i="16"/>
  <c r="G364" i="16"/>
  <c r="G365" i="16"/>
  <c r="G366" i="16"/>
  <c r="G367" i="16"/>
  <c r="G368" i="16"/>
  <c r="G369" i="16"/>
  <c r="G370" i="16"/>
  <c r="G371" i="16"/>
  <c r="G372" i="16"/>
  <c r="G373" i="16"/>
  <c r="G374" i="16"/>
  <c r="G375" i="16"/>
  <c r="G376" i="16"/>
  <c r="G377" i="16"/>
  <c r="G378" i="16"/>
  <c r="G379" i="16"/>
  <c r="G380" i="16"/>
  <c r="G381" i="16"/>
  <c r="G382" i="16"/>
  <c r="G428" i="16"/>
  <c r="H7" i="1"/>
  <c r="H8" i="1"/>
  <c r="H9" i="1"/>
  <c r="H10" i="1"/>
  <c r="H11" i="1"/>
  <c r="H12" i="1"/>
  <c r="H13" i="1"/>
  <c r="H14" i="1"/>
  <c r="H15" i="1"/>
  <c r="H16" i="1"/>
  <c r="H17" i="1"/>
  <c r="H18" i="1"/>
  <c r="H19" i="1"/>
  <c r="H20" i="1"/>
  <c r="H21" i="1"/>
  <c r="H22" i="1"/>
  <c r="H23" i="1"/>
  <c r="H24" i="1"/>
  <c r="H25" i="1"/>
  <c r="H26" i="1"/>
  <c r="H29" i="1"/>
  <c r="H30" i="1"/>
  <c r="H31" i="1"/>
  <c r="H32" i="1"/>
  <c r="H34" i="1"/>
  <c r="H35" i="1"/>
  <c r="H36" i="1"/>
  <c r="H38" i="1"/>
  <c r="H39" i="1"/>
  <c r="H40" i="1"/>
  <c r="H41" i="1"/>
  <c r="H42" i="1"/>
  <c r="H43" i="1"/>
  <c r="H44" i="1"/>
  <c r="H47" i="1"/>
  <c r="H48" i="1"/>
  <c r="H49" i="1"/>
  <c r="H50" i="1"/>
  <c r="H51" i="1"/>
  <c r="H52" i="1"/>
  <c r="H53" i="1"/>
  <c r="H54" i="1"/>
  <c r="H55" i="1"/>
  <c r="H56" i="1"/>
  <c r="H57" i="1"/>
  <c r="H58" i="1"/>
  <c r="H59" i="1"/>
  <c r="H60" i="1"/>
  <c r="H61" i="1"/>
  <c r="H62" i="1"/>
  <c r="H63" i="1"/>
  <c r="H65" i="1"/>
  <c r="H66" i="1"/>
  <c r="H67" i="1"/>
  <c r="H68" i="1"/>
  <c r="H69" i="1"/>
  <c r="H70" i="1"/>
  <c r="H71" i="1"/>
  <c r="H73" i="1"/>
  <c r="H76" i="1"/>
  <c r="H77" i="1"/>
  <c r="H78" i="1"/>
  <c r="H79" i="1"/>
  <c r="H80" i="1"/>
  <c r="H81" i="1"/>
  <c r="H83" i="1"/>
  <c r="H84" i="1"/>
  <c r="H85" i="1"/>
  <c r="H86" i="1"/>
  <c r="H87" i="1"/>
  <c r="H89" i="1"/>
  <c r="H90" i="1"/>
  <c r="H91" i="1"/>
  <c r="H92" i="1"/>
  <c r="H93" i="1"/>
  <c r="H94" i="1"/>
  <c r="H95" i="1"/>
  <c r="H96" i="1"/>
  <c r="H97" i="1"/>
  <c r="H98" i="1"/>
  <c r="H99" i="1"/>
  <c r="H100" i="1"/>
  <c r="H101" i="1"/>
  <c r="H102" i="1"/>
  <c r="H103" i="1"/>
  <c r="H105" i="1"/>
  <c r="H106" i="1"/>
  <c r="H107" i="1"/>
  <c r="H108" i="1"/>
  <c r="H109" i="1"/>
  <c r="H110" i="1"/>
  <c r="H113" i="1"/>
  <c r="H114" i="1"/>
  <c r="H116" i="1"/>
  <c r="H118" i="1"/>
  <c r="H119" i="1"/>
  <c r="H120" i="1"/>
  <c r="H125" i="1"/>
  <c r="H126" i="1"/>
  <c r="H127" i="1"/>
  <c r="H128" i="1"/>
  <c r="H129" i="1"/>
  <c r="H130" i="1"/>
  <c r="H131" i="1"/>
  <c r="H132" i="1"/>
  <c r="H134" i="1"/>
  <c r="H135" i="1"/>
  <c r="H136" i="1"/>
  <c r="H137" i="1"/>
  <c r="H138" i="1"/>
  <c r="H139" i="1"/>
  <c r="H140" i="1"/>
  <c r="H141" i="1"/>
  <c r="H143" i="1"/>
  <c r="H145" i="1"/>
  <c r="H146" i="1"/>
  <c r="H147" i="1"/>
  <c r="H148" i="1"/>
  <c r="H149" i="1"/>
  <c r="H150" i="1"/>
  <c r="H151" i="1"/>
  <c r="H152" i="1"/>
  <c r="H153" i="1"/>
  <c r="H154" i="1"/>
  <c r="H156" i="1"/>
  <c r="H157" i="1"/>
  <c r="H158" i="1"/>
  <c r="H160" i="1"/>
  <c r="H161" i="1"/>
  <c r="H162" i="1"/>
  <c r="H164" i="1"/>
  <c r="H166" i="1"/>
  <c r="H167" i="1"/>
  <c r="H168" i="1"/>
  <c r="H169" i="1"/>
  <c r="H171" i="1"/>
  <c r="H172" i="1"/>
  <c r="H173" i="1"/>
  <c r="H175" i="1"/>
  <c r="H176" i="1"/>
  <c r="H177" i="1"/>
  <c r="H178" i="1"/>
  <c r="H179" i="1"/>
  <c r="H180" i="1"/>
  <c r="H181" i="1"/>
  <c r="H183" i="1"/>
  <c r="H184" i="1"/>
  <c r="H186" i="1"/>
  <c r="H187" i="1"/>
  <c r="H188" i="1"/>
  <c r="H189" i="1"/>
  <c r="H190" i="1"/>
  <c r="H199" i="1"/>
  <c r="H200" i="1"/>
  <c r="H209" i="1"/>
  <c r="H210" i="1"/>
  <c r="H211" i="1"/>
  <c r="H212" i="1"/>
  <c r="H213" i="1"/>
  <c r="H214" i="1"/>
  <c r="H215" i="1"/>
  <c r="H216" i="1"/>
  <c r="H218" i="1"/>
  <c r="H219" i="1"/>
  <c r="H220" i="1"/>
  <c r="H221" i="1"/>
  <c r="H222" i="1"/>
  <c r="H223" i="1"/>
  <c r="H225" i="1"/>
  <c r="H226" i="1"/>
  <c r="H227" i="1"/>
  <c r="H228" i="1"/>
  <c r="H229" i="1"/>
  <c r="H230" i="1"/>
  <c r="H231" i="1"/>
  <c r="H232" i="1"/>
  <c r="H233" i="1"/>
  <c r="H234" i="1"/>
  <c r="H235" i="1"/>
  <c r="H236" i="1"/>
  <c r="H237" i="1"/>
  <c r="H238" i="1"/>
  <c r="H239" i="1"/>
  <c r="H241" i="1"/>
  <c r="H243" i="1"/>
  <c r="H244" i="1"/>
  <c r="H245" i="1"/>
  <c r="H246" i="1"/>
  <c r="H247" i="1"/>
  <c r="H248" i="1"/>
  <c r="H249" i="1"/>
  <c r="H250" i="1"/>
  <c r="H251" i="1"/>
  <c r="H252" i="1"/>
  <c r="H253" i="1"/>
  <c r="H254" i="1"/>
  <c r="H255" i="1"/>
  <c r="H256" i="1"/>
  <c r="H257" i="1"/>
  <c r="H258" i="1"/>
  <c r="H259" i="1"/>
  <c r="H260" i="1"/>
  <c r="H261" i="1"/>
  <c r="H262" i="1"/>
  <c r="H263" i="1"/>
  <c r="H264" i="1"/>
  <c r="H267" i="1"/>
  <c r="H268" i="1"/>
  <c r="H271" i="1"/>
  <c r="H272" i="1"/>
  <c r="H273" i="1"/>
  <c r="H275" i="1"/>
  <c r="H276" i="1"/>
  <c r="H277" i="1"/>
  <c r="H278" i="1"/>
  <c r="H279" i="1"/>
  <c r="H280" i="1"/>
  <c r="H281" i="1"/>
  <c r="H282" i="1"/>
  <c r="H283" i="1"/>
  <c r="H287" i="1"/>
  <c r="H288" i="1"/>
  <c r="H290" i="1"/>
  <c r="H292" i="1"/>
  <c r="H295" i="1"/>
  <c r="H296" i="1"/>
  <c r="H302" i="1"/>
  <c r="H303" i="1"/>
  <c r="H304" i="1"/>
  <c r="H305" i="1"/>
  <c r="H306" i="1"/>
  <c r="H307" i="1"/>
  <c r="H308" i="1"/>
  <c r="H309" i="1"/>
  <c r="H310" i="1"/>
  <c r="H311" i="1"/>
  <c r="H312" i="1"/>
  <c r="H313" i="1"/>
  <c r="H314" i="1"/>
  <c r="H315" i="1"/>
  <c r="H316" i="1"/>
  <c r="H317" i="1"/>
  <c r="H318" i="1"/>
  <c r="H319" i="1"/>
  <c r="H323" i="1"/>
  <c r="H324" i="1"/>
  <c r="H325" i="1"/>
  <c r="H326" i="1"/>
  <c r="H329" i="1"/>
  <c r="H334" i="1"/>
  <c r="H335" i="1"/>
  <c r="H336" i="1"/>
  <c r="H337" i="1"/>
  <c r="H338" i="1"/>
  <c r="H342" i="1"/>
  <c r="H343" i="1"/>
  <c r="H344" i="1"/>
  <c r="H345" i="1"/>
  <c r="H346" i="1"/>
  <c r="H347" i="1"/>
  <c r="H348" i="1"/>
  <c r="H350" i="1"/>
  <c r="H351" i="1"/>
  <c r="H352" i="1"/>
  <c r="H359" i="1"/>
  <c r="H360" i="1"/>
  <c r="H361" i="1"/>
  <c r="H362" i="1"/>
  <c r="H364" i="1"/>
  <c r="H365" i="1"/>
  <c r="H366" i="1"/>
  <c r="H367" i="1"/>
  <c r="H368" i="1"/>
  <c r="H369" i="1"/>
  <c r="H370" i="1"/>
  <c r="H372" i="1"/>
  <c r="H373" i="1"/>
  <c r="H374" i="1"/>
  <c r="H376"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10" i="1"/>
  <c r="H411" i="1"/>
  <c r="H419" i="1"/>
  <c r="H420" i="1"/>
  <c r="H422" i="1"/>
  <c r="H423" i="1"/>
  <c r="H6" i="1"/>
  <c r="G438" i="20"/>
  <c r="H431" i="12"/>
  <c r="H43" i="16"/>
  <c r="H121" i="16"/>
  <c r="H143" i="16"/>
  <c r="H146" i="16"/>
  <c r="H147" i="16"/>
  <c r="H148" i="16"/>
  <c r="H149" i="16"/>
  <c r="H167" i="16"/>
  <c r="H173" i="16"/>
  <c r="H174" i="16"/>
  <c r="H175" i="16"/>
  <c r="H176" i="16"/>
  <c r="H177" i="16"/>
  <c r="H178" i="16"/>
  <c r="H179" i="16"/>
  <c r="H180" i="16"/>
  <c r="H181" i="16"/>
  <c r="H182" i="16"/>
  <c r="H183" i="16"/>
  <c r="H184" i="16"/>
  <c r="H267" i="16"/>
  <c r="H330" i="16"/>
  <c r="H331" i="16"/>
  <c r="H383" i="16"/>
  <c r="H384" i="16"/>
  <c r="H385" i="16"/>
  <c r="H428" i="16"/>
  <c r="H431" i="16"/>
  <c r="H428" i="21"/>
  <c r="H429" i="15"/>
  <c r="G2" i="16"/>
  <c r="S21" i="1"/>
  <c r="S22" i="1"/>
  <c r="S24" i="1"/>
  <c r="S27" i="1"/>
  <c r="S28" i="1"/>
  <c r="S29" i="1"/>
  <c r="S32" i="1"/>
  <c r="S33" i="1"/>
  <c r="S34" i="1"/>
  <c r="S35" i="1"/>
  <c r="S36" i="1"/>
  <c r="S37" i="1"/>
  <c r="S38" i="1"/>
  <c r="S39" i="1"/>
  <c r="S40" i="1"/>
  <c r="S41" i="1"/>
  <c r="S42" i="1"/>
  <c r="S43" i="1"/>
  <c r="S44" i="1"/>
  <c r="S48" i="1"/>
  <c r="S49" i="1"/>
  <c r="S50" i="1"/>
  <c r="S51" i="1"/>
  <c r="S52" i="1"/>
  <c r="S53" i="1"/>
  <c r="S54" i="1"/>
  <c r="S55" i="1"/>
  <c r="S56" i="1"/>
  <c r="S57" i="1"/>
  <c r="S58" i="1"/>
  <c r="S63" i="1"/>
  <c r="S65" i="1"/>
  <c r="S66" i="1"/>
  <c r="S67" i="1"/>
  <c r="S78" i="1"/>
  <c r="S79" i="1"/>
  <c r="S80" i="1"/>
  <c r="S81" i="1"/>
  <c r="S82" i="1"/>
  <c r="S83" i="1"/>
  <c r="S84" i="1"/>
  <c r="S85" i="1"/>
  <c r="S86" i="1"/>
  <c r="S90" i="1"/>
  <c r="S91" i="1"/>
  <c r="S92" i="1"/>
  <c r="S93" i="1"/>
  <c r="S94" i="1"/>
  <c r="S95" i="1"/>
  <c r="S96" i="1"/>
  <c r="S97" i="1"/>
  <c r="S98" i="1"/>
  <c r="S99" i="1"/>
  <c r="S100" i="1"/>
  <c r="S107" i="1"/>
  <c r="S111" i="1"/>
  <c r="S134" i="1"/>
  <c r="S137" i="1"/>
  <c r="S138" i="1"/>
  <c r="S139" i="1"/>
  <c r="S140" i="1"/>
  <c r="S141" i="1"/>
  <c r="S156" i="1"/>
  <c r="S157" i="1"/>
  <c r="S158" i="1"/>
  <c r="S161" i="1"/>
  <c r="S168" i="1"/>
  <c r="S177" i="1"/>
  <c r="S178" i="1"/>
  <c r="S183" i="1"/>
  <c r="S184" i="1"/>
  <c r="S185" i="1"/>
  <c r="S206" i="1"/>
  <c r="S210" i="1"/>
  <c r="S212" i="1"/>
  <c r="S218" i="1"/>
  <c r="S219" i="1"/>
  <c r="S227" i="1"/>
  <c r="S230" i="1"/>
  <c r="S233" i="1"/>
  <c r="S237" i="1"/>
  <c r="S238" i="1"/>
  <c r="S239" i="1"/>
  <c r="S241" i="1"/>
  <c r="S243" i="1"/>
  <c r="S244" i="1"/>
  <c r="S256" i="1"/>
  <c r="S257" i="1"/>
  <c r="S263" i="1"/>
  <c r="S267" i="1"/>
  <c r="S272" i="1"/>
  <c r="S295" i="1"/>
  <c r="S296" i="1"/>
  <c r="S305" i="1"/>
  <c r="S306" i="1"/>
  <c r="S310" i="1"/>
  <c r="S311" i="1"/>
  <c r="S312" i="1"/>
  <c r="S313" i="1"/>
  <c r="S314" i="1"/>
  <c r="S316" i="1"/>
  <c r="S317" i="1"/>
  <c r="S318" i="1"/>
  <c r="S323" i="1"/>
  <c r="S324" i="1"/>
  <c r="S325" i="1"/>
  <c r="S329" i="1"/>
  <c r="S334" i="1"/>
  <c r="S335" i="1"/>
  <c r="S336" i="1"/>
  <c r="S338" i="1"/>
  <c r="S350" i="1"/>
  <c r="S361" i="1"/>
  <c r="S362" i="1"/>
  <c r="S363" i="1"/>
  <c r="S368" i="1"/>
  <c r="S378" i="1"/>
  <c r="S379" i="1"/>
  <c r="S380" i="1"/>
  <c r="S387" i="1"/>
  <c r="S388" i="1"/>
  <c r="S389" i="1"/>
  <c r="S6" i="1"/>
  <c r="G439" i="11"/>
  <c r="G428" i="12"/>
  <c r="R27" i="1"/>
  <c r="R28" i="1"/>
  <c r="R33" i="1"/>
  <c r="R49" i="1"/>
  <c r="R50" i="1"/>
  <c r="R52" i="1"/>
  <c r="R54" i="1"/>
  <c r="R55" i="1"/>
  <c r="R56" i="1"/>
  <c r="R59" i="1"/>
  <c r="R60" i="1"/>
  <c r="R61" i="1"/>
  <c r="R65" i="1"/>
  <c r="R66" i="1"/>
  <c r="R67" i="1"/>
  <c r="R150" i="1"/>
  <c r="R204" i="1"/>
  <c r="R205" i="1"/>
  <c r="R206" i="1"/>
  <c r="R207" i="1"/>
  <c r="R228" i="1"/>
  <c r="R265" i="1"/>
  <c r="R267" i="1"/>
  <c r="R300" i="1"/>
  <c r="R334" i="1"/>
  <c r="R335" i="1"/>
  <c r="R400" i="1"/>
  <c r="R401" i="1"/>
  <c r="R402" i="1"/>
  <c r="R408" i="1"/>
  <c r="G428" i="9"/>
  <c r="Q231" i="1"/>
  <c r="Q237" i="1"/>
  <c r="Q238" i="1"/>
  <c r="Q239" i="1"/>
  <c r="Q242" i="1"/>
  <c r="Q243" i="1"/>
  <c r="Q244" i="1"/>
  <c r="Q245" i="1"/>
  <c r="Q246" i="1"/>
  <c r="Q250" i="1"/>
  <c r="Q251" i="1"/>
  <c r="Q252" i="1"/>
  <c r="Q253" i="1"/>
  <c r="Q254" i="1"/>
  <c r="Q255" i="1"/>
  <c r="Q256" i="1"/>
  <c r="Q257" i="1"/>
  <c r="Q260" i="1"/>
  <c r="Q261" i="1"/>
  <c r="Q265" i="1"/>
  <c r="Q268" i="1"/>
  <c r="Q321" i="1"/>
  <c r="Q322" i="1"/>
  <c r="Q323" i="1"/>
  <c r="Q324" i="1"/>
  <c r="Q325" i="1"/>
  <c r="Q326" i="1"/>
  <c r="Q329" i="1"/>
  <c r="Q336" i="1"/>
  <c r="Q384" i="1"/>
  <c r="Q385" i="1"/>
  <c r="Q386" i="1"/>
  <c r="Q227" i="1"/>
  <c r="Q23" i="1"/>
  <c r="Q24" i="1"/>
  <c r="Q25" i="1"/>
  <c r="Q26" i="1"/>
  <c r="Q27" i="1"/>
  <c r="Q28" i="1"/>
  <c r="Q32" i="1"/>
  <c r="Q34" i="1"/>
  <c r="Q35" i="1"/>
  <c r="Q37" i="1"/>
  <c r="Q47" i="1"/>
  <c r="Q53" i="1"/>
  <c r="Q54" i="1"/>
  <c r="Q55" i="1"/>
  <c r="Q56" i="1"/>
  <c r="Q65" i="1"/>
  <c r="Q66" i="1"/>
  <c r="Q67" i="1"/>
  <c r="Q68" i="1"/>
  <c r="Q70" i="1"/>
  <c r="Q76" i="1"/>
  <c r="Q77" i="1"/>
  <c r="Q94" i="1"/>
  <c r="Q95" i="1"/>
  <c r="Q97" i="1"/>
  <c r="Q99" i="1"/>
  <c r="Q108" i="1"/>
  <c r="Q124" i="1"/>
  <c r="Q132" i="1"/>
  <c r="Q150" i="1"/>
  <c r="Q151" i="1"/>
  <c r="Q152" i="1"/>
  <c r="Q153" i="1"/>
  <c r="Q154" i="1"/>
  <c r="Q175" i="1"/>
  <c r="Q178" i="1"/>
  <c r="Q179" i="1"/>
  <c r="Q180" i="1"/>
  <c r="Q181" i="1"/>
  <c r="Q186" i="1"/>
  <c r="Q187" i="1"/>
  <c r="Q188" i="1"/>
  <c r="Q189" i="1"/>
  <c r="Q190" i="1"/>
  <c r="Q191" i="1"/>
  <c r="Q199" i="1"/>
  <c r="Q200" i="1"/>
  <c r="Q201" i="1"/>
  <c r="Q210" i="1"/>
  <c r="Q211" i="1"/>
  <c r="Q213" i="1"/>
  <c r="Q214" i="1"/>
  <c r="Q215" i="1"/>
  <c r="Q220" i="1"/>
  <c r="Q6" i="1"/>
  <c r="G430" i="10"/>
  <c r="P210" i="1"/>
  <c r="P211" i="1"/>
  <c r="P215" i="1"/>
  <c r="P216" i="1"/>
  <c r="P217" i="1"/>
  <c r="P218" i="1"/>
  <c r="P220" i="1"/>
  <c r="P221" i="1"/>
  <c r="P222" i="1"/>
  <c r="P223" i="1"/>
  <c r="P225" i="1"/>
  <c r="P226" i="1"/>
  <c r="P227" i="1"/>
  <c r="P228" i="1"/>
  <c r="P229" i="1"/>
  <c r="P230" i="1"/>
  <c r="P231" i="1"/>
  <c r="P232" i="1"/>
  <c r="P233" i="1"/>
  <c r="P234" i="1"/>
  <c r="P235" i="1"/>
  <c r="P236" i="1"/>
  <c r="P237" i="1"/>
  <c r="P238" i="1"/>
  <c r="P239" i="1"/>
  <c r="P241" i="1"/>
  <c r="P243" i="1"/>
  <c r="P244" i="1"/>
  <c r="P245" i="1"/>
  <c r="P246" i="1"/>
  <c r="P247" i="1"/>
  <c r="P248" i="1"/>
  <c r="P249" i="1"/>
  <c r="P250" i="1"/>
  <c r="P251" i="1"/>
  <c r="P252" i="1"/>
  <c r="P253" i="1"/>
  <c r="P254" i="1"/>
  <c r="P255" i="1"/>
  <c r="P256" i="1"/>
  <c r="P257" i="1"/>
  <c r="P258" i="1"/>
  <c r="P259" i="1"/>
  <c r="P260" i="1"/>
  <c r="P261" i="1"/>
  <c r="P268" i="1"/>
  <c r="P269" i="1"/>
  <c r="P270" i="1"/>
  <c r="P271" i="1"/>
  <c r="P273" i="1"/>
  <c r="P274" i="1"/>
  <c r="P275" i="1"/>
  <c r="P276" i="1"/>
  <c r="P277" i="1"/>
  <c r="P278" i="1"/>
  <c r="P279" i="1"/>
  <c r="P280" i="1"/>
  <c r="P281" i="1"/>
  <c r="P282" i="1"/>
  <c r="P283" i="1"/>
  <c r="P302" i="1"/>
  <c r="P303" i="1"/>
  <c r="P304" i="1"/>
  <c r="P305" i="1"/>
  <c r="P306" i="1"/>
  <c r="P307" i="1"/>
  <c r="P308" i="1"/>
  <c r="P309" i="1"/>
  <c r="P310" i="1"/>
  <c r="P311" i="1"/>
  <c r="P312" i="1"/>
  <c r="P313" i="1"/>
  <c r="P314" i="1"/>
  <c r="P315" i="1"/>
  <c r="P316" i="1"/>
  <c r="P317" i="1"/>
  <c r="P318" i="1"/>
  <c r="P323" i="1"/>
  <c r="P324" i="1"/>
  <c r="P325" i="1"/>
  <c r="P326" i="1"/>
  <c r="P329" i="1"/>
  <c r="P334" i="1"/>
  <c r="P335" i="1"/>
  <c r="P336" i="1"/>
  <c r="P337" i="1"/>
  <c r="P338" i="1"/>
  <c r="P342" i="1"/>
  <c r="P343" i="1"/>
  <c r="P344" i="1"/>
  <c r="P345" i="1"/>
  <c r="P346" i="1"/>
  <c r="P347" i="1"/>
  <c r="P350" i="1"/>
  <c r="P351" i="1"/>
  <c r="P352" i="1"/>
  <c r="P353" i="1"/>
  <c r="P354" i="1"/>
  <c r="P355" i="1"/>
  <c r="P356" i="1"/>
  <c r="P357" i="1"/>
  <c r="P359" i="1"/>
  <c r="P360" i="1"/>
  <c r="P366" i="1"/>
  <c r="P367" i="1"/>
  <c r="P368" i="1"/>
  <c r="P369" i="1"/>
  <c r="P372" i="1"/>
  <c r="P381" i="1"/>
  <c r="P382" i="1"/>
  <c r="P383" i="1"/>
  <c r="P384" i="1"/>
  <c r="P385" i="1"/>
  <c r="P386" i="1"/>
  <c r="P387" i="1"/>
  <c r="P388" i="1"/>
  <c r="P389" i="1"/>
  <c r="P400" i="1"/>
  <c r="P401" i="1"/>
  <c r="P419" i="1"/>
  <c r="P420" i="1"/>
  <c r="P7" i="1"/>
  <c r="P8" i="1"/>
  <c r="P9" i="1"/>
  <c r="P10" i="1"/>
  <c r="P11" i="1"/>
  <c r="P12" i="1"/>
  <c r="P13" i="1"/>
  <c r="P14" i="1"/>
  <c r="P15" i="1"/>
  <c r="P16" i="1"/>
  <c r="P17" i="1"/>
  <c r="P18" i="1"/>
  <c r="P19" i="1"/>
  <c r="P20" i="1"/>
  <c r="P21" i="1"/>
  <c r="P22" i="1"/>
  <c r="P23" i="1"/>
  <c r="P24" i="1"/>
  <c r="P25" i="1"/>
  <c r="P26" i="1"/>
  <c r="P47" i="1"/>
  <c r="P68" i="1"/>
  <c r="P69" i="1"/>
  <c r="P70" i="1"/>
  <c r="P71" i="1"/>
  <c r="P72" i="1"/>
  <c r="P76" i="1"/>
  <c r="P77" i="1"/>
  <c r="P78" i="1"/>
  <c r="P79" i="1"/>
  <c r="P80" i="1"/>
  <c r="P84" i="1"/>
  <c r="P85" i="1"/>
  <c r="P86" i="1"/>
  <c r="P107" i="1"/>
  <c r="P108" i="1"/>
  <c r="P116" i="1"/>
  <c r="P117" i="1"/>
  <c r="P118" i="1"/>
  <c r="P119" i="1"/>
  <c r="P120" i="1"/>
  <c r="P126" i="1"/>
  <c r="P127" i="1"/>
  <c r="P128" i="1"/>
  <c r="P129" i="1"/>
  <c r="P130" i="1"/>
  <c r="P131" i="1"/>
  <c r="P132" i="1"/>
  <c r="P133" i="1"/>
  <c r="P135" i="1"/>
  <c r="P137" i="1"/>
  <c r="P138" i="1"/>
  <c r="P139" i="1"/>
  <c r="P140" i="1"/>
  <c r="P141" i="1"/>
  <c r="P142" i="1"/>
  <c r="P143" i="1"/>
  <c r="P144" i="1"/>
  <c r="P145" i="1"/>
  <c r="P147" i="1"/>
  <c r="P149" i="1"/>
  <c r="P150" i="1"/>
  <c r="P151" i="1"/>
  <c r="P152" i="1"/>
  <c r="P153" i="1"/>
  <c r="P154" i="1"/>
  <c r="P156" i="1"/>
  <c r="P157" i="1"/>
  <c r="P158" i="1"/>
  <c r="P164" i="1"/>
  <c r="P165" i="1"/>
  <c r="P166" i="1"/>
  <c r="P167" i="1"/>
  <c r="P168" i="1"/>
  <c r="P169" i="1"/>
  <c r="P175" i="1"/>
  <c r="P176" i="1"/>
  <c r="P177" i="1"/>
  <c r="P178" i="1"/>
  <c r="P179" i="1"/>
  <c r="P180" i="1"/>
  <c r="P181" i="1"/>
  <c r="P183" i="1"/>
  <c r="P184" i="1"/>
  <c r="P186" i="1"/>
  <c r="P187" i="1"/>
  <c r="P188" i="1"/>
  <c r="P189" i="1"/>
  <c r="P190" i="1"/>
  <c r="P191" i="1"/>
  <c r="P192" i="1"/>
  <c r="P194" i="1"/>
  <c r="P195" i="1"/>
  <c r="P199" i="1"/>
  <c r="P200" i="1"/>
  <c r="P201" i="1"/>
  <c r="P6" i="1"/>
  <c r="G428" i="13"/>
  <c r="O104" i="1"/>
  <c r="O105" i="1"/>
  <c r="O106" i="1"/>
  <c r="O109" i="1"/>
  <c r="O110" i="1"/>
  <c r="O113" i="1"/>
  <c r="O114" i="1"/>
  <c r="O116" i="1"/>
  <c r="O117" i="1"/>
  <c r="O118" i="1"/>
  <c r="O119" i="1"/>
  <c r="O120" i="1"/>
  <c r="O125" i="1"/>
  <c r="O126" i="1"/>
  <c r="O133" i="1"/>
  <c r="O135" i="1"/>
  <c r="O137" i="1"/>
  <c r="O138" i="1"/>
  <c r="O139" i="1"/>
  <c r="O140" i="1"/>
  <c r="O145" i="1"/>
  <c r="O146" i="1"/>
  <c r="O147" i="1"/>
  <c r="O148" i="1"/>
  <c r="O149" i="1"/>
  <c r="O150" i="1"/>
  <c r="O151" i="1"/>
  <c r="O152" i="1"/>
  <c r="O153" i="1"/>
  <c r="O154" i="1"/>
  <c r="O155" i="1"/>
  <c r="O156" i="1"/>
  <c r="O157" i="1"/>
  <c r="O158" i="1"/>
  <c r="O160" i="1"/>
  <c r="O162" i="1"/>
  <c r="O164" i="1"/>
  <c r="O165" i="1"/>
  <c r="O169" i="1"/>
  <c r="O171" i="1"/>
  <c r="O176" i="1"/>
  <c r="O189" i="1"/>
  <c r="O190" i="1"/>
  <c r="O191" i="1"/>
  <c r="O199" i="1"/>
  <c r="O200" i="1"/>
  <c r="O201" i="1"/>
  <c r="O210" i="1"/>
  <c r="O211" i="1"/>
  <c r="O213" i="1"/>
  <c r="O214" i="1"/>
  <c r="O215" i="1"/>
  <c r="O221" i="1"/>
  <c r="O227" i="1"/>
  <c r="O228" i="1"/>
  <c r="O229" i="1"/>
  <c r="O230" i="1"/>
  <c r="O231" i="1"/>
  <c r="O233" i="1"/>
  <c r="O234" i="1"/>
  <c r="O235" i="1"/>
  <c r="O236" i="1"/>
  <c r="O237" i="1"/>
  <c r="O238" i="1"/>
  <c r="O239" i="1"/>
  <c r="O241" i="1"/>
  <c r="O243" i="1"/>
  <c r="O244" i="1"/>
  <c r="O245" i="1"/>
  <c r="O246" i="1"/>
  <c r="O247" i="1"/>
  <c r="O248" i="1"/>
  <c r="O249" i="1"/>
  <c r="O250" i="1"/>
  <c r="O251" i="1"/>
  <c r="O252" i="1"/>
  <c r="O253" i="1"/>
  <c r="O254" i="1"/>
  <c r="O255" i="1"/>
  <c r="O256" i="1"/>
  <c r="O257" i="1"/>
  <c r="O258" i="1"/>
  <c r="O259" i="1"/>
  <c r="O260" i="1"/>
  <c r="O261" i="1"/>
  <c r="O263" i="1"/>
  <c r="O264" i="1"/>
  <c r="O265" i="1"/>
  <c r="O266" i="1"/>
  <c r="O268" i="1"/>
  <c r="O271" i="1"/>
  <c r="O273" i="1"/>
  <c r="O274" i="1"/>
  <c r="O275" i="1"/>
  <c r="O276" i="1"/>
  <c r="O277" i="1"/>
  <c r="O278" i="1"/>
  <c r="O279" i="1"/>
  <c r="O280" i="1"/>
  <c r="O281" i="1"/>
  <c r="O282" i="1"/>
  <c r="O283" i="1"/>
  <c r="O287" i="1"/>
  <c r="O288" i="1"/>
  <c r="O289" i="1"/>
  <c r="O290" i="1"/>
  <c r="O292" i="1"/>
  <c r="O299" i="1"/>
  <c r="O300" i="1"/>
  <c r="O301" i="1"/>
  <c r="O302" i="1"/>
  <c r="O303" i="1"/>
  <c r="O304" i="1"/>
  <c r="O305" i="1"/>
  <c r="O306" i="1"/>
  <c r="O307" i="1"/>
  <c r="O308" i="1"/>
  <c r="O309" i="1"/>
  <c r="O310" i="1"/>
  <c r="O311" i="1"/>
  <c r="O312" i="1"/>
  <c r="O313" i="1"/>
  <c r="O314" i="1"/>
  <c r="O315" i="1"/>
  <c r="O316" i="1"/>
  <c r="O317" i="1"/>
  <c r="O318" i="1"/>
  <c r="O321" i="1"/>
  <c r="O322" i="1"/>
  <c r="O323" i="1"/>
  <c r="O324" i="1"/>
  <c r="O325" i="1"/>
  <c r="O326" i="1"/>
  <c r="O327" i="1"/>
  <c r="O328" i="1"/>
  <c r="O329" i="1"/>
  <c r="O334" i="1"/>
  <c r="O335" i="1"/>
  <c r="O336" i="1"/>
  <c r="O338" i="1"/>
  <c r="O339" i="1"/>
  <c r="O342" i="1"/>
  <c r="O343" i="1"/>
  <c r="O344" i="1"/>
  <c r="O346" i="1"/>
  <c r="O347" i="1"/>
  <c r="O348" i="1"/>
  <c r="O349" i="1"/>
  <c r="O350" i="1"/>
  <c r="O351" i="1"/>
  <c r="O358" i="1"/>
  <c r="O359" i="1"/>
  <c r="O360" i="1"/>
  <c r="O361" i="1"/>
  <c r="O362" i="1"/>
  <c r="O363" i="1"/>
  <c r="O364" i="1"/>
  <c r="O365" i="1"/>
  <c r="O366" i="1"/>
  <c r="O367" i="1"/>
  <c r="O368" i="1"/>
  <c r="O369" i="1"/>
  <c r="O370" i="1"/>
  <c r="O371" i="1"/>
  <c r="O372" i="1"/>
  <c r="O373" i="1"/>
  <c r="O374" i="1"/>
  <c r="O375" i="1"/>
  <c r="O376" i="1"/>
  <c r="O378" i="1"/>
  <c r="O379" i="1"/>
  <c r="O380" i="1"/>
  <c r="O381" i="1"/>
  <c r="O382" i="1"/>
  <c r="O383" i="1"/>
  <c r="O384" i="1"/>
  <c r="O385" i="1"/>
  <c r="O386" i="1"/>
  <c r="O387" i="1"/>
  <c r="O388" i="1"/>
  <c r="O389" i="1"/>
  <c r="O390" i="1"/>
  <c r="O391" i="1"/>
  <c r="O392" i="1"/>
  <c r="O393" i="1"/>
  <c r="O394" i="1"/>
  <c r="O395" i="1"/>
  <c r="O396" i="1"/>
  <c r="O397" i="1"/>
  <c r="O398" i="1"/>
  <c r="O399" i="1"/>
  <c r="O400" i="1"/>
  <c r="O401" i="1"/>
  <c r="O410" i="1"/>
  <c r="O411" i="1"/>
  <c r="O418" i="1"/>
  <c r="O420" i="1"/>
  <c r="O422" i="1"/>
  <c r="O423" i="1"/>
  <c r="O427" i="1"/>
  <c r="O428" i="1"/>
  <c r="O429" i="1"/>
  <c r="O430" i="1"/>
  <c r="O431" i="1"/>
  <c r="O21" i="1"/>
  <c r="O22" i="1"/>
  <c r="O23" i="1"/>
  <c r="O25" i="1"/>
  <c r="O26" i="1"/>
  <c r="O48" i="1"/>
  <c r="O49" i="1"/>
  <c r="O50" i="1"/>
  <c r="O51" i="1"/>
  <c r="O52" i="1"/>
  <c r="O53" i="1"/>
  <c r="O54" i="1"/>
  <c r="O55" i="1"/>
  <c r="O56" i="1"/>
  <c r="O63" i="1"/>
  <c r="O65" i="1"/>
  <c r="O66" i="1"/>
  <c r="O67" i="1"/>
  <c r="O68" i="1"/>
  <c r="O69" i="1"/>
  <c r="O70" i="1"/>
  <c r="O71" i="1"/>
  <c r="O72" i="1"/>
  <c r="O73" i="1"/>
  <c r="O76" i="1"/>
  <c r="O77" i="1"/>
  <c r="O78" i="1"/>
  <c r="O79" i="1"/>
  <c r="O81" i="1"/>
  <c r="O82" i="1"/>
  <c r="O83" i="1"/>
  <c r="O84" i="1"/>
  <c r="O85" i="1"/>
  <c r="O86" i="1"/>
  <c r="O89" i="1"/>
  <c r="O90" i="1"/>
  <c r="O91" i="1"/>
  <c r="O92" i="1"/>
  <c r="O93" i="1"/>
  <c r="O95" i="1"/>
  <c r="O96" i="1"/>
  <c r="O97" i="1"/>
  <c r="O98" i="1"/>
  <c r="O99" i="1"/>
  <c r="O100" i="1"/>
  <c r="G429" i="14"/>
  <c r="N17" i="1"/>
  <c r="N18" i="1"/>
  <c r="N19" i="1"/>
  <c r="N22" i="1"/>
  <c r="N23" i="1"/>
  <c r="N25" i="1"/>
  <c r="N29" i="1"/>
  <c r="N34" i="1"/>
  <c r="N35" i="1"/>
  <c r="N49" i="1"/>
  <c r="N50" i="1"/>
  <c r="N51" i="1"/>
  <c r="N52" i="1"/>
  <c r="N53" i="1"/>
  <c r="N54" i="1"/>
  <c r="N55" i="1"/>
  <c r="N56" i="1"/>
  <c r="N57" i="1"/>
  <c r="N58" i="1"/>
  <c r="N63" i="1"/>
  <c r="N65" i="1"/>
  <c r="N66" i="1"/>
  <c r="N67" i="1"/>
  <c r="N73" i="1"/>
  <c r="N76" i="1"/>
  <c r="N78" i="1"/>
  <c r="N79" i="1"/>
  <c r="N80" i="1"/>
  <c r="N81" i="1"/>
  <c r="N82" i="1"/>
  <c r="N83" i="1"/>
  <c r="N84" i="1"/>
  <c r="N85" i="1"/>
  <c r="N86" i="1"/>
  <c r="N89" i="1"/>
  <c r="N90" i="1"/>
  <c r="N91" i="1"/>
  <c r="N92" i="1"/>
  <c r="N93" i="1"/>
  <c r="N94" i="1"/>
  <c r="N95" i="1"/>
  <c r="N96" i="1"/>
  <c r="N97" i="1"/>
  <c r="N98" i="1"/>
  <c r="N99" i="1"/>
  <c r="N100" i="1"/>
  <c r="N106" i="1"/>
  <c r="N109" i="1"/>
  <c r="N111" i="1"/>
  <c r="N125" i="1"/>
  <c r="N126" i="1"/>
  <c r="N127" i="1"/>
  <c r="N128" i="1"/>
  <c r="N129" i="1"/>
  <c r="N130" i="1"/>
  <c r="N131" i="1"/>
  <c r="N132" i="1"/>
  <c r="N133" i="1"/>
  <c r="N137" i="1"/>
  <c r="N138" i="1"/>
  <c r="N141" i="1"/>
  <c r="N143" i="1"/>
  <c r="N147" i="1"/>
  <c r="N148" i="1"/>
  <c r="N149" i="1"/>
  <c r="N150" i="1"/>
  <c r="N151" i="1"/>
  <c r="N152" i="1"/>
  <c r="N153" i="1"/>
  <c r="N155" i="1"/>
  <c r="N156" i="1"/>
  <c r="N157" i="1"/>
  <c r="N158" i="1"/>
  <c r="N161" i="1"/>
  <c r="N162" i="1"/>
  <c r="N163" i="1"/>
  <c r="N164" i="1"/>
  <c r="N165" i="1"/>
  <c r="N169" i="1"/>
  <c r="N171" i="1"/>
  <c r="N178" i="1"/>
  <c r="N179" i="1"/>
  <c r="N180" i="1"/>
  <c r="N181" i="1"/>
  <c r="N183" i="1"/>
  <c r="N184" i="1"/>
  <c r="N185" i="1"/>
  <c r="N189" i="1"/>
  <c r="N190" i="1"/>
  <c r="N199" i="1"/>
  <c r="N210" i="1"/>
  <c r="N211" i="1"/>
  <c r="N213" i="1"/>
  <c r="N214" i="1"/>
  <c r="N215" i="1"/>
  <c r="N217" i="1"/>
  <c r="N219" i="1"/>
  <c r="N220" i="1"/>
  <c r="N221" i="1"/>
  <c r="N227" i="1"/>
  <c r="N233" i="1"/>
  <c r="N234" i="1"/>
  <c r="N237" i="1"/>
  <c r="N238" i="1"/>
  <c r="N239" i="1"/>
  <c r="N240" i="1"/>
  <c r="N241" i="1"/>
  <c r="N243" i="1"/>
  <c r="N244" i="1"/>
  <c r="N247" i="1"/>
  <c r="N248" i="1"/>
  <c r="N249" i="1"/>
  <c r="N250" i="1"/>
  <c r="N251" i="1"/>
  <c r="N252" i="1"/>
  <c r="N253" i="1"/>
  <c r="N254" i="1"/>
  <c r="N255" i="1"/>
  <c r="N256" i="1"/>
  <c r="N257" i="1"/>
  <c r="N263" i="1"/>
  <c r="N271" i="1"/>
  <c r="N273" i="1"/>
  <c r="N274" i="1"/>
  <c r="N275" i="1"/>
  <c r="N276" i="1"/>
  <c r="N277" i="1"/>
  <c r="N278" i="1"/>
  <c r="N279" i="1"/>
  <c r="N280" i="1"/>
  <c r="N281" i="1"/>
  <c r="N282" i="1"/>
  <c r="N283" i="1"/>
  <c r="N287" i="1"/>
  <c r="N288" i="1"/>
  <c r="N289" i="1"/>
  <c r="N290" i="1"/>
  <c r="N291" i="1"/>
  <c r="N292" i="1"/>
  <c r="N302" i="1"/>
  <c r="N303" i="1"/>
  <c r="N304" i="1"/>
  <c r="N305" i="1"/>
  <c r="N306" i="1"/>
  <c r="N307" i="1"/>
  <c r="N308" i="1"/>
  <c r="N309" i="1"/>
  <c r="N310" i="1"/>
  <c r="N311" i="1"/>
  <c r="N312" i="1"/>
  <c r="N313" i="1"/>
  <c r="N314" i="1"/>
  <c r="N315" i="1"/>
  <c r="N316" i="1"/>
  <c r="N317" i="1"/>
  <c r="N318" i="1"/>
  <c r="N319" i="1"/>
  <c r="N320" i="1"/>
  <c r="N323" i="1"/>
  <c r="N324" i="1"/>
  <c r="N325" i="1"/>
  <c r="N326" i="1"/>
  <c r="N329" i="1"/>
  <c r="N334" i="1"/>
  <c r="N335" i="1"/>
  <c r="N336" i="1"/>
  <c r="N337" i="1"/>
  <c r="N339" i="1"/>
  <c r="N359" i="1"/>
  <c r="N360" i="1"/>
  <c r="N361" i="1"/>
  <c r="N362" i="1"/>
  <c r="N363" i="1"/>
  <c r="N364" i="1"/>
  <c r="N365" i="1"/>
  <c r="N366" i="1"/>
  <c r="N367" i="1"/>
  <c r="N368" i="1"/>
  <c r="N369" i="1"/>
  <c r="N370" i="1"/>
  <c r="N371" i="1"/>
  <c r="N372" i="1"/>
  <c r="N373" i="1"/>
  <c r="N374" i="1"/>
  <c r="N376" i="1"/>
  <c r="N381" i="1"/>
  <c r="N382" i="1"/>
  <c r="N383" i="1"/>
  <c r="N384" i="1"/>
  <c r="N385" i="1"/>
  <c r="N386" i="1"/>
  <c r="N387" i="1"/>
  <c r="N388" i="1"/>
  <c r="N389" i="1"/>
  <c r="N390" i="1"/>
  <c r="N391" i="1"/>
  <c r="N392" i="1"/>
  <c r="N393" i="1"/>
  <c r="N394" i="1"/>
  <c r="N395" i="1"/>
  <c r="N396" i="1"/>
  <c r="N397" i="1"/>
  <c r="N398" i="1"/>
  <c r="N399" i="1"/>
  <c r="N400" i="1"/>
  <c r="N401" i="1"/>
  <c r="N410" i="1"/>
  <c r="N411" i="1"/>
  <c r="N414" i="1"/>
  <c r="N422" i="1"/>
  <c r="N423" i="1"/>
  <c r="N8" i="1"/>
  <c r="N9" i="1"/>
  <c r="N10" i="1"/>
  <c r="N11" i="1"/>
  <c r="N13" i="1"/>
  <c r="N14" i="1"/>
  <c r="N15" i="1"/>
  <c r="N6" i="1"/>
  <c r="G428" i="15"/>
  <c r="M7" i="1"/>
  <c r="M8" i="1"/>
  <c r="M9" i="1"/>
  <c r="M10" i="1"/>
  <c r="M11" i="1"/>
  <c r="M12" i="1"/>
  <c r="M13" i="1"/>
  <c r="M14" i="1"/>
  <c r="M15" i="1"/>
  <c r="M17" i="1"/>
  <c r="M18" i="1"/>
  <c r="M19" i="1"/>
  <c r="M26" i="1"/>
  <c r="M76" i="1"/>
  <c r="M78" i="1"/>
  <c r="M79" i="1"/>
  <c r="M80" i="1"/>
  <c r="M81" i="1"/>
  <c r="M82" i="1"/>
  <c r="M83" i="1"/>
  <c r="M84" i="1"/>
  <c r="M86" i="1"/>
  <c r="M91" i="1"/>
  <c r="M93" i="1"/>
  <c r="M94" i="1"/>
  <c r="M95" i="1"/>
  <c r="M96" i="1"/>
  <c r="M97" i="1"/>
  <c r="M98" i="1"/>
  <c r="M99" i="1"/>
  <c r="M100" i="1"/>
  <c r="M156" i="1"/>
  <c r="M157" i="1"/>
  <c r="M158" i="1"/>
  <c r="M178" i="1"/>
  <c r="M179" i="1"/>
  <c r="M180" i="1"/>
  <c r="M181" i="1"/>
  <c r="M183" i="1"/>
  <c r="M184" i="1"/>
  <c r="M189" i="1"/>
  <c r="M190" i="1"/>
  <c r="M210" i="1"/>
  <c r="M211" i="1"/>
  <c r="M212" i="1"/>
  <c r="M213" i="1"/>
  <c r="M214" i="1"/>
  <c r="M227" i="1"/>
  <c r="M247" i="1"/>
  <c r="M248" i="1"/>
  <c r="M256" i="1"/>
  <c r="M257" i="1"/>
  <c r="M323" i="1"/>
  <c r="M324" i="1"/>
  <c r="M325" i="1"/>
  <c r="M326" i="1"/>
  <c r="M381" i="1"/>
  <c r="M382" i="1"/>
  <c r="M383" i="1"/>
  <c r="M387" i="1"/>
  <c r="M388" i="1"/>
  <c r="M389" i="1"/>
  <c r="L26" i="1"/>
  <c r="L47" i="1"/>
  <c r="L147" i="1"/>
  <c r="L150" i="1"/>
  <c r="L151" i="1"/>
  <c r="L152" i="1"/>
  <c r="L153" i="1"/>
  <c r="L171" i="1"/>
  <c r="L177" i="1"/>
  <c r="L178" i="1"/>
  <c r="L179" i="1"/>
  <c r="L180" i="1"/>
  <c r="L181" i="1"/>
  <c r="L183" i="1"/>
  <c r="L184" i="1"/>
  <c r="L186" i="1"/>
  <c r="L187" i="1"/>
  <c r="L188" i="1"/>
  <c r="L210" i="1"/>
  <c r="L212" i="1"/>
  <c r="L213" i="1"/>
  <c r="L214" i="1"/>
  <c r="L215" i="1"/>
  <c r="L271" i="1"/>
  <c r="L334" i="1"/>
  <c r="L335" i="1"/>
  <c r="L337" i="1"/>
  <c r="L387" i="1"/>
  <c r="L388" i="1"/>
  <c r="L389" i="1"/>
  <c r="G5" i="17"/>
  <c r="G436" i="18"/>
  <c r="J7" i="1"/>
  <c r="J8" i="1"/>
  <c r="J9" i="1"/>
  <c r="J10" i="1"/>
  <c r="J11" i="1"/>
  <c r="J12" i="1"/>
  <c r="J13" i="1"/>
  <c r="J14" i="1"/>
  <c r="J15" i="1"/>
  <c r="J16" i="1"/>
  <c r="J17" i="1"/>
  <c r="J18" i="1"/>
  <c r="J19" i="1"/>
  <c r="J21" i="1"/>
  <c r="J22" i="1"/>
  <c r="J23" i="1"/>
  <c r="J24" i="1"/>
  <c r="J25" i="1"/>
  <c r="J26" i="1"/>
  <c r="J27" i="1"/>
  <c r="J28" i="1"/>
  <c r="J29" i="1"/>
  <c r="J30" i="1"/>
  <c r="J31" i="1"/>
  <c r="J32" i="1"/>
  <c r="J33" i="1"/>
  <c r="J34" i="1"/>
  <c r="J35" i="1"/>
  <c r="J36" i="1"/>
  <c r="J37" i="1"/>
  <c r="J38" i="1"/>
  <c r="J39" i="1"/>
  <c r="J40" i="1"/>
  <c r="J41" i="1"/>
  <c r="J42" i="1"/>
  <c r="J43" i="1"/>
  <c r="J44" i="1"/>
  <c r="J47" i="1"/>
  <c r="J48" i="1"/>
  <c r="J49" i="1"/>
  <c r="J50" i="1"/>
  <c r="J51" i="1"/>
  <c r="J52" i="1"/>
  <c r="J53" i="1"/>
  <c r="J54" i="1"/>
  <c r="J55" i="1"/>
  <c r="J56" i="1"/>
  <c r="J57" i="1"/>
  <c r="J58" i="1"/>
  <c r="J59" i="1"/>
  <c r="J60" i="1"/>
  <c r="J61" i="1"/>
  <c r="J63" i="1"/>
  <c r="J65" i="1"/>
  <c r="J66" i="1"/>
  <c r="J67" i="1"/>
  <c r="J68" i="1"/>
  <c r="J70" i="1"/>
  <c r="J71" i="1"/>
  <c r="J72" i="1"/>
  <c r="J73" i="1"/>
  <c r="J74" i="1"/>
  <c r="J75" i="1"/>
  <c r="J76" i="1"/>
  <c r="J77" i="1"/>
  <c r="J78" i="1"/>
  <c r="J79" i="1"/>
  <c r="J80" i="1"/>
  <c r="J81" i="1"/>
  <c r="J82" i="1"/>
  <c r="J83" i="1"/>
  <c r="J84" i="1"/>
  <c r="J85" i="1"/>
  <c r="J86" i="1"/>
  <c r="J90" i="1"/>
  <c r="J91" i="1"/>
  <c r="J92" i="1"/>
  <c r="J93" i="1"/>
  <c r="J94" i="1"/>
  <c r="J95" i="1"/>
  <c r="J96" i="1"/>
  <c r="J97" i="1"/>
  <c r="J98" i="1"/>
  <c r="J99" i="1"/>
  <c r="J100" i="1"/>
  <c r="J101" i="1"/>
  <c r="J102" i="1"/>
  <c r="J103" i="1"/>
  <c r="J104" i="1"/>
  <c r="J105" i="1"/>
  <c r="J106" i="1"/>
  <c r="J107" i="1"/>
  <c r="J109" i="1"/>
  <c r="J110" i="1"/>
  <c r="J111" i="1"/>
  <c r="J112" i="1"/>
  <c r="J113" i="1"/>
  <c r="J114" i="1"/>
  <c r="J121" i="1"/>
  <c r="J122" i="1"/>
  <c r="J123" i="1"/>
  <c r="J124" i="1"/>
  <c r="J126" i="1"/>
  <c r="J127" i="1"/>
  <c r="J128" i="1"/>
  <c r="J129" i="1"/>
  <c r="J130" i="1"/>
  <c r="J131" i="1"/>
  <c r="J132" i="1"/>
  <c r="J133" i="1"/>
  <c r="J134" i="1"/>
  <c r="J135" i="1"/>
  <c r="J136" i="1"/>
  <c r="J137" i="1"/>
  <c r="J138" i="1"/>
  <c r="J139" i="1"/>
  <c r="J140" i="1"/>
  <c r="J141" i="1"/>
  <c r="J143" i="1"/>
  <c r="J145" i="1"/>
  <c r="J147" i="1"/>
  <c r="J148" i="1"/>
  <c r="J149" i="1"/>
  <c r="J150" i="1"/>
  <c r="J151" i="1"/>
  <c r="J152" i="1"/>
  <c r="J153" i="1"/>
  <c r="J154" i="1"/>
  <c r="J155" i="1"/>
  <c r="J156" i="1"/>
  <c r="J157" i="1"/>
  <c r="J158" i="1"/>
  <c r="J159" i="1"/>
  <c r="J161" i="1"/>
  <c r="J162" i="1"/>
  <c r="J164" i="1"/>
  <c r="J165" i="1"/>
  <c r="J167" i="1"/>
  <c r="J168" i="1"/>
  <c r="J169" i="1"/>
  <c r="J171" i="1"/>
  <c r="J173" i="1"/>
  <c r="J176" i="1"/>
  <c r="J177" i="1"/>
  <c r="J178" i="1"/>
  <c r="J179" i="1"/>
  <c r="J180" i="1"/>
  <c r="J181" i="1"/>
  <c r="J183" i="1"/>
  <c r="J184" i="1"/>
  <c r="J185" i="1"/>
  <c r="J186" i="1"/>
  <c r="J187" i="1"/>
  <c r="J188" i="1"/>
  <c r="J189" i="1"/>
  <c r="J190" i="1"/>
  <c r="J192" i="1"/>
  <c r="J194" i="1"/>
  <c r="J195" i="1"/>
  <c r="J198" i="1"/>
  <c r="J199" i="1"/>
  <c r="J200" i="1"/>
  <c r="J201" i="1"/>
  <c r="J202" i="1"/>
  <c r="J210" i="1"/>
  <c r="J211" i="1"/>
  <c r="J213" i="1"/>
  <c r="J214" i="1"/>
  <c r="J217" i="1"/>
  <c r="J218" i="1"/>
  <c r="J219" i="1"/>
  <c r="J220" i="1"/>
  <c r="J221" i="1"/>
  <c r="J222" i="1"/>
  <c r="J223" i="1"/>
  <c r="J226" i="1"/>
  <c r="J227" i="1"/>
  <c r="J228" i="1"/>
  <c r="J229" i="1"/>
  <c r="J230" i="1"/>
  <c r="J231" i="1"/>
  <c r="J233" i="1"/>
  <c r="J234" i="1"/>
  <c r="J235" i="1"/>
  <c r="J236" i="1"/>
  <c r="J237" i="1"/>
  <c r="J238" i="1"/>
  <c r="J239" i="1"/>
  <c r="J241" i="1"/>
  <c r="J244" i="1"/>
  <c r="J245" i="1"/>
  <c r="J246" i="1"/>
  <c r="J247" i="1"/>
  <c r="J248" i="1"/>
  <c r="J249" i="1"/>
  <c r="J250" i="1"/>
  <c r="J251" i="1"/>
  <c r="J252" i="1"/>
  <c r="J253" i="1"/>
  <c r="J254" i="1"/>
  <c r="J255" i="1"/>
  <c r="J256" i="1"/>
  <c r="J257" i="1"/>
  <c r="J258" i="1"/>
  <c r="J259" i="1"/>
  <c r="J260" i="1"/>
  <c r="J261" i="1"/>
  <c r="J262" i="1"/>
  <c r="J263" i="1"/>
  <c r="J264" i="1"/>
  <c r="J265" i="1"/>
  <c r="J266" i="1"/>
  <c r="J268" i="1"/>
  <c r="J271" i="1"/>
  <c r="J273" i="1"/>
  <c r="J274" i="1"/>
  <c r="J275" i="1"/>
  <c r="J276" i="1"/>
  <c r="J277" i="1"/>
  <c r="J278" i="1"/>
  <c r="J279" i="1"/>
  <c r="J280" i="1"/>
  <c r="J281" i="1"/>
  <c r="J282" i="1"/>
  <c r="J283" i="1"/>
  <c r="J284" i="1"/>
  <c r="J285" i="1"/>
  <c r="J286" i="1"/>
  <c r="J287" i="1"/>
  <c r="J288" i="1"/>
  <c r="J289" i="1"/>
  <c r="J290" i="1"/>
  <c r="J292" i="1"/>
  <c r="J302" i="1"/>
  <c r="J303" i="1"/>
  <c r="J304" i="1"/>
  <c r="J305" i="1"/>
  <c r="J306" i="1"/>
  <c r="J308" i="1"/>
  <c r="J309" i="1"/>
  <c r="J310" i="1"/>
  <c r="J311" i="1"/>
  <c r="J312" i="1"/>
  <c r="J313" i="1"/>
  <c r="J314" i="1"/>
  <c r="J315" i="1"/>
  <c r="J316" i="1"/>
  <c r="J317" i="1"/>
  <c r="J318" i="1"/>
  <c r="J321" i="1"/>
  <c r="J322" i="1"/>
  <c r="J323" i="1"/>
  <c r="J324" i="1"/>
  <c r="J325" i="1"/>
  <c r="J326" i="1"/>
  <c r="J327" i="1"/>
  <c r="J328" i="1"/>
  <c r="J329" i="1"/>
  <c r="J330" i="1"/>
  <c r="J331" i="1"/>
  <c r="J332" i="1"/>
  <c r="J333" i="1"/>
  <c r="J334" i="1"/>
  <c r="J335" i="1"/>
  <c r="J336" i="1"/>
  <c r="J337" i="1"/>
  <c r="J342" i="1"/>
  <c r="J343" i="1"/>
  <c r="J344" i="1"/>
  <c r="J345" i="1"/>
  <c r="J346" i="1"/>
  <c r="J347" i="1"/>
  <c r="J348" i="1"/>
  <c r="J349" i="1"/>
  <c r="J351" i="1"/>
  <c r="J352" i="1"/>
  <c r="J353" i="1"/>
  <c r="J354" i="1"/>
  <c r="J355" i="1"/>
  <c r="J356" i="1"/>
  <c r="J357" i="1"/>
  <c r="J358" i="1"/>
  <c r="J360" i="1"/>
  <c r="J361" i="1"/>
  <c r="J362" i="1"/>
  <c r="J363" i="1"/>
  <c r="J364" i="1"/>
  <c r="J365" i="1"/>
  <c r="J366" i="1"/>
  <c r="J368" i="1"/>
  <c r="J370" i="1"/>
  <c r="J371" i="1"/>
  <c r="J372" i="1"/>
  <c r="J373" i="1"/>
  <c r="J374" i="1"/>
  <c r="J376" i="1"/>
  <c r="J381" i="1"/>
  <c r="J382" i="1"/>
  <c r="J383" i="1"/>
  <c r="J384" i="1"/>
  <c r="J385" i="1"/>
  <c r="J386" i="1"/>
  <c r="J387" i="1"/>
  <c r="J388" i="1"/>
  <c r="J389" i="1"/>
  <c r="J390" i="1"/>
  <c r="J391" i="1"/>
  <c r="J392" i="1"/>
  <c r="J393" i="1"/>
  <c r="J394" i="1"/>
  <c r="J395" i="1"/>
  <c r="J396" i="1"/>
  <c r="J397" i="1"/>
  <c r="J398" i="1"/>
  <c r="J399" i="1"/>
  <c r="J400" i="1"/>
  <c r="J401" i="1"/>
  <c r="J402" i="1"/>
  <c r="J407" i="1"/>
  <c r="J408" i="1"/>
  <c r="J418" i="1"/>
  <c r="J419" i="1"/>
  <c r="J420" i="1"/>
  <c r="J422" i="1"/>
  <c r="J423" i="1"/>
  <c r="J6" i="1"/>
  <c r="G428" i="19"/>
  <c r="I27" i="1"/>
  <c r="I28" i="1"/>
  <c r="I29" i="1"/>
  <c r="I30" i="1"/>
  <c r="I31" i="1"/>
  <c r="I32" i="1"/>
  <c r="I34" i="1"/>
  <c r="I35" i="1"/>
  <c r="I36" i="1"/>
  <c r="I38" i="1"/>
  <c r="I39" i="1"/>
  <c r="I40" i="1"/>
  <c r="I41" i="1"/>
  <c r="I42" i="1"/>
  <c r="I43" i="1"/>
  <c r="I44" i="1"/>
  <c r="I48" i="1"/>
  <c r="I49" i="1"/>
  <c r="I50" i="1"/>
  <c r="I51" i="1"/>
  <c r="I52" i="1"/>
  <c r="I53" i="1"/>
  <c r="I54" i="1"/>
  <c r="I55" i="1"/>
  <c r="I56" i="1"/>
  <c r="I57" i="1"/>
  <c r="I58" i="1"/>
  <c r="I59" i="1"/>
  <c r="I60" i="1"/>
  <c r="I61" i="1"/>
  <c r="I63" i="1"/>
  <c r="I65" i="1"/>
  <c r="I66" i="1"/>
  <c r="I67" i="1"/>
  <c r="I73" i="1"/>
  <c r="I90" i="1"/>
  <c r="I91" i="1"/>
  <c r="I92" i="1"/>
  <c r="I93" i="1"/>
  <c r="I94" i="1"/>
  <c r="I95" i="1"/>
  <c r="I96" i="1"/>
  <c r="I97" i="1"/>
  <c r="I98" i="1"/>
  <c r="I99" i="1"/>
  <c r="I100" i="1"/>
  <c r="I104" i="1"/>
  <c r="I105" i="1"/>
  <c r="I106" i="1"/>
  <c r="I109" i="1"/>
  <c r="I110" i="1"/>
  <c r="I112" i="1"/>
  <c r="I132" i="1"/>
  <c r="I137" i="1"/>
  <c r="I138" i="1"/>
  <c r="I141" i="1"/>
  <c r="I150" i="1"/>
  <c r="I151" i="1"/>
  <c r="I152" i="1"/>
  <c r="I153" i="1"/>
  <c r="I159" i="1"/>
  <c r="I162" i="1"/>
  <c r="I173" i="1"/>
  <c r="I198" i="1"/>
  <c r="I228" i="1"/>
  <c r="I230" i="1"/>
  <c r="I258" i="1"/>
  <c r="I260" i="1"/>
  <c r="I261" i="1"/>
  <c r="I262" i="1"/>
  <c r="I263" i="1"/>
  <c r="I264" i="1"/>
  <c r="I265" i="1"/>
  <c r="I266" i="1"/>
  <c r="I268" i="1"/>
  <c r="I272" i="1"/>
  <c r="I273" i="1"/>
  <c r="I274" i="1"/>
  <c r="I275" i="1"/>
  <c r="I276" i="1"/>
  <c r="I277" i="1"/>
  <c r="I278" i="1"/>
  <c r="I279" i="1"/>
  <c r="I280" i="1"/>
  <c r="I281" i="1"/>
  <c r="I282" i="1"/>
  <c r="I283" i="1"/>
  <c r="I284" i="1"/>
  <c r="I285" i="1"/>
  <c r="I286" i="1"/>
  <c r="I287" i="1"/>
  <c r="I288" i="1"/>
  <c r="I289" i="1"/>
  <c r="I290" i="1"/>
  <c r="I330" i="1"/>
  <c r="I331" i="1"/>
  <c r="I332" i="1"/>
  <c r="I336" i="1"/>
  <c r="I384" i="1"/>
  <c r="I385" i="1"/>
  <c r="I386" i="1"/>
  <c r="I390" i="1"/>
  <c r="I391" i="1"/>
  <c r="I392" i="1"/>
  <c r="I393" i="1"/>
  <c r="I394" i="1"/>
  <c r="I395" i="1"/>
  <c r="I396" i="1"/>
  <c r="I397" i="1"/>
  <c r="I398" i="1"/>
  <c r="I403" i="1"/>
  <c r="I404" i="1"/>
  <c r="I405" i="1"/>
  <c r="I406" i="1"/>
  <c r="I408" i="1"/>
  <c r="I419" i="1"/>
  <c r="I420" i="1"/>
  <c r="G428" i="21"/>
  <c r="G71" i="1"/>
  <c r="G72" i="1"/>
  <c r="G108" i="1"/>
  <c r="G110" i="1"/>
  <c r="G137" i="1"/>
  <c r="G138" i="1"/>
  <c r="G139" i="1"/>
  <c r="G140" i="1"/>
  <c r="G221" i="1"/>
  <c r="G302" i="1"/>
  <c r="G303" i="1"/>
  <c r="G304" i="1"/>
  <c r="G306" i="1"/>
  <c r="G309" i="1"/>
  <c r="G310" i="1"/>
  <c r="G311" i="1"/>
  <c r="G312" i="1"/>
  <c r="G313" i="1"/>
  <c r="G314" i="1"/>
  <c r="G315" i="1"/>
  <c r="G412" i="1"/>
  <c r="K3" i="22"/>
  <c r="K4" i="22"/>
  <c r="K5" i="22"/>
  <c r="K6" i="22"/>
  <c r="K7" i="22"/>
  <c r="K8" i="22"/>
  <c r="K9" i="22"/>
  <c r="K10" i="22"/>
  <c r="K11" i="22"/>
  <c r="K12" i="22"/>
  <c r="K13" i="22"/>
  <c r="K14" i="22"/>
  <c r="K15" i="22"/>
  <c r="K16" i="22"/>
  <c r="K17" i="22"/>
  <c r="K18" i="22"/>
  <c r="K19" i="22"/>
  <c r="K20" i="22"/>
  <c r="K21" i="22"/>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62" i="22"/>
  <c r="K63" i="22"/>
  <c r="K64" i="22"/>
  <c r="K65" i="22"/>
  <c r="K66" i="22"/>
  <c r="K67" i="22"/>
  <c r="K68" i="22"/>
  <c r="K69" i="22"/>
  <c r="K70" i="22"/>
  <c r="K71" i="22"/>
  <c r="K72" i="22"/>
  <c r="K73" i="22"/>
  <c r="K74" i="22"/>
  <c r="K75" i="22"/>
  <c r="K76" i="22"/>
  <c r="K77" i="22"/>
  <c r="K78" i="22"/>
  <c r="K79" i="22"/>
  <c r="K80" i="22"/>
  <c r="K81" i="22"/>
  <c r="K82" i="22"/>
  <c r="K83" i="22"/>
  <c r="K84" i="22"/>
  <c r="K85" i="22"/>
  <c r="K86" i="22"/>
  <c r="K87" i="22"/>
  <c r="K88" i="22"/>
  <c r="K89" i="22"/>
  <c r="K90" i="22"/>
  <c r="K91" i="22"/>
  <c r="K92" i="22"/>
  <c r="K93" i="22"/>
  <c r="K94" i="22"/>
  <c r="K95" i="22"/>
  <c r="K96" i="22"/>
  <c r="K97" i="22"/>
  <c r="K98" i="22"/>
  <c r="K99" i="22"/>
  <c r="K100" i="22"/>
  <c r="K101" i="22"/>
  <c r="K102" i="22"/>
  <c r="K103" i="22"/>
  <c r="K104" i="22"/>
  <c r="K105" i="22"/>
  <c r="K106" i="22"/>
  <c r="K107" i="22"/>
  <c r="K108" i="22"/>
  <c r="K109" i="22"/>
  <c r="K110" i="22"/>
  <c r="K111" i="22"/>
  <c r="K112" i="22"/>
  <c r="K113" i="22"/>
  <c r="K114" i="22"/>
  <c r="K115" i="22"/>
  <c r="K116" i="22"/>
  <c r="K117" i="22"/>
  <c r="K118" i="22"/>
  <c r="K119" i="22"/>
  <c r="K120" i="22"/>
  <c r="K121" i="22"/>
  <c r="K122" i="22"/>
  <c r="K123" i="22"/>
  <c r="K124" i="22"/>
  <c r="K125" i="22"/>
  <c r="K126" i="22"/>
  <c r="K127" i="22"/>
  <c r="K128" i="22"/>
  <c r="K129" i="22"/>
  <c r="K130" i="22"/>
  <c r="K131" i="22"/>
  <c r="K132" i="22"/>
  <c r="K133" i="22"/>
  <c r="K134" i="22"/>
  <c r="K135" i="22"/>
  <c r="K136" i="22"/>
  <c r="K137" i="22"/>
  <c r="K138" i="22"/>
  <c r="K139" i="22"/>
  <c r="K140" i="22"/>
  <c r="K141" i="22"/>
  <c r="K142" i="22"/>
  <c r="K143" i="22"/>
  <c r="K144" i="22"/>
  <c r="K145" i="22"/>
  <c r="K146" i="22"/>
  <c r="K147" i="22"/>
  <c r="K148" i="22"/>
  <c r="K149" i="22"/>
  <c r="K150" i="22"/>
  <c r="K151" i="22"/>
  <c r="K152" i="22"/>
  <c r="K153" i="22"/>
  <c r="K154" i="22"/>
  <c r="K155" i="22"/>
  <c r="K156" i="22"/>
  <c r="K157" i="22"/>
  <c r="K158" i="22"/>
  <c r="K159" i="22"/>
  <c r="K160" i="22"/>
  <c r="K161" i="22"/>
  <c r="K162" i="22"/>
  <c r="K163" i="22"/>
  <c r="K164" i="22"/>
  <c r="K165" i="22"/>
  <c r="K166" i="22"/>
  <c r="K167" i="22"/>
  <c r="K168" i="22"/>
  <c r="K169" i="22"/>
  <c r="K170" i="22"/>
  <c r="K171" i="22"/>
  <c r="K172" i="22"/>
  <c r="K173" i="22"/>
  <c r="K174" i="22"/>
  <c r="K175" i="22"/>
  <c r="K176" i="22"/>
  <c r="K177" i="22"/>
  <c r="K178" i="22"/>
  <c r="K179" i="22"/>
  <c r="K180" i="22"/>
  <c r="K181" i="22"/>
  <c r="K182" i="22"/>
  <c r="K183" i="22"/>
  <c r="K184" i="22"/>
  <c r="K185" i="22"/>
  <c r="K186" i="22"/>
  <c r="K187" i="22"/>
  <c r="K188" i="22"/>
  <c r="K189" i="22"/>
  <c r="K190" i="22"/>
  <c r="K191" i="22"/>
  <c r="K192" i="22"/>
  <c r="K193" i="22"/>
  <c r="K194" i="22"/>
  <c r="K195" i="22"/>
  <c r="K196" i="22"/>
  <c r="K197" i="22"/>
  <c r="K198" i="22"/>
  <c r="K199" i="22"/>
  <c r="K200" i="22"/>
  <c r="K201" i="22"/>
  <c r="K202" i="22"/>
  <c r="K203" i="22"/>
  <c r="K204" i="22"/>
  <c r="K205" i="22"/>
  <c r="K206" i="22"/>
  <c r="K207" i="22"/>
  <c r="K208" i="22"/>
  <c r="K209" i="22"/>
  <c r="K210" i="22"/>
  <c r="K211" i="22"/>
  <c r="K212" i="22"/>
  <c r="K213" i="22"/>
  <c r="K214" i="22"/>
  <c r="K215" i="22"/>
  <c r="K216" i="22"/>
  <c r="K217" i="22"/>
  <c r="K218" i="22"/>
  <c r="K219" i="22"/>
  <c r="K220" i="22"/>
  <c r="K221" i="22"/>
  <c r="K222" i="22"/>
  <c r="K223" i="22"/>
  <c r="K224" i="22"/>
  <c r="K225" i="22"/>
  <c r="K226" i="22"/>
  <c r="K227" i="22"/>
  <c r="K228" i="22"/>
  <c r="K229" i="22"/>
  <c r="K230" i="22"/>
  <c r="K231" i="22"/>
  <c r="K232" i="22"/>
  <c r="K233" i="22"/>
  <c r="K234" i="22"/>
  <c r="K235" i="22"/>
  <c r="K236" i="22"/>
  <c r="K237" i="22"/>
  <c r="K238" i="22"/>
  <c r="K239" i="22"/>
  <c r="K240" i="22"/>
  <c r="K241" i="22"/>
  <c r="K242" i="22"/>
  <c r="K243" i="22"/>
  <c r="K244" i="22"/>
  <c r="K245" i="22"/>
  <c r="K246" i="22"/>
  <c r="K247" i="22"/>
  <c r="K248" i="22"/>
  <c r="K249" i="22"/>
  <c r="K250" i="22"/>
  <c r="K251" i="22"/>
  <c r="K252" i="22"/>
  <c r="K253" i="22"/>
  <c r="K254" i="22"/>
  <c r="K255" i="22"/>
  <c r="K256" i="22"/>
  <c r="K257" i="22"/>
  <c r="K258" i="22"/>
  <c r="K259" i="22"/>
  <c r="K260" i="22"/>
  <c r="K261" i="22"/>
  <c r="K262" i="22"/>
  <c r="K263" i="22"/>
  <c r="K264" i="22"/>
  <c r="K265" i="22"/>
  <c r="K266" i="22"/>
  <c r="K267" i="22"/>
  <c r="K268" i="22"/>
  <c r="K269" i="22"/>
  <c r="K270" i="22"/>
  <c r="K271" i="22"/>
  <c r="K272" i="22"/>
  <c r="K273" i="22"/>
  <c r="K274" i="22"/>
  <c r="K275" i="22"/>
  <c r="K276" i="22"/>
  <c r="K277" i="22"/>
  <c r="K278" i="22"/>
  <c r="K279" i="22"/>
  <c r="K280" i="22"/>
  <c r="K281" i="22"/>
  <c r="K282" i="22"/>
  <c r="K283" i="22"/>
  <c r="K284" i="22"/>
  <c r="K285" i="22"/>
  <c r="K286" i="22"/>
  <c r="K287" i="22"/>
  <c r="K288" i="22"/>
  <c r="K289" i="22"/>
  <c r="K290" i="22"/>
  <c r="K291" i="22"/>
  <c r="K292" i="22"/>
  <c r="K293" i="22"/>
  <c r="K294" i="22"/>
  <c r="K295" i="22"/>
  <c r="K296" i="22"/>
  <c r="K297" i="22"/>
  <c r="K298" i="22"/>
  <c r="K299" i="22"/>
  <c r="K300" i="22"/>
  <c r="K301" i="22"/>
  <c r="K302" i="22"/>
  <c r="K303" i="22"/>
  <c r="K304" i="22"/>
  <c r="K305" i="22"/>
  <c r="K306" i="22"/>
  <c r="K307" i="22"/>
  <c r="K308" i="22"/>
  <c r="K309" i="22"/>
  <c r="K310" i="22"/>
  <c r="K311" i="22"/>
  <c r="K312" i="22"/>
  <c r="K313" i="22"/>
  <c r="K314" i="22"/>
  <c r="K315" i="22"/>
  <c r="K316" i="22"/>
  <c r="K317" i="22"/>
  <c r="K318" i="22"/>
  <c r="K319" i="22"/>
  <c r="K320" i="22"/>
  <c r="K321" i="22"/>
  <c r="K322" i="22"/>
  <c r="K323" i="22"/>
  <c r="K324" i="22"/>
  <c r="K325" i="22"/>
  <c r="K326" i="22"/>
  <c r="K327" i="22"/>
  <c r="K328" i="22"/>
  <c r="K329" i="22"/>
  <c r="K330" i="22"/>
  <c r="K331" i="22"/>
  <c r="K332" i="22"/>
  <c r="K333" i="22"/>
  <c r="K334" i="22"/>
  <c r="K335" i="22"/>
  <c r="K336" i="22"/>
  <c r="K337" i="22"/>
  <c r="K338" i="22"/>
  <c r="K339" i="22"/>
  <c r="K340" i="22"/>
  <c r="K341" i="22"/>
  <c r="K342" i="22"/>
  <c r="K343" i="22"/>
  <c r="K344" i="22"/>
  <c r="K345" i="22"/>
  <c r="K346" i="22"/>
  <c r="K347" i="22"/>
  <c r="K348" i="22"/>
  <c r="K349" i="22"/>
  <c r="K350" i="22"/>
  <c r="K351" i="22"/>
  <c r="K352" i="22"/>
  <c r="K353" i="22"/>
  <c r="K354" i="22"/>
  <c r="K355" i="22"/>
  <c r="K356" i="22"/>
  <c r="K357" i="22"/>
  <c r="K358" i="22"/>
  <c r="K359" i="22"/>
  <c r="K360" i="22"/>
  <c r="K361" i="22"/>
  <c r="K362" i="22"/>
  <c r="K363" i="22"/>
  <c r="K364" i="22"/>
  <c r="K365" i="22"/>
  <c r="K366" i="22"/>
  <c r="K367" i="22"/>
  <c r="K368" i="22"/>
  <c r="K369" i="22"/>
  <c r="K370" i="22"/>
  <c r="K371" i="22"/>
  <c r="K372" i="22"/>
  <c r="K373" i="22"/>
  <c r="K374" i="22"/>
  <c r="K375" i="22"/>
  <c r="K376" i="22"/>
  <c r="K377" i="22"/>
  <c r="K378" i="22"/>
  <c r="K379" i="22"/>
  <c r="K380" i="22"/>
  <c r="K381" i="22"/>
  <c r="K382" i="22"/>
  <c r="K383" i="22"/>
  <c r="K384" i="22"/>
  <c r="K385" i="22"/>
  <c r="K386" i="22"/>
  <c r="K387" i="22"/>
  <c r="K388" i="22"/>
  <c r="K389" i="22"/>
  <c r="K390" i="22"/>
  <c r="K391" i="22"/>
  <c r="K392" i="22"/>
  <c r="K393" i="22"/>
  <c r="K394" i="22"/>
  <c r="K395" i="22"/>
  <c r="K396" i="22"/>
  <c r="K397" i="22"/>
  <c r="K398" i="22"/>
  <c r="K399" i="22"/>
  <c r="K400" i="22"/>
  <c r="K401" i="22"/>
  <c r="K402" i="22"/>
  <c r="K403" i="22"/>
  <c r="K404" i="22"/>
  <c r="K405" i="22"/>
  <c r="K406" i="22"/>
  <c r="K407" i="22"/>
  <c r="K408" i="22"/>
  <c r="K409" i="22"/>
  <c r="K410" i="22"/>
  <c r="K411" i="22"/>
  <c r="K412" i="22"/>
  <c r="K413" i="22"/>
  <c r="K414" i="22"/>
  <c r="K415" i="22"/>
  <c r="K416" i="22"/>
  <c r="K417" i="22"/>
  <c r="K418" i="22"/>
  <c r="K419" i="22"/>
  <c r="K420" i="22"/>
  <c r="K421" i="22"/>
  <c r="K422" i="22"/>
  <c r="K423" i="22"/>
  <c r="K424" i="22"/>
  <c r="K425" i="22"/>
  <c r="K426" i="22"/>
  <c r="K427" i="22"/>
  <c r="K2" i="22"/>
  <c r="F27" i="1"/>
  <c r="F28" i="1"/>
  <c r="F32" i="1"/>
  <c r="F34" i="1"/>
  <c r="F35" i="1"/>
  <c r="F36" i="1"/>
  <c r="F37" i="1"/>
  <c r="F38" i="1"/>
  <c r="F39" i="1"/>
  <c r="F40" i="1"/>
  <c r="F41" i="1"/>
  <c r="F42" i="1"/>
  <c r="F43" i="1"/>
  <c r="F44" i="1"/>
  <c r="F45" i="1"/>
  <c r="F48" i="1"/>
  <c r="F49" i="1"/>
  <c r="F50" i="1"/>
  <c r="F51" i="1"/>
  <c r="F52" i="1"/>
  <c r="F53" i="1"/>
  <c r="F55" i="1"/>
  <c r="F56" i="1"/>
  <c r="F57" i="1"/>
  <c r="F58" i="1"/>
  <c r="F59" i="1"/>
  <c r="F60" i="1"/>
  <c r="F61" i="1"/>
  <c r="F63" i="1"/>
  <c r="F65" i="1"/>
  <c r="F66" i="1"/>
  <c r="F67" i="1"/>
  <c r="F73" i="1"/>
  <c r="F104" i="1"/>
  <c r="F105" i="1"/>
  <c r="F106" i="1"/>
  <c r="F109" i="1"/>
  <c r="F110" i="1"/>
  <c r="F111" i="1"/>
  <c r="F112" i="1"/>
  <c r="F124" i="1"/>
  <c r="F132" i="1"/>
  <c r="F141" i="1"/>
  <c r="F150" i="1"/>
  <c r="F151" i="1"/>
  <c r="F152" i="1"/>
  <c r="F153" i="1"/>
  <c r="F162" i="1"/>
  <c r="F172" i="1"/>
  <c r="F173" i="1"/>
  <c r="F198" i="1"/>
  <c r="F205" i="1"/>
  <c r="F206" i="1"/>
  <c r="F228" i="1"/>
  <c r="F230" i="1"/>
  <c r="F258" i="1"/>
  <c r="F260" i="1"/>
  <c r="F261" i="1"/>
  <c r="F262" i="1"/>
  <c r="F263" i="1"/>
  <c r="F265" i="1"/>
  <c r="F266" i="1"/>
  <c r="F267" i="1"/>
  <c r="F272" i="1"/>
  <c r="F273" i="1"/>
  <c r="F274" i="1"/>
  <c r="F275" i="1"/>
  <c r="F276" i="1"/>
  <c r="F277" i="1"/>
  <c r="F278" i="1"/>
  <c r="F279" i="1"/>
  <c r="F280" i="1"/>
  <c r="F281" i="1"/>
  <c r="F282" i="1"/>
  <c r="F283" i="1"/>
  <c r="F284" i="1"/>
  <c r="F285" i="1"/>
  <c r="F286" i="1"/>
  <c r="F287" i="1"/>
  <c r="F288" i="1"/>
  <c r="F289" i="1"/>
  <c r="F290" i="1"/>
  <c r="F295" i="1"/>
  <c r="F296" i="1"/>
  <c r="F297" i="1"/>
  <c r="F298" i="1"/>
  <c r="F330" i="1"/>
  <c r="F331" i="1"/>
  <c r="F332" i="1"/>
  <c r="F384" i="1"/>
  <c r="F385" i="1"/>
  <c r="F386" i="1"/>
  <c r="F390" i="1"/>
  <c r="F391" i="1"/>
  <c r="F392" i="1"/>
  <c r="F393" i="1"/>
  <c r="F394" i="1"/>
  <c r="F395" i="1"/>
  <c r="F396" i="1"/>
  <c r="F397" i="1"/>
  <c r="F398" i="1"/>
  <c r="F402" i="1"/>
  <c r="F403" i="1"/>
  <c r="F404" i="1"/>
  <c r="F406" i="1"/>
  <c r="F407" i="1"/>
  <c r="F408" i="1"/>
  <c r="F419" i="1"/>
  <c r="F420" i="1"/>
  <c r="G428" i="22"/>
  <c r="E7" i="1"/>
  <c r="E8" i="1"/>
  <c r="E9" i="1"/>
  <c r="E10" i="1"/>
  <c r="E11" i="1"/>
  <c r="E12" i="1"/>
  <c r="E14" i="1"/>
  <c r="E15" i="1"/>
  <c r="E16" i="1"/>
  <c r="E17" i="1"/>
  <c r="E18" i="1"/>
  <c r="E19" i="1"/>
  <c r="E23" i="1"/>
  <c r="E24" i="1"/>
  <c r="E25" i="1"/>
  <c r="E26" i="1"/>
  <c r="E27" i="1"/>
  <c r="E29" i="1"/>
  <c r="E30" i="1"/>
  <c r="E31" i="1"/>
  <c r="E32" i="1"/>
  <c r="E34" i="1"/>
  <c r="E35" i="1"/>
  <c r="E36" i="1"/>
  <c r="E37" i="1"/>
  <c r="E38" i="1"/>
  <c r="E39" i="1"/>
  <c r="E40" i="1"/>
  <c r="E41" i="1"/>
  <c r="E42" i="1"/>
  <c r="E43" i="1"/>
  <c r="E44" i="1"/>
  <c r="E47" i="1"/>
  <c r="E48" i="1"/>
  <c r="E49" i="1"/>
  <c r="E50" i="1"/>
  <c r="E51" i="1"/>
  <c r="E52" i="1"/>
  <c r="E53" i="1"/>
  <c r="E54" i="1"/>
  <c r="E55" i="1"/>
  <c r="E56" i="1"/>
  <c r="E57" i="1"/>
  <c r="E58" i="1"/>
  <c r="E59" i="1"/>
  <c r="E60" i="1"/>
  <c r="E61" i="1"/>
  <c r="E63" i="1"/>
  <c r="E65" i="1"/>
  <c r="E66" i="1"/>
  <c r="E67" i="1"/>
  <c r="E68" i="1"/>
  <c r="E70" i="1"/>
  <c r="E71" i="1"/>
  <c r="E72" i="1"/>
  <c r="E73" i="1"/>
  <c r="E76" i="1"/>
  <c r="E77" i="1"/>
  <c r="E78" i="1"/>
  <c r="E79" i="1"/>
  <c r="E80" i="1"/>
  <c r="E81" i="1"/>
  <c r="E82" i="1"/>
  <c r="E83" i="1"/>
  <c r="E84" i="1"/>
  <c r="E85" i="1"/>
  <c r="E86" i="1"/>
  <c r="E90" i="1"/>
  <c r="E91" i="1"/>
  <c r="E92" i="1"/>
  <c r="E93" i="1"/>
  <c r="E94" i="1"/>
  <c r="E95" i="1"/>
  <c r="E96" i="1"/>
  <c r="E97" i="1"/>
  <c r="E98" i="1"/>
  <c r="E99" i="1"/>
  <c r="E100" i="1"/>
  <c r="E101" i="1"/>
  <c r="E102" i="1"/>
  <c r="E103" i="1"/>
  <c r="E104" i="1"/>
  <c r="E105" i="1"/>
  <c r="E106" i="1"/>
  <c r="E107" i="1"/>
  <c r="E109" i="1"/>
  <c r="E113" i="1"/>
  <c r="E114" i="1"/>
  <c r="E116" i="1"/>
  <c r="E117" i="1"/>
  <c r="E118" i="1"/>
  <c r="E124" i="1"/>
  <c r="E126" i="1"/>
  <c r="E127" i="1"/>
  <c r="E128" i="1"/>
  <c r="E129" i="1"/>
  <c r="E130" i="1"/>
  <c r="E131" i="1"/>
  <c r="E132" i="1"/>
  <c r="E134" i="1"/>
  <c r="E137" i="1"/>
  <c r="E138" i="1"/>
  <c r="E139" i="1"/>
  <c r="E140" i="1"/>
  <c r="E141" i="1"/>
  <c r="E143" i="1"/>
  <c r="E145" i="1"/>
  <c r="E147" i="1"/>
  <c r="E148" i="1"/>
  <c r="E149" i="1"/>
  <c r="E150" i="1"/>
  <c r="E151" i="1"/>
  <c r="E152" i="1"/>
  <c r="E153" i="1"/>
  <c r="E154" i="1"/>
  <c r="E156" i="1"/>
  <c r="E157" i="1"/>
  <c r="E162" i="1"/>
  <c r="E164" i="1"/>
  <c r="E165" i="1"/>
  <c r="E168" i="1"/>
  <c r="E169" i="1"/>
  <c r="E171" i="1"/>
  <c r="E172" i="1"/>
  <c r="E173" i="1"/>
  <c r="E175" i="1"/>
  <c r="E176" i="1"/>
  <c r="E177" i="1"/>
  <c r="E178" i="1"/>
  <c r="E179" i="1"/>
  <c r="E180" i="1"/>
  <c r="E181" i="1"/>
  <c r="E183" i="1"/>
  <c r="E184" i="1"/>
  <c r="E185" i="1"/>
  <c r="E186" i="1"/>
  <c r="E187" i="1"/>
  <c r="E188" i="1"/>
  <c r="E189" i="1"/>
  <c r="E190" i="1"/>
  <c r="E199" i="1"/>
  <c r="E200" i="1"/>
  <c r="E201" i="1"/>
  <c r="E210" i="1"/>
  <c r="E211" i="1"/>
  <c r="E212" i="1"/>
  <c r="E213" i="1"/>
  <c r="E214" i="1"/>
  <c r="E215" i="1"/>
  <c r="E221" i="1"/>
  <c r="E225" i="1"/>
  <c r="E226" i="1"/>
  <c r="E227" i="1"/>
  <c r="E231" i="1"/>
  <c r="E233" i="1"/>
  <c r="E237" i="1"/>
  <c r="E238" i="1"/>
  <c r="E239" i="1"/>
  <c r="E241" i="1"/>
  <c r="E243" i="1"/>
  <c r="E244" i="1"/>
  <c r="E245" i="1"/>
  <c r="E246" i="1"/>
  <c r="E247" i="1"/>
  <c r="E248" i="1"/>
  <c r="E249" i="1"/>
  <c r="E250" i="1"/>
  <c r="E251" i="1"/>
  <c r="E252" i="1"/>
  <c r="E253" i="1"/>
  <c r="E254" i="1"/>
  <c r="E255" i="1"/>
  <c r="E256" i="1"/>
  <c r="E257" i="1"/>
  <c r="E258" i="1"/>
  <c r="E259" i="1"/>
  <c r="E260" i="1"/>
  <c r="E261" i="1"/>
  <c r="E262" i="1"/>
  <c r="E263" i="1"/>
  <c r="E267" i="1"/>
  <c r="E268" i="1"/>
  <c r="E271" i="1"/>
  <c r="E272" i="1"/>
  <c r="E273" i="1"/>
  <c r="E274" i="1"/>
  <c r="E275" i="1"/>
  <c r="E277" i="1"/>
  <c r="E278" i="1"/>
  <c r="E279" i="1"/>
  <c r="E280" i="1"/>
  <c r="E281" i="1"/>
  <c r="E282" i="1"/>
  <c r="E283" i="1"/>
  <c r="E284" i="1"/>
  <c r="E285" i="1"/>
  <c r="E286" i="1"/>
  <c r="E287" i="1"/>
  <c r="E288" i="1"/>
  <c r="E289" i="1"/>
  <c r="E290" i="1"/>
  <c r="E292" i="1"/>
  <c r="E295" i="1"/>
  <c r="E296" i="1"/>
  <c r="E297" i="1"/>
  <c r="E298" i="1"/>
  <c r="E301" i="1"/>
  <c r="E302" i="1"/>
  <c r="E303" i="1"/>
  <c r="E304" i="1"/>
  <c r="E305" i="1"/>
  <c r="E306" i="1"/>
  <c r="E307" i="1"/>
  <c r="E308" i="1"/>
  <c r="E309" i="1"/>
  <c r="E310" i="1"/>
  <c r="E313" i="1"/>
  <c r="E314" i="1"/>
  <c r="E315" i="1"/>
  <c r="E317" i="1"/>
  <c r="E318" i="1"/>
  <c r="E321" i="1"/>
  <c r="E322" i="1"/>
  <c r="E323" i="1"/>
  <c r="E324" i="1"/>
  <c r="E325" i="1"/>
  <c r="E326" i="1"/>
  <c r="E327" i="1"/>
  <c r="E328" i="1"/>
  <c r="E329" i="1"/>
  <c r="E330" i="1"/>
  <c r="E331" i="1"/>
  <c r="E332" i="1"/>
  <c r="E334" i="1"/>
  <c r="E335" i="1"/>
  <c r="E336" i="1"/>
  <c r="E338" i="1"/>
  <c r="E342" i="1"/>
  <c r="E343" i="1"/>
  <c r="E344" i="1"/>
  <c r="E345" i="1"/>
  <c r="E346" i="1"/>
  <c r="E347" i="1"/>
  <c r="E350" i="1"/>
  <c r="E351" i="1"/>
  <c r="E352" i="1"/>
  <c r="E358" i="1"/>
  <c r="E359" i="1"/>
  <c r="E360" i="1"/>
  <c r="E361" i="1"/>
  <c r="E362" i="1"/>
  <c r="E363" i="1"/>
  <c r="E364" i="1"/>
  <c r="E365" i="1"/>
  <c r="E366" i="1"/>
  <c r="E368" i="1"/>
  <c r="E369" i="1"/>
  <c r="E370" i="1"/>
  <c r="E371" i="1"/>
  <c r="E372" i="1"/>
  <c r="E373" i="1"/>
  <c r="E374" i="1"/>
  <c r="E375" i="1"/>
  <c r="E377" i="1"/>
  <c r="E378" i="1"/>
  <c r="E379" i="1"/>
  <c r="E380" i="1"/>
  <c r="E381" i="1"/>
  <c r="E382" i="1"/>
  <c r="E383" i="1"/>
  <c r="E384" i="1"/>
  <c r="E385" i="1"/>
  <c r="E386" i="1"/>
  <c r="E387" i="1"/>
  <c r="E388" i="1"/>
  <c r="E389" i="1"/>
  <c r="E390" i="1"/>
  <c r="E391" i="1"/>
  <c r="E392" i="1"/>
  <c r="E393" i="1"/>
  <c r="E394" i="1"/>
  <c r="E395" i="1"/>
  <c r="E396" i="1"/>
  <c r="E397" i="1"/>
  <c r="E398" i="1"/>
  <c r="E399" i="1"/>
  <c r="E402" i="1"/>
  <c r="E403" i="1"/>
  <c r="E404" i="1"/>
  <c r="E405" i="1"/>
  <c r="E406" i="1"/>
  <c r="E407" i="1"/>
  <c r="E419" i="1"/>
  <c r="E420" i="1"/>
  <c r="E6" i="1"/>
  <c r="G428" i="23"/>
  <c r="T337" i="1"/>
  <c r="T209" i="1"/>
  <c r="T125" i="1"/>
  <c r="T214" i="1"/>
  <c r="T210" i="1"/>
  <c r="T186" i="1"/>
  <c r="T178" i="1"/>
  <c r="T153" i="1"/>
  <c r="T150" i="1"/>
  <c r="T26" i="1"/>
  <c r="T151" i="1"/>
  <c r="T147" i="1"/>
  <c r="T152" i="1"/>
  <c r="T334" i="1"/>
  <c r="T181" i="1"/>
  <c r="T177" i="1"/>
  <c r="T184" i="1"/>
  <c r="T213" i="1"/>
  <c r="T183" i="1"/>
  <c r="T179" i="1"/>
  <c r="T171" i="1"/>
  <c r="T389" i="1"/>
  <c r="T335" i="1"/>
  <c r="T47" i="1"/>
  <c r="T6" i="1"/>
  <c r="T187" i="1"/>
  <c r="T387" i="1"/>
  <c r="T271" i="1"/>
  <c r="T215" i="1"/>
  <c r="T180" i="1"/>
  <c r="T188" i="1"/>
  <c r="T388" i="1"/>
  <c r="H5" i="17"/>
  <c r="G427" i="16"/>
  <c r="G426" i="16"/>
  <c r="G425" i="16"/>
  <c r="G424" i="16"/>
  <c r="G423" i="16"/>
  <c r="G422" i="16"/>
  <c r="G421" i="16"/>
  <c r="G420" i="16"/>
  <c r="G419" i="16"/>
  <c r="G418" i="16"/>
  <c r="G417" i="16"/>
  <c r="G416" i="16"/>
  <c r="G415" i="16"/>
  <c r="G414" i="16"/>
  <c r="G413" i="16"/>
  <c r="G412" i="16"/>
  <c r="G411" i="16"/>
  <c r="G410" i="16"/>
  <c r="G409" i="16"/>
  <c r="G408" i="16"/>
  <c r="G407" i="16"/>
  <c r="G406" i="16"/>
  <c r="G405" i="16"/>
  <c r="G404" i="16"/>
  <c r="G403" i="16"/>
  <c r="G402" i="16"/>
  <c r="G401" i="16"/>
  <c r="G400" i="16"/>
  <c r="G399" i="16"/>
  <c r="G398" i="16"/>
  <c r="G397" i="16"/>
  <c r="G396" i="16"/>
  <c r="G395" i="16"/>
  <c r="G394" i="16"/>
  <c r="G393" i="16"/>
  <c r="G392" i="16"/>
  <c r="G391" i="16"/>
  <c r="G390" i="16"/>
  <c r="G389" i="16"/>
  <c r="G388" i="16"/>
  <c r="G387" i="16"/>
  <c r="G386" i="16"/>
  <c r="G21" i="16"/>
  <c r="G20" i="16"/>
  <c r="G19" i="16"/>
  <c r="G18" i="16"/>
  <c r="G17" i="16"/>
  <c r="G16" i="16"/>
  <c r="G15" i="16"/>
  <c r="G14" i="16"/>
  <c r="G13" i="16"/>
  <c r="G12" i="16"/>
  <c r="G11" i="16"/>
  <c r="G10" i="16"/>
  <c r="G9" i="16"/>
  <c r="G8" i="16"/>
  <c r="G7" i="16"/>
  <c r="G6" i="16"/>
  <c r="G5" i="16"/>
  <c r="G4" i="16"/>
  <c r="G3" i="16"/>
  <c r="T314" i="1"/>
  <c r="T375" i="1"/>
  <c r="T346" i="1"/>
  <c r="T190" i="1"/>
  <c r="T25" i="1"/>
  <c r="T77" i="1"/>
  <c r="T174" i="1"/>
  <c r="T342" i="1"/>
  <c r="T16" i="1"/>
  <c r="T96" i="1"/>
  <c r="T264" i="1"/>
  <c r="T312" i="1"/>
  <c r="T341" i="1"/>
  <c r="T393" i="1"/>
  <c r="T397" i="1"/>
  <c r="T51" i="1"/>
  <c r="T111" i="1"/>
  <c r="T135" i="1"/>
  <c r="T159" i="1"/>
  <c r="T239" i="1"/>
  <c r="T420" i="1"/>
  <c r="T404" i="1"/>
  <c r="T384" i="1"/>
  <c r="T368" i="1"/>
  <c r="T352" i="1"/>
  <c r="T331" i="1"/>
  <c r="T315" i="1"/>
  <c r="T299" i="1"/>
  <c r="T283" i="1"/>
  <c r="T263" i="1"/>
  <c r="T247" i="1"/>
  <c r="T231" i="1"/>
  <c r="T207" i="1"/>
  <c r="T191" i="1"/>
  <c r="T119" i="1"/>
  <c r="T103" i="1"/>
  <c r="T87" i="1"/>
  <c r="T71" i="1"/>
  <c r="T55" i="1"/>
  <c r="T43" i="1"/>
  <c r="T35" i="1"/>
  <c r="T27" i="1"/>
  <c r="T19" i="1"/>
  <c r="T11" i="1"/>
  <c r="T421" i="1"/>
  <c r="T405" i="1"/>
  <c r="T385" i="1"/>
  <c r="T369" i="1"/>
  <c r="T353" i="1"/>
  <c r="T336" i="1"/>
  <c r="T320" i="1"/>
  <c r="T304" i="1"/>
  <c r="T288" i="1"/>
  <c r="T272" i="1"/>
  <c r="T256" i="1"/>
  <c r="T240" i="1"/>
  <c r="T224" i="1"/>
  <c r="T200" i="1"/>
  <c r="T172" i="1"/>
  <c r="T156" i="1"/>
  <c r="T136" i="1"/>
  <c r="T120" i="1"/>
  <c r="T104" i="1"/>
  <c r="T88" i="1"/>
  <c r="T72" i="1"/>
  <c r="T56" i="1"/>
  <c r="T40" i="1"/>
  <c r="T32" i="1"/>
  <c r="T24" i="1"/>
  <c r="T8" i="1"/>
  <c r="T161" i="1"/>
  <c r="T141" i="1"/>
  <c r="T121" i="1"/>
  <c r="T105" i="1"/>
  <c r="T81" i="1"/>
  <c r="T65" i="1"/>
  <c r="T57" i="1"/>
  <c r="T49" i="1"/>
  <c r="T41" i="1"/>
  <c r="T33" i="1"/>
  <c r="T17" i="1"/>
  <c r="T9" i="1"/>
  <c r="T391" i="1"/>
  <c r="T363" i="1"/>
  <c r="T322" i="1"/>
  <c r="T286" i="1"/>
  <c r="T250" i="1"/>
  <c r="T206" i="1"/>
  <c r="T166" i="1"/>
  <c r="T118" i="1"/>
  <c r="T82" i="1"/>
  <c r="T430" i="1"/>
  <c r="T414" i="1"/>
  <c r="T398" i="1"/>
  <c r="T382" i="1"/>
  <c r="T366" i="1"/>
  <c r="T350" i="1"/>
  <c r="T419" i="1"/>
  <c r="T395" i="1"/>
  <c r="T351" i="1"/>
  <c r="T318" i="1"/>
  <c r="T290" i="1"/>
  <c r="T262" i="1"/>
  <c r="T230" i="1"/>
  <c r="T194" i="1"/>
  <c r="T130" i="1"/>
  <c r="T114" i="1"/>
  <c r="T86" i="1"/>
  <c r="T62" i="1"/>
  <c r="T46" i="1"/>
  <c r="T34" i="1"/>
  <c r="T10" i="1"/>
  <c r="T333" i="1"/>
  <c r="T317" i="1"/>
  <c r="T301" i="1"/>
  <c r="T285" i="1"/>
  <c r="T269" i="1"/>
  <c r="T253" i="1"/>
  <c r="T237" i="1"/>
  <c r="T221" i="1"/>
  <c r="T197" i="1"/>
  <c r="T189" i="1"/>
  <c r="T416" i="1"/>
  <c r="T400" i="1"/>
  <c r="T380" i="1"/>
  <c r="T364" i="1"/>
  <c r="T348" i="1"/>
  <c r="T327" i="1"/>
  <c r="T311" i="1"/>
  <c r="T295" i="1"/>
  <c r="T279" i="1"/>
  <c r="T259" i="1"/>
  <c r="T243" i="1"/>
  <c r="T227" i="1"/>
  <c r="T203" i="1"/>
  <c r="T175" i="1"/>
  <c r="T155" i="1"/>
  <c r="T131" i="1"/>
  <c r="T115" i="1"/>
  <c r="T99" i="1"/>
  <c r="T83" i="1"/>
  <c r="T67" i="1"/>
  <c r="T39" i="1"/>
  <c r="T31" i="1"/>
  <c r="T23" i="1"/>
  <c r="T15" i="1"/>
  <c r="T7" i="1"/>
  <c r="T417" i="1"/>
  <c r="T401" i="1"/>
  <c r="T381" i="1"/>
  <c r="T365" i="1"/>
  <c r="T349" i="1"/>
  <c r="T332" i="1"/>
  <c r="T316" i="1"/>
  <c r="T300" i="1"/>
  <c r="T284" i="1"/>
  <c r="T260" i="1"/>
  <c r="T244" i="1"/>
  <c r="T236" i="1"/>
  <c r="T220" i="1"/>
  <c r="T204" i="1"/>
  <c r="T196" i="1"/>
  <c r="T176" i="1"/>
  <c r="T168" i="1"/>
  <c r="T160" i="1"/>
  <c r="T148" i="1"/>
  <c r="T140" i="1"/>
  <c r="T132" i="1"/>
  <c r="T124" i="1"/>
  <c r="T116" i="1"/>
  <c r="T108" i="1"/>
  <c r="T100" i="1"/>
  <c r="T92" i="1"/>
  <c r="T84" i="1"/>
  <c r="T76" i="1"/>
  <c r="T68" i="1"/>
  <c r="T60" i="1"/>
  <c r="T52" i="1"/>
  <c r="T44" i="1"/>
  <c r="T28" i="1"/>
  <c r="T157" i="1"/>
  <c r="T137" i="1"/>
  <c r="T117" i="1"/>
  <c r="T101" i="1"/>
  <c r="T85" i="1"/>
  <c r="T61" i="1"/>
  <c r="T423" i="1"/>
  <c r="T383" i="1"/>
  <c r="T355" i="1"/>
  <c r="T310" i="1"/>
  <c r="T278" i="1"/>
  <c r="T242" i="1"/>
  <c r="T198" i="1"/>
  <c r="T158" i="1"/>
  <c r="T110" i="1"/>
  <c r="T70" i="1"/>
  <c r="T426" i="1"/>
  <c r="T410" i="1"/>
  <c r="T394" i="1"/>
  <c r="T378" i="1"/>
  <c r="T362" i="1"/>
  <c r="T427" i="1"/>
  <c r="T338" i="1"/>
  <c r="T329" i="1"/>
  <c r="T321" i="1"/>
  <c r="T313" i="1"/>
  <c r="T305" i="1"/>
  <c r="T297" i="1"/>
  <c r="T289" i="1"/>
  <c r="T281" i="1"/>
  <c r="T273" i="1"/>
  <c r="T265" i="1"/>
  <c r="T257" i="1"/>
  <c r="T249" i="1"/>
  <c r="T241" i="1"/>
  <c r="T233" i="1"/>
  <c r="T225" i="1"/>
  <c r="T217" i="1"/>
  <c r="T201" i="1"/>
  <c r="T193" i="1"/>
  <c r="T173" i="1"/>
  <c r="T428" i="1"/>
  <c r="T412" i="1"/>
  <c r="T396" i="1"/>
  <c r="T376" i="1"/>
  <c r="T360" i="1"/>
  <c r="T344" i="1"/>
  <c r="T323" i="1"/>
  <c r="T307" i="1"/>
  <c r="T291" i="1"/>
  <c r="T275" i="1"/>
  <c r="T255" i="1"/>
  <c r="T223" i="1"/>
  <c r="T199" i="1"/>
  <c r="T167" i="1"/>
  <c r="T143" i="1"/>
  <c r="T127" i="1"/>
  <c r="T95" i="1"/>
  <c r="T79" i="1"/>
  <c r="T63" i="1"/>
  <c r="T429" i="1"/>
  <c r="T413" i="1"/>
  <c r="T377" i="1"/>
  <c r="T361" i="1"/>
  <c r="T345" i="1"/>
  <c r="T328" i="1"/>
  <c r="T296" i="1"/>
  <c r="T280" i="1"/>
  <c r="T248" i="1"/>
  <c r="T232" i="1"/>
  <c r="T216" i="1"/>
  <c r="T192" i="1"/>
  <c r="T164" i="1"/>
  <c r="T144" i="1"/>
  <c r="T128" i="1"/>
  <c r="T112" i="1"/>
  <c r="T80" i="1"/>
  <c r="T48" i="1"/>
  <c r="T169" i="1"/>
  <c r="T149" i="1"/>
  <c r="T133" i="1"/>
  <c r="T113" i="1"/>
  <c r="T97" i="1"/>
  <c r="T89" i="1"/>
  <c r="T73" i="1"/>
  <c r="T411" i="1"/>
  <c r="T379" i="1"/>
  <c r="T347" i="1"/>
  <c r="T302" i="1"/>
  <c r="T266" i="1"/>
  <c r="T234" i="1"/>
  <c r="T138" i="1"/>
  <c r="T102" i="1"/>
  <c r="T58" i="1"/>
  <c r="T42" i="1"/>
  <c r="T22" i="1"/>
  <c r="T422" i="1"/>
  <c r="T406" i="1"/>
  <c r="T390" i="1"/>
  <c r="T374" i="1"/>
  <c r="T358" i="1"/>
  <c r="T431" i="1"/>
  <c r="T407" i="1"/>
  <c r="T367" i="1"/>
  <c r="T330" i="1"/>
  <c r="T306" i="1"/>
  <c r="T274" i="1"/>
  <c r="T246" i="1"/>
  <c r="T218" i="1"/>
  <c r="T154" i="1"/>
  <c r="T142" i="1"/>
  <c r="T98" i="1"/>
  <c r="T74" i="1"/>
  <c r="T325" i="1"/>
  <c r="T309" i="1"/>
  <c r="T293" i="1"/>
  <c r="T277" i="1"/>
  <c r="T261" i="1"/>
  <c r="T245" i="1"/>
  <c r="T229" i="1"/>
  <c r="T205" i="1"/>
  <c r="T424" i="1"/>
  <c r="T408" i="1"/>
  <c r="T392" i="1"/>
  <c r="T372" i="1"/>
  <c r="T356" i="1"/>
  <c r="T340" i="1"/>
  <c r="T319" i="1"/>
  <c r="T303" i="1"/>
  <c r="T287" i="1"/>
  <c r="T267" i="1"/>
  <c r="T251" i="1"/>
  <c r="T235" i="1"/>
  <c r="T219" i="1"/>
  <c r="T195" i="1"/>
  <c r="T163" i="1"/>
  <c r="T139" i="1"/>
  <c r="T123" i="1"/>
  <c r="T107" i="1"/>
  <c r="T91" i="1"/>
  <c r="T75" i="1"/>
  <c r="T59" i="1"/>
  <c r="T425" i="1"/>
  <c r="T409" i="1"/>
  <c r="T373" i="1"/>
  <c r="T357" i="1"/>
  <c r="T324" i="1"/>
  <c r="T308" i="1"/>
  <c r="T292" i="1"/>
  <c r="T276" i="1"/>
  <c r="T268" i="1"/>
  <c r="T252" i="1"/>
  <c r="T228" i="1"/>
  <c r="T36" i="1"/>
  <c r="T20" i="1"/>
  <c r="T12" i="1"/>
  <c r="T165" i="1"/>
  <c r="T145" i="1"/>
  <c r="T129" i="1"/>
  <c r="T109" i="1"/>
  <c r="T93" i="1"/>
  <c r="T69" i="1"/>
  <c r="T53" i="1"/>
  <c r="T45" i="1"/>
  <c r="T37" i="1"/>
  <c r="T29" i="1"/>
  <c r="T21" i="1"/>
  <c r="T13" i="1"/>
  <c r="T403" i="1"/>
  <c r="T371" i="1"/>
  <c r="T339" i="1"/>
  <c r="T294" i="1"/>
  <c r="T258" i="1"/>
  <c r="T222" i="1"/>
  <c r="T170" i="1"/>
  <c r="T126" i="1"/>
  <c r="T94" i="1"/>
  <c r="T50" i="1"/>
  <c r="T30" i="1"/>
  <c r="T14" i="1"/>
  <c r="T418" i="1"/>
  <c r="T402" i="1"/>
  <c r="T386" i="1"/>
  <c r="T370" i="1"/>
  <c r="T354" i="1"/>
  <c r="T415" i="1"/>
  <c r="T399" i="1"/>
  <c r="T359" i="1"/>
  <c r="T343" i="1"/>
  <c r="T326" i="1"/>
  <c r="T298" i="1"/>
  <c r="T282" i="1"/>
  <c r="T270" i="1"/>
  <c r="T254" i="1"/>
  <c r="T238" i="1"/>
  <c r="T226" i="1"/>
  <c r="T202" i="1"/>
  <c r="T162" i="1"/>
  <c r="T146" i="1"/>
  <c r="T134" i="1"/>
  <c r="T122" i="1"/>
  <c r="T106" i="1"/>
  <c r="T90" i="1"/>
  <c r="T78" i="1"/>
  <c r="T66" i="1"/>
  <c r="T54" i="1"/>
  <c r="T38" i="1"/>
  <c r="T18" i="1"/>
  <c r="E264" i="3"/>
  <c r="M265" i="3"/>
  <c r="R266" i="3"/>
  <c r="R269" i="3"/>
  <c r="I273" i="3"/>
  <c r="K274" i="3"/>
  <c r="Q277" i="3"/>
  <c r="H278" i="3"/>
  <c r="K279" i="3"/>
  <c r="K280" i="3"/>
  <c r="U282" i="3"/>
  <c r="P283" i="3"/>
  <c r="G284" i="3"/>
  <c r="M285" i="3"/>
  <c r="R286" i="3"/>
  <c r="R289" i="3"/>
  <c r="K291" i="3"/>
  <c r="G293" i="3"/>
  <c r="R294" i="3"/>
  <c r="L295" i="3"/>
  <c r="G296" i="3"/>
  <c r="R297" i="3"/>
  <c r="M298" i="3"/>
  <c r="N299" i="3"/>
  <c r="R300" i="3"/>
  <c r="L301" i="3"/>
  <c r="K302" i="3"/>
  <c r="M303" i="3"/>
  <c r="E304" i="3"/>
  <c r="K305" i="3"/>
  <c r="M306" i="3"/>
  <c r="G307" i="3"/>
  <c r="I308" i="3"/>
  <c r="Q309" i="3"/>
  <c r="U310" i="3"/>
  <c r="G311" i="3"/>
  <c r="R312" i="3"/>
  <c r="G313" i="3"/>
  <c r="Q314" i="3"/>
  <c r="T315" i="3"/>
  <c r="S317" i="3"/>
  <c r="Q318" i="3"/>
  <c r="R319" i="3"/>
  <c r="S321" i="3"/>
  <c r="R323" i="3"/>
  <c r="G325" i="3"/>
  <c r="M326" i="3"/>
  <c r="S327" i="3"/>
  <c r="O329" i="3"/>
  <c r="Q330" i="3"/>
  <c r="I331" i="3"/>
  <c r="N332" i="3"/>
  <c r="O333" i="3"/>
  <c r="F334" i="3"/>
  <c r="T335" i="3"/>
  <c r="U336" i="3"/>
  <c r="K337" i="3"/>
  <c r="S338" i="3"/>
  <c r="Q339" i="3"/>
  <c r="J340" i="3"/>
  <c r="E342" i="3"/>
  <c r="K343" i="3"/>
  <c r="K345" i="3"/>
  <c r="O347" i="3"/>
  <c r="I349" i="3"/>
  <c r="Q350" i="3"/>
  <c r="E351" i="3"/>
  <c r="R353" i="3"/>
  <c r="J354" i="3"/>
  <c r="F355" i="3"/>
  <c r="J357" i="3"/>
  <c r="L358" i="3"/>
  <c r="E360" i="3"/>
  <c r="E361" i="3"/>
  <c r="E362" i="3"/>
  <c r="F363" i="3"/>
  <c r="E364" i="3"/>
  <c r="K365" i="3"/>
  <c r="R366" i="3"/>
  <c r="E366" i="3"/>
  <c r="K367" i="3"/>
  <c r="T368" i="3"/>
  <c r="K369" i="3"/>
  <c r="E371" i="3"/>
  <c r="E372" i="3"/>
  <c r="E373" i="3"/>
  <c r="U374" i="3"/>
  <c r="E375" i="3"/>
  <c r="P376" i="3"/>
  <c r="Q377" i="3"/>
  <c r="Q378" i="3"/>
  <c r="S379" i="3"/>
  <c r="J380" i="3"/>
  <c r="I381" i="3"/>
  <c r="O382" i="3"/>
  <c r="K383" i="3"/>
  <c r="O384" i="3"/>
  <c r="H386" i="3"/>
  <c r="I387" i="3"/>
  <c r="E388" i="3"/>
  <c r="F389" i="3"/>
  <c r="U390" i="3"/>
  <c r="S391" i="3"/>
  <c r="P392" i="3"/>
  <c r="Q393" i="3"/>
  <c r="U395" i="3"/>
  <c r="J396" i="3"/>
  <c r="K397" i="3"/>
  <c r="S398" i="3"/>
  <c r="K399" i="3"/>
  <c r="L400" i="3"/>
  <c r="S401" i="3"/>
  <c r="L402" i="3"/>
  <c r="I403" i="3"/>
  <c r="Q404" i="3"/>
  <c r="N405" i="3"/>
  <c r="L406" i="3"/>
  <c r="P408" i="3"/>
  <c r="F409" i="3"/>
  <c r="O410" i="3"/>
  <c r="E411" i="3"/>
  <c r="E412" i="3"/>
  <c r="E413" i="3"/>
  <c r="O414" i="3"/>
  <c r="E415" i="3"/>
  <c r="E416" i="3"/>
  <c r="E417" i="3"/>
  <c r="E418" i="3"/>
  <c r="Q419" i="3"/>
  <c r="P420" i="3"/>
  <c r="Q421" i="3"/>
  <c r="N422" i="3"/>
  <c r="Q423" i="3"/>
  <c r="I425" i="3"/>
  <c r="Q426" i="3"/>
  <c r="I427" i="3"/>
  <c r="O429" i="3"/>
  <c r="N430" i="3"/>
  <c r="I431" i="3"/>
  <c r="Q432" i="3"/>
  <c r="I433" i="3"/>
  <c r="O434" i="3"/>
  <c r="H436" i="3"/>
  <c r="K437" i="3"/>
  <c r="N438" i="3"/>
  <c r="N439" i="3"/>
  <c r="R441" i="3"/>
  <c r="Q443" i="3"/>
  <c r="S444" i="3"/>
  <c r="Q446" i="3"/>
  <c r="S448" i="3"/>
  <c r="N450" i="3"/>
  <c r="N451" i="3"/>
  <c r="E452" i="3"/>
  <c r="O453" i="3"/>
  <c r="E454" i="3"/>
  <c r="I455" i="3"/>
  <c r="J459" i="3"/>
  <c r="O460" i="3"/>
  <c r="Q461" i="3"/>
  <c r="I462" i="3"/>
  <c r="R463" i="3"/>
  <c r="I464" i="3"/>
  <c r="R466" i="3"/>
  <c r="F467" i="3"/>
  <c r="L468" i="3"/>
  <c r="S470" i="3"/>
  <c r="U471" i="3"/>
  <c r="F472" i="3"/>
  <c r="S473" i="3"/>
  <c r="U474" i="3"/>
  <c r="M475" i="3"/>
  <c r="F476" i="3"/>
  <c r="K478" i="3"/>
  <c r="I479" i="3"/>
  <c r="F480" i="3"/>
  <c r="N482" i="3"/>
  <c r="F483" i="3"/>
  <c r="O484" i="3"/>
  <c r="N485" i="3"/>
  <c r="J487" i="3"/>
  <c r="S488" i="3"/>
  <c r="Q490" i="3"/>
  <c r="N491" i="3"/>
  <c r="H492" i="3"/>
  <c r="Q493" i="3"/>
  <c r="I494" i="3"/>
  <c r="L495" i="3"/>
  <c r="J496" i="3"/>
  <c r="K497" i="3"/>
  <c r="E498" i="3"/>
  <c r="G499" i="3"/>
  <c r="O500" i="3"/>
  <c r="E501" i="3"/>
  <c r="T502" i="3"/>
  <c r="G503" i="3"/>
  <c r="N504" i="3"/>
  <c r="L505" i="3"/>
  <c r="F506" i="3"/>
  <c r="K508" i="3"/>
  <c r="M509" i="3"/>
  <c r="L512" i="3"/>
  <c r="K514" i="3"/>
  <c r="G515" i="3"/>
  <c r="O516" i="3"/>
  <c r="F518" i="3"/>
  <c r="Q520" i="3"/>
  <c r="T521" i="3"/>
  <c r="F522" i="3"/>
  <c r="P523" i="3"/>
  <c r="E524" i="3"/>
  <c r="J525" i="3"/>
  <c r="N526" i="3"/>
  <c r="F527" i="3"/>
  <c r="Q528" i="3"/>
  <c r="S530" i="3"/>
  <c r="K532" i="3"/>
  <c r="J533" i="3"/>
  <c r="M534" i="3"/>
  <c r="E535" i="3"/>
  <c r="F536" i="3"/>
  <c r="K537" i="3"/>
  <c r="U538" i="3"/>
  <c r="K540" i="3"/>
  <c r="T541" i="3"/>
  <c r="R542" i="3"/>
  <c r="F544" i="3"/>
  <c r="O546" i="3"/>
  <c r="P547" i="3"/>
  <c r="J548" i="3"/>
  <c r="K549" i="3"/>
  <c r="N550" i="3"/>
  <c r="E552" i="3"/>
  <c r="T553" i="3"/>
  <c r="S554" i="3"/>
  <c r="P555" i="3"/>
  <c r="J556" i="3"/>
  <c r="E557" i="3"/>
  <c r="K559" i="3"/>
  <c r="K561" i="3"/>
  <c r="F563" i="3"/>
  <c r="N564" i="3"/>
  <c r="M565" i="3"/>
  <c r="Q566" i="3"/>
  <c r="F567" i="3"/>
  <c r="O568" i="3"/>
  <c r="N569" i="3"/>
  <c r="T570" i="3"/>
  <c r="F571" i="3"/>
  <c r="I572" i="3"/>
  <c r="S573" i="3"/>
  <c r="Q574" i="3"/>
  <c r="Q575" i="3"/>
  <c r="O576" i="3"/>
  <c r="F577" i="3"/>
  <c r="S578" i="3"/>
  <c r="S579" i="3"/>
  <c r="N580" i="3"/>
  <c r="S581" i="3"/>
  <c r="L582" i="3"/>
  <c r="M583" i="3"/>
  <c r="N584" i="3"/>
  <c r="S585" i="3"/>
  <c r="Q586" i="3"/>
  <c r="M589" i="3"/>
  <c r="U590" i="3"/>
  <c r="M591" i="3"/>
  <c r="N592" i="3"/>
  <c r="N593" i="3"/>
  <c r="P594" i="3"/>
  <c r="M595" i="3"/>
  <c r="M597" i="3"/>
  <c r="Q598" i="3"/>
  <c r="Q599" i="3"/>
  <c r="M602"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R602" i="3"/>
  <c r="F602" i="3"/>
  <c r="M599" i="3"/>
  <c r="P598" i="3"/>
  <c r="L594" i="3"/>
  <c r="I591" i="3"/>
  <c r="P590" i="3"/>
  <c r="Q589" i="3"/>
  <c r="U586" i="3"/>
  <c r="P586" i="3"/>
  <c r="I586" i="3"/>
  <c r="T584" i="3"/>
  <c r="I583" i="3"/>
  <c r="L580" i="3"/>
  <c r="T578" i="3"/>
  <c r="L578" i="3"/>
  <c r="S574" i="3"/>
  <c r="M571" i="3"/>
  <c r="N570" i="3"/>
  <c r="N568" i="3"/>
  <c r="S567" i="3"/>
  <c r="U566" i="3"/>
  <c r="I565" i="3"/>
  <c r="P564" i="3"/>
  <c r="J562" i="3"/>
  <c r="T557" i="3"/>
  <c r="U556" i="3"/>
  <c r="J549" i="3"/>
  <c r="F547" i="3"/>
  <c r="Q542" i="3"/>
  <c r="Q538" i="3"/>
  <c r="N538" i="3"/>
  <c r="I538" i="3"/>
  <c r="K536" i="3"/>
  <c r="F535" i="3"/>
  <c r="K534" i="3"/>
  <c r="P531" i="3"/>
  <c r="J530" i="3"/>
  <c r="M526" i="3"/>
  <c r="R524" i="3"/>
  <c r="K520" i="3"/>
  <c r="J517" i="3"/>
  <c r="Q515" i="3"/>
  <c r="Q511" i="3"/>
  <c r="R510" i="3"/>
  <c r="Q503" i="3"/>
  <c r="M501" i="3"/>
  <c r="U498" i="3"/>
  <c r="T498" i="3"/>
  <c r="S498" i="3"/>
  <c r="R498" i="3"/>
  <c r="Q498" i="3"/>
  <c r="P498" i="3"/>
  <c r="O498" i="3"/>
  <c r="N498" i="3"/>
  <c r="M498" i="3"/>
  <c r="L498" i="3"/>
  <c r="K498" i="3"/>
  <c r="J498" i="3"/>
  <c r="I498" i="3"/>
  <c r="H498" i="3"/>
  <c r="G498" i="3"/>
  <c r="F498" i="3"/>
  <c r="J495" i="3"/>
  <c r="M486" i="3"/>
  <c r="O482" i="3"/>
  <c r="F478" i="3"/>
  <c r="N475" i="3"/>
  <c r="N474" i="3"/>
  <c r="Q471" i="3"/>
  <c r="Q470" i="3"/>
  <c r="J470" i="3"/>
  <c r="Q468" i="3"/>
  <c r="Q467" i="3"/>
  <c r="M466" i="3"/>
  <c r="O463" i="3"/>
  <c r="G463" i="3"/>
  <c r="S462" i="3"/>
  <c r="G460" i="3"/>
  <c r="U454" i="3"/>
  <c r="T454" i="3"/>
  <c r="S454" i="3"/>
  <c r="R454" i="3"/>
  <c r="Q454" i="3"/>
  <c r="P454" i="3"/>
  <c r="O454" i="3"/>
  <c r="N454" i="3"/>
  <c r="M454" i="3"/>
  <c r="L454" i="3"/>
  <c r="K454" i="3"/>
  <c r="J454" i="3"/>
  <c r="I454" i="3"/>
  <c r="H454" i="3"/>
  <c r="G454" i="3"/>
  <c r="F454" i="3"/>
  <c r="F453" i="3"/>
  <c r="U452" i="3"/>
  <c r="T452" i="3"/>
  <c r="S452" i="3"/>
  <c r="R452" i="3"/>
  <c r="Q452" i="3"/>
  <c r="P452" i="3"/>
  <c r="O452" i="3"/>
  <c r="N452" i="3"/>
  <c r="M452" i="3"/>
  <c r="L452" i="3"/>
  <c r="K452" i="3"/>
  <c r="J452" i="3"/>
  <c r="I452" i="3"/>
  <c r="H452" i="3"/>
  <c r="G452" i="3"/>
  <c r="F452" i="3"/>
  <c r="L449" i="3"/>
  <c r="Q444" i="3"/>
  <c r="F443" i="3"/>
  <c r="N440" i="3"/>
  <c r="K438" i="3"/>
  <c r="I434" i="3"/>
  <c r="I429" i="3"/>
  <c r="K424" i="3"/>
  <c r="G420" i="3"/>
  <c r="F419" i="3"/>
  <c r="U418" i="3"/>
  <c r="T418" i="3"/>
  <c r="S418" i="3"/>
  <c r="R418" i="3"/>
  <c r="Q418" i="3"/>
  <c r="P418" i="3"/>
  <c r="O418" i="3"/>
  <c r="N418" i="3"/>
  <c r="M418" i="3"/>
  <c r="L418" i="3"/>
  <c r="K418" i="3"/>
  <c r="J418" i="3"/>
  <c r="I418" i="3"/>
  <c r="H418" i="3"/>
  <c r="G418" i="3"/>
  <c r="F418" i="3"/>
  <c r="U417" i="3"/>
  <c r="T417" i="3"/>
  <c r="S417" i="3"/>
  <c r="R417" i="3"/>
  <c r="Q417" i="3"/>
  <c r="P417" i="3"/>
  <c r="O417" i="3"/>
  <c r="N417" i="3"/>
  <c r="M417" i="3"/>
  <c r="L417" i="3"/>
  <c r="K417" i="3"/>
  <c r="J417" i="3"/>
  <c r="I417" i="3"/>
  <c r="H417" i="3"/>
  <c r="G417" i="3"/>
  <c r="F417" i="3"/>
  <c r="U416" i="3"/>
  <c r="T416" i="3"/>
  <c r="S416" i="3"/>
  <c r="R416" i="3"/>
  <c r="Q416" i="3"/>
  <c r="P416" i="3"/>
  <c r="O416" i="3"/>
  <c r="N416" i="3"/>
  <c r="M416" i="3"/>
  <c r="L416" i="3"/>
  <c r="K416" i="3"/>
  <c r="J416" i="3"/>
  <c r="I416" i="3"/>
  <c r="H416" i="3"/>
  <c r="G416" i="3"/>
  <c r="F416" i="3"/>
  <c r="U415" i="3"/>
  <c r="T415" i="3"/>
  <c r="S415" i="3"/>
  <c r="R415" i="3"/>
  <c r="Q415" i="3"/>
  <c r="P415" i="3"/>
  <c r="O415" i="3"/>
  <c r="N415" i="3"/>
  <c r="M415" i="3"/>
  <c r="L415" i="3"/>
  <c r="K415" i="3"/>
  <c r="J415" i="3"/>
  <c r="I415" i="3"/>
  <c r="H415" i="3"/>
  <c r="G415" i="3"/>
  <c r="F415" i="3"/>
  <c r="Q414" i="3"/>
  <c r="U413" i="3"/>
  <c r="T413" i="3"/>
  <c r="S413" i="3"/>
  <c r="R413" i="3"/>
  <c r="Q413" i="3"/>
  <c r="P413" i="3"/>
  <c r="O413" i="3"/>
  <c r="N413" i="3"/>
  <c r="M413" i="3"/>
  <c r="L413" i="3"/>
  <c r="K413" i="3"/>
  <c r="J413" i="3"/>
  <c r="I413" i="3"/>
  <c r="H413" i="3"/>
  <c r="G413" i="3"/>
  <c r="F413" i="3"/>
  <c r="U412" i="3"/>
  <c r="T412" i="3"/>
  <c r="S412" i="3"/>
  <c r="R412" i="3"/>
  <c r="Q412" i="3"/>
  <c r="P412" i="3"/>
  <c r="O412" i="3"/>
  <c r="N412" i="3"/>
  <c r="M412" i="3"/>
  <c r="L412" i="3"/>
  <c r="K412" i="3"/>
  <c r="J412" i="3"/>
  <c r="I412" i="3"/>
  <c r="H412" i="3"/>
  <c r="G412" i="3"/>
  <c r="F412" i="3"/>
  <c r="U411" i="3"/>
  <c r="T411" i="3"/>
  <c r="S411" i="3"/>
  <c r="R411" i="3"/>
  <c r="Q411" i="3"/>
  <c r="P411" i="3"/>
  <c r="O411" i="3"/>
  <c r="N411" i="3"/>
  <c r="M411" i="3"/>
  <c r="L411" i="3"/>
  <c r="K411" i="3"/>
  <c r="J411" i="3"/>
  <c r="I411" i="3"/>
  <c r="H411" i="3"/>
  <c r="G411" i="3"/>
  <c r="F411" i="3"/>
  <c r="H410" i="3"/>
  <c r="P402" i="3"/>
  <c r="S399" i="3"/>
  <c r="I399" i="3"/>
  <c r="R398" i="3"/>
  <c r="S395" i="3"/>
  <c r="N395" i="3"/>
  <c r="F395" i="3"/>
  <c r="G392" i="3"/>
  <c r="Q388" i="3"/>
  <c r="I388" i="3"/>
  <c r="K387" i="3"/>
  <c r="R384" i="3"/>
  <c r="J384" i="3"/>
  <c r="N383" i="3"/>
  <c r="Q381" i="3"/>
  <c r="F381" i="3"/>
  <c r="G378" i="3"/>
  <c r="F377" i="3"/>
  <c r="K376" i="3"/>
  <c r="U375" i="3"/>
  <c r="T375" i="3"/>
  <c r="S375" i="3"/>
  <c r="R375" i="3"/>
  <c r="Q375" i="3"/>
  <c r="P375" i="3"/>
  <c r="O375" i="3"/>
  <c r="N375" i="3"/>
  <c r="M375" i="3"/>
  <c r="L375" i="3"/>
  <c r="K375" i="3"/>
  <c r="J375" i="3"/>
  <c r="I375" i="3"/>
  <c r="H375" i="3"/>
  <c r="G375" i="3"/>
  <c r="F375" i="3"/>
  <c r="U373" i="3"/>
  <c r="T373" i="3"/>
  <c r="S373" i="3"/>
  <c r="R373" i="3"/>
  <c r="Q373" i="3"/>
  <c r="P373" i="3"/>
  <c r="O373" i="3"/>
  <c r="N373" i="3"/>
  <c r="M373" i="3"/>
  <c r="L373" i="3"/>
  <c r="K373" i="3"/>
  <c r="J373" i="3"/>
  <c r="I373" i="3"/>
  <c r="H373" i="3"/>
  <c r="G373" i="3"/>
  <c r="F373" i="3"/>
  <c r="U372" i="3"/>
  <c r="T372" i="3"/>
  <c r="S372" i="3"/>
  <c r="R372" i="3"/>
  <c r="Q372" i="3"/>
  <c r="P372" i="3"/>
  <c r="O372" i="3"/>
  <c r="N372" i="3"/>
  <c r="M372" i="3"/>
  <c r="L372" i="3"/>
  <c r="K372" i="3"/>
  <c r="J372" i="3"/>
  <c r="I372" i="3"/>
  <c r="H372" i="3"/>
  <c r="G372" i="3"/>
  <c r="F372" i="3"/>
  <c r="U371" i="3"/>
  <c r="T371" i="3"/>
  <c r="S371" i="3"/>
  <c r="R371" i="3"/>
  <c r="Q371" i="3"/>
  <c r="P371" i="3"/>
  <c r="O371" i="3"/>
  <c r="N371" i="3"/>
  <c r="M371" i="3"/>
  <c r="L371" i="3"/>
  <c r="K371" i="3"/>
  <c r="J371" i="3"/>
  <c r="I371" i="3"/>
  <c r="H371" i="3"/>
  <c r="G371" i="3"/>
  <c r="F371" i="3"/>
  <c r="I368" i="3"/>
  <c r="U366" i="3"/>
  <c r="T366" i="3"/>
  <c r="N366" i="3"/>
  <c r="M366" i="3"/>
  <c r="I366" i="3"/>
  <c r="N365" i="3"/>
  <c r="U364" i="3"/>
  <c r="T364" i="3"/>
  <c r="S364" i="3"/>
  <c r="R364" i="3"/>
  <c r="Q364" i="3"/>
  <c r="P364" i="3"/>
  <c r="O364" i="3"/>
  <c r="N364" i="3"/>
  <c r="M364" i="3"/>
  <c r="L364" i="3"/>
  <c r="K364" i="3"/>
  <c r="J364" i="3"/>
  <c r="I364" i="3"/>
  <c r="H364" i="3"/>
  <c r="G364" i="3"/>
  <c r="F364" i="3"/>
  <c r="U362" i="3"/>
  <c r="T362" i="3"/>
  <c r="S362" i="3"/>
  <c r="R362" i="3"/>
  <c r="Q362" i="3"/>
  <c r="P362" i="3"/>
  <c r="O362" i="3"/>
  <c r="N362" i="3"/>
  <c r="M362" i="3"/>
  <c r="L362" i="3"/>
  <c r="K362" i="3"/>
  <c r="J362" i="3"/>
  <c r="I362" i="3"/>
  <c r="H362" i="3"/>
  <c r="G362" i="3"/>
  <c r="F362" i="3"/>
  <c r="U361" i="3"/>
  <c r="T361" i="3"/>
  <c r="S361" i="3"/>
  <c r="R361" i="3"/>
  <c r="Q361" i="3"/>
  <c r="P361" i="3"/>
  <c r="O361" i="3"/>
  <c r="N361" i="3"/>
  <c r="M361" i="3"/>
  <c r="L361" i="3"/>
  <c r="K361" i="3"/>
  <c r="J361" i="3"/>
  <c r="I361" i="3"/>
  <c r="H361" i="3"/>
  <c r="G361" i="3"/>
  <c r="F361" i="3"/>
  <c r="U360" i="3"/>
  <c r="T360" i="3"/>
  <c r="S360" i="3"/>
  <c r="R360" i="3"/>
  <c r="Q360" i="3"/>
  <c r="P360" i="3"/>
  <c r="O360" i="3"/>
  <c r="N360" i="3"/>
  <c r="M360" i="3"/>
  <c r="L360" i="3"/>
  <c r="K360" i="3"/>
  <c r="J360" i="3"/>
  <c r="I360" i="3"/>
  <c r="H360" i="3"/>
  <c r="G360" i="3"/>
  <c r="F360" i="3"/>
  <c r="P356" i="3"/>
  <c r="L356" i="3"/>
  <c r="S354" i="3"/>
  <c r="R354" i="3"/>
  <c r="K354" i="3"/>
  <c r="M353" i="3"/>
  <c r="R352" i="3"/>
  <c r="G352" i="3"/>
  <c r="U351" i="3"/>
  <c r="T351" i="3"/>
  <c r="S351" i="3"/>
  <c r="R351" i="3"/>
  <c r="Q351" i="3"/>
  <c r="P351" i="3"/>
  <c r="O351" i="3"/>
  <c r="N351" i="3"/>
  <c r="M351" i="3"/>
  <c r="L351" i="3"/>
  <c r="K351" i="3"/>
  <c r="J351" i="3"/>
  <c r="I351" i="3"/>
  <c r="H351" i="3"/>
  <c r="G351" i="3"/>
  <c r="F351" i="3"/>
  <c r="F350" i="3"/>
  <c r="L346" i="3"/>
  <c r="U342" i="3"/>
  <c r="O342" i="3"/>
  <c r="M342" i="3"/>
  <c r="F342" i="3"/>
  <c r="U340" i="3"/>
  <c r="S340" i="3"/>
  <c r="I336" i="3"/>
  <c r="Q334" i="3"/>
  <c r="K334" i="3"/>
  <c r="I333" i="3"/>
  <c r="K332" i="3"/>
  <c r="U330" i="3"/>
  <c r="M330" i="3"/>
  <c r="L330" i="3"/>
  <c r="G330" i="3"/>
  <c r="Q324" i="3"/>
  <c r="P324" i="3"/>
  <c r="H324" i="3"/>
  <c r="G324" i="3"/>
  <c r="R322" i="3"/>
  <c r="J322" i="3"/>
  <c r="O320" i="3"/>
  <c r="K320" i="3"/>
  <c r="R317" i="3"/>
  <c r="T314" i="3"/>
  <c r="S314" i="3"/>
  <c r="M314" i="3"/>
  <c r="L314" i="3"/>
  <c r="H314" i="3"/>
  <c r="K313" i="3"/>
  <c r="Q312" i="3"/>
  <c r="G312" i="3"/>
  <c r="R310" i="3"/>
  <c r="N310" i="3"/>
  <c r="M310" i="3"/>
  <c r="M309" i="3"/>
  <c r="S306" i="3"/>
  <c r="L306" i="3"/>
  <c r="U305" i="3"/>
  <c r="F305" i="3"/>
  <c r="U304" i="3"/>
  <c r="T304" i="3"/>
  <c r="R304" i="3"/>
  <c r="Q304" i="3"/>
  <c r="P304" i="3"/>
  <c r="N304" i="3"/>
  <c r="M304" i="3"/>
  <c r="L304" i="3"/>
  <c r="J304" i="3"/>
  <c r="I304" i="3"/>
  <c r="H304" i="3"/>
  <c r="F304" i="3"/>
  <c r="G302" i="3"/>
  <c r="S300" i="3"/>
  <c r="Q300" i="3"/>
  <c r="O300" i="3"/>
  <c r="K300" i="3"/>
  <c r="I300" i="3"/>
  <c r="G300" i="3"/>
  <c r="S298" i="3"/>
  <c r="L298" i="3"/>
  <c r="K297" i="3"/>
  <c r="S296" i="3"/>
  <c r="K296" i="3"/>
  <c r="S294" i="3"/>
  <c r="M294" i="3"/>
  <c r="G294" i="3"/>
  <c r="S292" i="3"/>
  <c r="K292" i="3"/>
  <c r="L289" i="3"/>
  <c r="S288" i="3"/>
  <c r="N288" i="3"/>
  <c r="M288" i="3"/>
  <c r="G288" i="3"/>
  <c r="F288" i="3"/>
  <c r="I286" i="3"/>
  <c r="S284" i="3"/>
  <c r="R276" i="3"/>
  <c r="O276" i="3"/>
  <c r="I276" i="3"/>
  <c r="G276" i="3"/>
  <c r="O273" i="3"/>
  <c r="T272" i="3"/>
  <c r="N272" i="3"/>
  <c r="M272" i="3"/>
  <c r="H272" i="3"/>
  <c r="F272" i="3"/>
  <c r="T269" i="3"/>
  <c r="L269" i="3"/>
  <c r="U268" i="3"/>
  <c r="S268" i="3"/>
  <c r="I268" i="3"/>
  <c r="Q266" i="3"/>
  <c r="P266" i="3"/>
  <c r="L266" i="3"/>
  <c r="I266" i="3"/>
  <c r="K265" i="3"/>
  <c r="U264" i="3"/>
  <c r="T264" i="3"/>
  <c r="S264" i="3"/>
  <c r="R264" i="3"/>
  <c r="Q264" i="3"/>
  <c r="P264" i="3"/>
  <c r="O264" i="3"/>
  <c r="N264" i="3"/>
  <c r="M264" i="3"/>
  <c r="L264" i="3"/>
  <c r="K264" i="3"/>
  <c r="J264" i="3"/>
  <c r="I264" i="3"/>
  <c r="H264" i="3"/>
  <c r="G264" i="3"/>
  <c r="F264" i="3"/>
  <c r="U257" i="3"/>
  <c r="T257" i="3"/>
  <c r="S257" i="3"/>
  <c r="R257" i="3"/>
  <c r="Q257" i="3"/>
  <c r="P257" i="3"/>
  <c r="O257" i="3"/>
  <c r="N257" i="3"/>
  <c r="M257" i="3"/>
  <c r="L257" i="3"/>
  <c r="K257" i="3"/>
  <c r="J257" i="3"/>
  <c r="I257" i="3"/>
  <c r="H257" i="3"/>
  <c r="G257" i="3"/>
  <c r="F257" i="3"/>
  <c r="U256" i="3"/>
  <c r="T256" i="3"/>
  <c r="S256" i="3"/>
  <c r="R256" i="3"/>
  <c r="Q256" i="3"/>
  <c r="P256" i="3"/>
  <c r="O256" i="3"/>
  <c r="N256" i="3"/>
  <c r="M256" i="3"/>
  <c r="L256" i="3"/>
  <c r="K256" i="3"/>
  <c r="J256" i="3"/>
  <c r="I256" i="3"/>
  <c r="H256" i="3"/>
  <c r="G256" i="3"/>
  <c r="F256" i="3"/>
  <c r="U255" i="3"/>
  <c r="T255" i="3"/>
  <c r="S255" i="3"/>
  <c r="R255" i="3"/>
  <c r="Q255" i="3"/>
  <c r="P255" i="3"/>
  <c r="O255" i="3"/>
  <c r="N255" i="3"/>
  <c r="M255" i="3"/>
  <c r="L255" i="3"/>
  <c r="K255" i="3"/>
  <c r="J255" i="3"/>
  <c r="I255" i="3"/>
  <c r="H255" i="3"/>
  <c r="G255" i="3"/>
  <c r="F255" i="3"/>
  <c r="U254" i="3"/>
  <c r="T254" i="3"/>
  <c r="S254" i="3"/>
  <c r="R254" i="3"/>
  <c r="Q254" i="3"/>
  <c r="P254" i="3"/>
  <c r="O254" i="3"/>
  <c r="N254" i="3"/>
  <c r="M254" i="3"/>
  <c r="L254" i="3"/>
  <c r="K254" i="3"/>
  <c r="J254" i="3"/>
  <c r="I254" i="3"/>
  <c r="H254" i="3"/>
  <c r="G254" i="3"/>
  <c r="F254" i="3"/>
  <c r="U253" i="3"/>
  <c r="T253" i="3"/>
  <c r="S253" i="3"/>
  <c r="R253" i="3"/>
  <c r="Q253" i="3"/>
  <c r="P253" i="3"/>
  <c r="O253" i="3"/>
  <c r="N253" i="3"/>
  <c r="M253" i="3"/>
  <c r="L253" i="3"/>
  <c r="K253" i="3"/>
  <c r="J253" i="3"/>
  <c r="I253" i="3"/>
  <c r="H253" i="3"/>
  <c r="G253" i="3"/>
  <c r="F253" i="3"/>
  <c r="U252" i="3"/>
  <c r="T252" i="3"/>
  <c r="S252" i="3"/>
  <c r="R252" i="3"/>
  <c r="Q252" i="3"/>
  <c r="P252" i="3"/>
  <c r="O252" i="3"/>
  <c r="N252" i="3"/>
  <c r="M252" i="3"/>
  <c r="L252" i="3"/>
  <c r="K252" i="3"/>
  <c r="J252" i="3"/>
  <c r="I252" i="3"/>
  <c r="H252" i="3"/>
  <c r="G252" i="3"/>
  <c r="F252" i="3"/>
  <c r="U251" i="3"/>
  <c r="T251" i="3"/>
  <c r="S251" i="3"/>
  <c r="R251" i="3"/>
  <c r="Q251" i="3"/>
  <c r="P251" i="3"/>
  <c r="O251" i="3"/>
  <c r="N251" i="3"/>
  <c r="M251" i="3"/>
  <c r="L251" i="3"/>
  <c r="K251" i="3"/>
  <c r="J251" i="3"/>
  <c r="I251" i="3"/>
  <c r="H251" i="3"/>
  <c r="G251" i="3"/>
  <c r="F251" i="3"/>
  <c r="U250" i="3"/>
  <c r="T250" i="3"/>
  <c r="S250" i="3"/>
  <c r="R250" i="3"/>
  <c r="Q250" i="3"/>
  <c r="P250" i="3"/>
  <c r="O250" i="3"/>
  <c r="N250" i="3"/>
  <c r="M250" i="3"/>
  <c r="L250" i="3"/>
  <c r="K250" i="3"/>
  <c r="J250" i="3"/>
  <c r="I250" i="3"/>
  <c r="H250" i="3"/>
  <c r="G250" i="3"/>
  <c r="F250" i="3"/>
  <c r="U249" i="3"/>
  <c r="T249" i="3"/>
  <c r="S249" i="3"/>
  <c r="R249" i="3"/>
  <c r="Q249" i="3"/>
  <c r="P249" i="3"/>
  <c r="O249" i="3"/>
  <c r="N249" i="3"/>
  <c r="M249" i="3"/>
  <c r="L249" i="3"/>
  <c r="K249" i="3"/>
  <c r="J249" i="3"/>
  <c r="I249" i="3"/>
  <c r="H249" i="3"/>
  <c r="G249" i="3"/>
  <c r="F249" i="3"/>
  <c r="U248" i="3"/>
  <c r="T248" i="3"/>
  <c r="S248" i="3"/>
  <c r="R248" i="3"/>
  <c r="Q248" i="3"/>
  <c r="P248" i="3"/>
  <c r="O248" i="3"/>
  <c r="N248" i="3"/>
  <c r="M248" i="3"/>
  <c r="L248" i="3"/>
  <c r="K248" i="3"/>
  <c r="J248" i="3"/>
  <c r="I248" i="3"/>
  <c r="H248" i="3"/>
  <c r="G248" i="3"/>
  <c r="F248" i="3"/>
  <c r="U247" i="3"/>
  <c r="T247" i="3"/>
  <c r="S247" i="3"/>
  <c r="R247" i="3"/>
  <c r="Q247" i="3"/>
  <c r="P247" i="3"/>
  <c r="O247" i="3"/>
  <c r="N247" i="3"/>
  <c r="M247" i="3"/>
  <c r="L247" i="3"/>
  <c r="K247" i="3"/>
  <c r="J247" i="3"/>
  <c r="I247" i="3"/>
  <c r="H247" i="3"/>
  <c r="G247" i="3"/>
  <c r="F247" i="3"/>
  <c r="U246" i="3"/>
  <c r="T246" i="3"/>
  <c r="S246" i="3"/>
  <c r="R246" i="3"/>
  <c r="Q246" i="3"/>
  <c r="P246" i="3"/>
  <c r="O246" i="3"/>
  <c r="N246" i="3"/>
  <c r="M246" i="3"/>
  <c r="L246" i="3"/>
  <c r="K246" i="3"/>
  <c r="J246" i="3"/>
  <c r="I246" i="3"/>
  <c r="H246" i="3"/>
  <c r="G246" i="3"/>
  <c r="F246" i="3"/>
  <c r="U245" i="3"/>
  <c r="T245" i="3"/>
  <c r="S245" i="3"/>
  <c r="R245" i="3"/>
  <c r="Q245" i="3"/>
  <c r="P245" i="3"/>
  <c r="O245" i="3"/>
  <c r="N245" i="3"/>
  <c r="M245" i="3"/>
  <c r="L245" i="3"/>
  <c r="K245" i="3"/>
  <c r="J245" i="3"/>
  <c r="I245" i="3"/>
  <c r="H245" i="3"/>
  <c r="G245" i="3"/>
  <c r="F245" i="3"/>
  <c r="U244" i="3"/>
  <c r="T244" i="3"/>
  <c r="S244" i="3"/>
  <c r="R244" i="3"/>
  <c r="Q244" i="3"/>
  <c r="P244" i="3"/>
  <c r="O244" i="3"/>
  <c r="N244" i="3"/>
  <c r="M244" i="3"/>
  <c r="L244" i="3"/>
  <c r="K244" i="3"/>
  <c r="J244" i="3"/>
  <c r="I244" i="3"/>
  <c r="H244" i="3"/>
  <c r="G244" i="3"/>
  <c r="F244" i="3"/>
  <c r="U243" i="3"/>
  <c r="T243" i="3"/>
  <c r="S243" i="3"/>
  <c r="R243" i="3"/>
  <c r="Q243" i="3"/>
  <c r="P243" i="3"/>
  <c r="O243" i="3"/>
  <c r="N243" i="3"/>
  <c r="M243" i="3"/>
  <c r="L243" i="3"/>
  <c r="K243" i="3"/>
  <c r="J243" i="3"/>
  <c r="I243" i="3"/>
  <c r="H243" i="3"/>
  <c r="G243" i="3"/>
  <c r="F243" i="3"/>
  <c r="U242" i="3"/>
  <c r="T242" i="3"/>
  <c r="S242" i="3"/>
  <c r="R242" i="3"/>
  <c r="Q242" i="3"/>
  <c r="P242" i="3"/>
  <c r="O242" i="3"/>
  <c r="N242" i="3"/>
  <c r="M242" i="3"/>
  <c r="L242" i="3"/>
  <c r="K242" i="3"/>
  <c r="J242" i="3"/>
  <c r="I242" i="3"/>
  <c r="H242" i="3"/>
  <c r="G242" i="3"/>
  <c r="F242" i="3"/>
  <c r="U241" i="3"/>
  <c r="T241" i="3"/>
  <c r="S241" i="3"/>
  <c r="R241" i="3"/>
  <c r="Q241" i="3"/>
  <c r="P241" i="3"/>
  <c r="O241" i="3"/>
  <c r="N241" i="3"/>
  <c r="M241" i="3"/>
  <c r="L241" i="3"/>
  <c r="K241" i="3"/>
  <c r="J241" i="3"/>
  <c r="I241" i="3"/>
  <c r="H241" i="3"/>
  <c r="G241" i="3"/>
  <c r="F241" i="3"/>
  <c r="U240" i="3"/>
  <c r="T240" i="3"/>
  <c r="S240" i="3"/>
  <c r="R240" i="3"/>
  <c r="Q240" i="3"/>
  <c r="P240" i="3"/>
  <c r="O240" i="3"/>
  <c r="N240" i="3"/>
  <c r="M240" i="3"/>
  <c r="L240" i="3"/>
  <c r="K240" i="3"/>
  <c r="J240" i="3"/>
  <c r="I240" i="3"/>
  <c r="H240" i="3"/>
  <c r="G240" i="3"/>
  <c r="F240" i="3"/>
  <c r="U239" i="3"/>
  <c r="T239" i="3"/>
  <c r="S239" i="3"/>
  <c r="R239" i="3"/>
  <c r="Q239" i="3"/>
  <c r="P239" i="3"/>
  <c r="O239" i="3"/>
  <c r="N239" i="3"/>
  <c r="M239" i="3"/>
  <c r="L239" i="3"/>
  <c r="K239" i="3"/>
  <c r="J239" i="3"/>
  <c r="I239" i="3"/>
  <c r="H239" i="3"/>
  <c r="G239" i="3"/>
  <c r="F239" i="3"/>
  <c r="U238" i="3"/>
  <c r="T238" i="3"/>
  <c r="S238" i="3"/>
  <c r="R238" i="3"/>
  <c r="Q238" i="3"/>
  <c r="P238" i="3"/>
  <c r="O238" i="3"/>
  <c r="N238" i="3"/>
  <c r="M238" i="3"/>
  <c r="L238" i="3"/>
  <c r="K238" i="3"/>
  <c r="J238" i="3"/>
  <c r="I238" i="3"/>
  <c r="H238" i="3"/>
  <c r="G238" i="3"/>
  <c r="F238" i="3"/>
  <c r="U237" i="3"/>
  <c r="T237" i="3"/>
  <c r="S237" i="3"/>
  <c r="R237" i="3"/>
  <c r="Q237" i="3"/>
  <c r="P237" i="3"/>
  <c r="O237" i="3"/>
  <c r="N237" i="3"/>
  <c r="M237" i="3"/>
  <c r="L237" i="3"/>
  <c r="K237" i="3"/>
  <c r="J237" i="3"/>
  <c r="I237" i="3"/>
  <c r="H237" i="3"/>
  <c r="G237" i="3"/>
  <c r="F237" i="3"/>
  <c r="U236" i="3"/>
  <c r="T236" i="3"/>
  <c r="S236" i="3"/>
  <c r="R236" i="3"/>
  <c r="Q236" i="3"/>
  <c r="P236" i="3"/>
  <c r="O236" i="3"/>
  <c r="N236" i="3"/>
  <c r="M236" i="3"/>
  <c r="L236" i="3"/>
  <c r="K236" i="3"/>
  <c r="J236" i="3"/>
  <c r="I236" i="3"/>
  <c r="H236" i="3"/>
  <c r="G236" i="3"/>
  <c r="F236" i="3"/>
  <c r="U235" i="3"/>
  <c r="T235" i="3"/>
  <c r="S235" i="3"/>
  <c r="R235" i="3"/>
  <c r="Q235" i="3"/>
  <c r="P235" i="3"/>
  <c r="O235" i="3"/>
  <c r="N235" i="3"/>
  <c r="M235" i="3"/>
  <c r="L235" i="3"/>
  <c r="K235" i="3"/>
  <c r="J235" i="3"/>
  <c r="I235" i="3"/>
  <c r="H235" i="3"/>
  <c r="G235" i="3"/>
  <c r="F235" i="3"/>
  <c r="U234" i="3"/>
  <c r="T234" i="3"/>
  <c r="S234" i="3"/>
  <c r="R234" i="3"/>
  <c r="Q234" i="3"/>
  <c r="P234" i="3"/>
  <c r="O234" i="3"/>
  <c r="N234" i="3"/>
  <c r="M234" i="3"/>
  <c r="L234" i="3"/>
  <c r="K234" i="3"/>
  <c r="J234" i="3"/>
  <c r="I234" i="3"/>
  <c r="H234" i="3"/>
  <c r="G234" i="3"/>
  <c r="F234" i="3"/>
  <c r="U233" i="3"/>
  <c r="T233" i="3"/>
  <c r="S233" i="3"/>
  <c r="R233" i="3"/>
  <c r="Q233" i="3"/>
  <c r="P233" i="3"/>
  <c r="O233" i="3"/>
  <c r="N233" i="3"/>
  <c r="M233" i="3"/>
  <c r="L233" i="3"/>
  <c r="K233" i="3"/>
  <c r="J233" i="3"/>
  <c r="I233" i="3"/>
  <c r="H233" i="3"/>
  <c r="G233" i="3"/>
  <c r="F233" i="3"/>
  <c r="U232" i="3"/>
  <c r="T232" i="3"/>
  <c r="S232" i="3"/>
  <c r="R232" i="3"/>
  <c r="Q232" i="3"/>
  <c r="P232" i="3"/>
  <c r="O232" i="3"/>
  <c r="N232" i="3"/>
  <c r="M232" i="3"/>
  <c r="L232" i="3"/>
  <c r="K232" i="3"/>
  <c r="J232" i="3"/>
  <c r="I232" i="3"/>
  <c r="H232" i="3"/>
  <c r="G232" i="3"/>
  <c r="F232" i="3"/>
  <c r="U231" i="3"/>
  <c r="T231" i="3"/>
  <c r="S231" i="3"/>
  <c r="R231" i="3"/>
  <c r="Q231" i="3"/>
  <c r="P231" i="3"/>
  <c r="O231" i="3"/>
  <c r="N231" i="3"/>
  <c r="M231" i="3"/>
  <c r="L231" i="3"/>
  <c r="K231" i="3"/>
  <c r="J231" i="3"/>
  <c r="I231" i="3"/>
  <c r="H231" i="3"/>
  <c r="G231" i="3"/>
  <c r="F231" i="3"/>
  <c r="U230" i="3"/>
  <c r="T230" i="3"/>
  <c r="S230" i="3"/>
  <c r="R230" i="3"/>
  <c r="Q230" i="3"/>
  <c r="P230" i="3"/>
  <c r="O230" i="3"/>
  <c r="N230" i="3"/>
  <c r="M230" i="3"/>
  <c r="L230" i="3"/>
  <c r="K230" i="3"/>
  <c r="J230" i="3"/>
  <c r="I230" i="3"/>
  <c r="H230" i="3"/>
  <c r="G230" i="3"/>
  <c r="F230" i="3"/>
  <c r="U229" i="3"/>
  <c r="T229" i="3"/>
  <c r="S229" i="3"/>
  <c r="R229" i="3"/>
  <c r="Q229" i="3"/>
  <c r="P229" i="3"/>
  <c r="O229" i="3"/>
  <c r="N229" i="3"/>
  <c r="M229" i="3"/>
  <c r="L229" i="3"/>
  <c r="K229" i="3"/>
  <c r="J229" i="3"/>
  <c r="I229" i="3"/>
  <c r="H229" i="3"/>
  <c r="G229" i="3"/>
  <c r="F229" i="3"/>
  <c r="U228" i="3"/>
  <c r="T228" i="3"/>
  <c r="S228" i="3"/>
  <c r="R228" i="3"/>
  <c r="Q228" i="3"/>
  <c r="P228" i="3"/>
  <c r="O228" i="3"/>
  <c r="N228" i="3"/>
  <c r="M228" i="3"/>
  <c r="L228" i="3"/>
  <c r="K228" i="3"/>
  <c r="J228" i="3"/>
  <c r="I228" i="3"/>
  <c r="H228" i="3"/>
  <c r="G228" i="3"/>
  <c r="F228" i="3"/>
  <c r="U227" i="3"/>
  <c r="T227" i="3"/>
  <c r="S227" i="3"/>
  <c r="R227" i="3"/>
  <c r="Q227" i="3"/>
  <c r="P227" i="3"/>
  <c r="O227" i="3"/>
  <c r="N227" i="3"/>
  <c r="M227" i="3"/>
  <c r="L227" i="3"/>
  <c r="K227" i="3"/>
  <c r="J227" i="3"/>
  <c r="I227" i="3"/>
  <c r="H227" i="3"/>
  <c r="G227" i="3"/>
  <c r="F227" i="3"/>
  <c r="U226" i="3"/>
  <c r="T226" i="3"/>
  <c r="S226" i="3"/>
  <c r="R226" i="3"/>
  <c r="Q226" i="3"/>
  <c r="P226" i="3"/>
  <c r="O226" i="3"/>
  <c r="N226" i="3"/>
  <c r="M226" i="3"/>
  <c r="L226" i="3"/>
  <c r="K226" i="3"/>
  <c r="J226" i="3"/>
  <c r="I226" i="3"/>
  <c r="H226" i="3"/>
  <c r="G226" i="3"/>
  <c r="F226" i="3"/>
  <c r="U225" i="3"/>
  <c r="T225" i="3"/>
  <c r="S225" i="3"/>
  <c r="R225" i="3"/>
  <c r="Q225" i="3"/>
  <c r="P225" i="3"/>
  <c r="O225" i="3"/>
  <c r="N225" i="3"/>
  <c r="M225" i="3"/>
  <c r="L225" i="3"/>
  <c r="K225" i="3"/>
  <c r="J225" i="3"/>
  <c r="I225" i="3"/>
  <c r="H225" i="3"/>
  <c r="G225" i="3"/>
  <c r="F225" i="3"/>
  <c r="U224" i="3"/>
  <c r="T224" i="3"/>
  <c r="S224" i="3"/>
  <c r="R224" i="3"/>
  <c r="Q224" i="3"/>
  <c r="P224" i="3"/>
  <c r="O224" i="3"/>
  <c r="N224" i="3"/>
  <c r="M224" i="3"/>
  <c r="L224" i="3"/>
  <c r="K224" i="3"/>
  <c r="J224" i="3"/>
  <c r="I224" i="3"/>
  <c r="H224" i="3"/>
  <c r="G224" i="3"/>
  <c r="F224" i="3"/>
  <c r="U223" i="3"/>
  <c r="T223" i="3"/>
  <c r="S223" i="3"/>
  <c r="R223" i="3"/>
  <c r="Q223" i="3"/>
  <c r="P223" i="3"/>
  <c r="O223" i="3"/>
  <c r="N223" i="3"/>
  <c r="M223" i="3"/>
  <c r="L223" i="3"/>
  <c r="K223" i="3"/>
  <c r="J223" i="3"/>
  <c r="I223" i="3"/>
  <c r="H223" i="3"/>
  <c r="G223" i="3"/>
  <c r="F223" i="3"/>
  <c r="U222" i="3"/>
  <c r="T222" i="3"/>
  <c r="S222" i="3"/>
  <c r="R222" i="3"/>
  <c r="Q222" i="3"/>
  <c r="P222" i="3"/>
  <c r="O222" i="3"/>
  <c r="N222" i="3"/>
  <c r="M222" i="3"/>
  <c r="L222" i="3"/>
  <c r="K222" i="3"/>
  <c r="J222" i="3"/>
  <c r="I222" i="3"/>
  <c r="H222" i="3"/>
  <c r="G222" i="3"/>
  <c r="F222" i="3"/>
  <c r="U221" i="3"/>
  <c r="T221" i="3"/>
  <c r="S221" i="3"/>
  <c r="R221" i="3"/>
  <c r="Q221" i="3"/>
  <c r="P221" i="3"/>
  <c r="O221" i="3"/>
  <c r="N221" i="3"/>
  <c r="M221" i="3"/>
  <c r="L221" i="3"/>
  <c r="K221" i="3"/>
  <c r="J221" i="3"/>
  <c r="I221" i="3"/>
  <c r="H221" i="3"/>
  <c r="G221" i="3"/>
  <c r="F221" i="3"/>
  <c r="U220" i="3"/>
  <c r="T220" i="3"/>
  <c r="S220" i="3"/>
  <c r="R220" i="3"/>
  <c r="Q220" i="3"/>
  <c r="P220" i="3"/>
  <c r="O220" i="3"/>
  <c r="N220" i="3"/>
  <c r="M220" i="3"/>
  <c r="L220" i="3"/>
  <c r="K220" i="3"/>
  <c r="J220" i="3"/>
  <c r="I220" i="3"/>
  <c r="H220" i="3"/>
  <c r="G220" i="3"/>
  <c r="F220" i="3"/>
  <c r="U219" i="3"/>
  <c r="T219" i="3"/>
  <c r="S219" i="3"/>
  <c r="R219" i="3"/>
  <c r="Q219" i="3"/>
  <c r="P219" i="3"/>
  <c r="O219" i="3"/>
  <c r="N219" i="3"/>
  <c r="M219" i="3"/>
  <c r="L219" i="3"/>
  <c r="K219" i="3"/>
  <c r="J219" i="3"/>
  <c r="I219" i="3"/>
  <c r="H219" i="3"/>
  <c r="G219" i="3"/>
  <c r="F219" i="3"/>
  <c r="U218" i="3"/>
  <c r="T218" i="3"/>
  <c r="S218" i="3"/>
  <c r="R218" i="3"/>
  <c r="Q218" i="3"/>
  <c r="P218" i="3"/>
  <c r="O218" i="3"/>
  <c r="N218" i="3"/>
  <c r="M218" i="3"/>
  <c r="L218" i="3"/>
  <c r="K218" i="3"/>
  <c r="J218" i="3"/>
  <c r="I218" i="3"/>
  <c r="H218" i="3"/>
  <c r="G218" i="3"/>
  <c r="F218" i="3"/>
  <c r="U217" i="3"/>
  <c r="T217" i="3"/>
  <c r="S217" i="3"/>
  <c r="R217" i="3"/>
  <c r="Q217" i="3"/>
  <c r="P217" i="3"/>
  <c r="O217" i="3"/>
  <c r="N217" i="3"/>
  <c r="M217" i="3"/>
  <c r="L217" i="3"/>
  <c r="K217" i="3"/>
  <c r="J217" i="3"/>
  <c r="I217" i="3"/>
  <c r="H217" i="3"/>
  <c r="G217" i="3"/>
  <c r="F217" i="3"/>
  <c r="U216" i="3"/>
  <c r="T216" i="3"/>
  <c r="S216" i="3"/>
  <c r="R216" i="3"/>
  <c r="Q216" i="3"/>
  <c r="P216" i="3"/>
  <c r="O216" i="3"/>
  <c r="N216" i="3"/>
  <c r="M216" i="3"/>
  <c r="L216" i="3"/>
  <c r="K216" i="3"/>
  <c r="J216" i="3"/>
  <c r="I216" i="3"/>
  <c r="H216" i="3"/>
  <c r="G216" i="3"/>
  <c r="F216" i="3"/>
  <c r="U215" i="3"/>
  <c r="T215" i="3"/>
  <c r="S215" i="3"/>
  <c r="R215" i="3"/>
  <c r="Q215" i="3"/>
  <c r="P215" i="3"/>
  <c r="O215" i="3"/>
  <c r="N215" i="3"/>
  <c r="M215" i="3"/>
  <c r="L215" i="3"/>
  <c r="K215" i="3"/>
  <c r="J215" i="3"/>
  <c r="I215" i="3"/>
  <c r="H215" i="3"/>
  <c r="G215" i="3"/>
  <c r="F215" i="3"/>
  <c r="U214" i="3"/>
  <c r="T214" i="3"/>
  <c r="S214" i="3"/>
  <c r="R214" i="3"/>
  <c r="Q214" i="3"/>
  <c r="P214" i="3"/>
  <c r="O214" i="3"/>
  <c r="N214" i="3"/>
  <c r="M214" i="3"/>
  <c r="L214" i="3"/>
  <c r="K214" i="3"/>
  <c r="J214" i="3"/>
  <c r="I214" i="3"/>
  <c r="H214" i="3"/>
  <c r="G214" i="3"/>
  <c r="F214" i="3"/>
  <c r="U213" i="3"/>
  <c r="T213" i="3"/>
  <c r="S213" i="3"/>
  <c r="R213" i="3"/>
  <c r="Q213" i="3"/>
  <c r="P213" i="3"/>
  <c r="O213" i="3"/>
  <c r="N213" i="3"/>
  <c r="M213" i="3"/>
  <c r="L213" i="3"/>
  <c r="K213" i="3"/>
  <c r="J213" i="3"/>
  <c r="I213" i="3"/>
  <c r="H213" i="3"/>
  <c r="G213" i="3"/>
  <c r="F213" i="3"/>
  <c r="U212" i="3"/>
  <c r="T212" i="3"/>
  <c r="S212" i="3"/>
  <c r="R212" i="3"/>
  <c r="Q212" i="3"/>
  <c r="P212" i="3"/>
  <c r="O212" i="3"/>
  <c r="N212" i="3"/>
  <c r="M212" i="3"/>
  <c r="L212" i="3"/>
  <c r="K212" i="3"/>
  <c r="J212" i="3"/>
  <c r="I212" i="3"/>
  <c r="H212" i="3"/>
  <c r="G212" i="3"/>
  <c r="F212" i="3"/>
  <c r="U210" i="3"/>
  <c r="T210" i="3"/>
  <c r="S210" i="3"/>
  <c r="R210" i="3"/>
  <c r="Q210" i="3"/>
  <c r="P210" i="3"/>
  <c r="O210" i="3"/>
  <c r="N210" i="3"/>
  <c r="M210" i="3"/>
  <c r="L210" i="3"/>
  <c r="K210" i="3"/>
  <c r="J210" i="3"/>
  <c r="I210" i="3"/>
  <c r="H210" i="3"/>
  <c r="G210" i="3"/>
  <c r="F210" i="3"/>
  <c r="U209" i="3"/>
  <c r="T209" i="3"/>
  <c r="S209" i="3"/>
  <c r="R209" i="3"/>
  <c r="Q209" i="3"/>
  <c r="P209" i="3"/>
  <c r="O209" i="3"/>
  <c r="N209" i="3"/>
  <c r="M209" i="3"/>
  <c r="L209" i="3"/>
  <c r="K209" i="3"/>
  <c r="J209" i="3"/>
  <c r="I209" i="3"/>
  <c r="H209" i="3"/>
  <c r="G209" i="3"/>
  <c r="F209" i="3"/>
  <c r="U208" i="3"/>
  <c r="T208" i="3"/>
  <c r="S208" i="3"/>
  <c r="R208" i="3"/>
  <c r="Q208" i="3"/>
  <c r="P208" i="3"/>
  <c r="O208" i="3"/>
  <c r="N208" i="3"/>
  <c r="M208" i="3"/>
  <c r="L208" i="3"/>
  <c r="K208" i="3"/>
  <c r="J208" i="3"/>
  <c r="I208" i="3"/>
  <c r="H208" i="3"/>
  <c r="G208" i="3"/>
  <c r="F208" i="3"/>
  <c r="U207" i="3"/>
  <c r="T207" i="3"/>
  <c r="S207" i="3"/>
  <c r="R207" i="3"/>
  <c r="Q207" i="3"/>
  <c r="P207" i="3"/>
  <c r="O207" i="3"/>
  <c r="N207" i="3"/>
  <c r="M207" i="3"/>
  <c r="L207" i="3"/>
  <c r="K207" i="3"/>
  <c r="J207" i="3"/>
  <c r="I207" i="3"/>
  <c r="H207" i="3"/>
  <c r="G207" i="3"/>
  <c r="F207" i="3"/>
  <c r="U206" i="3"/>
  <c r="T206" i="3"/>
  <c r="S206" i="3"/>
  <c r="R206" i="3"/>
  <c r="Q206" i="3"/>
  <c r="P206" i="3"/>
  <c r="O206" i="3"/>
  <c r="N206" i="3"/>
  <c r="M206" i="3"/>
  <c r="L206" i="3"/>
  <c r="K206" i="3"/>
  <c r="J206" i="3"/>
  <c r="I206" i="3"/>
  <c r="H206" i="3"/>
  <c r="G206" i="3"/>
  <c r="F206" i="3"/>
  <c r="U205" i="3"/>
  <c r="T205" i="3"/>
  <c r="S205" i="3"/>
  <c r="R205" i="3"/>
  <c r="Q205" i="3"/>
  <c r="P205" i="3"/>
  <c r="O205" i="3"/>
  <c r="N205" i="3"/>
  <c r="M205" i="3"/>
  <c r="L205" i="3"/>
  <c r="K205" i="3"/>
  <c r="J205" i="3"/>
  <c r="I205" i="3"/>
  <c r="H205" i="3"/>
  <c r="G205" i="3"/>
  <c r="F205" i="3"/>
  <c r="U204" i="3"/>
  <c r="T204" i="3"/>
  <c r="S204" i="3"/>
  <c r="R204" i="3"/>
  <c r="Q204" i="3"/>
  <c r="P204" i="3"/>
  <c r="O204" i="3"/>
  <c r="N204" i="3"/>
  <c r="M204" i="3"/>
  <c r="L204" i="3"/>
  <c r="K204" i="3"/>
  <c r="J204" i="3"/>
  <c r="I204" i="3"/>
  <c r="H204" i="3"/>
  <c r="G204" i="3"/>
  <c r="F204" i="3"/>
  <c r="U203" i="3"/>
  <c r="T203" i="3"/>
  <c r="S203" i="3"/>
  <c r="R203" i="3"/>
  <c r="Q203" i="3"/>
  <c r="P203" i="3"/>
  <c r="O203" i="3"/>
  <c r="N203" i="3"/>
  <c r="M203" i="3"/>
  <c r="L203" i="3"/>
  <c r="K203" i="3"/>
  <c r="J203" i="3"/>
  <c r="I203" i="3"/>
  <c r="H203" i="3"/>
  <c r="G203" i="3"/>
  <c r="F203" i="3"/>
  <c r="U202" i="3"/>
  <c r="T202" i="3"/>
  <c r="S202" i="3"/>
  <c r="R202" i="3"/>
  <c r="Q202" i="3"/>
  <c r="P202" i="3"/>
  <c r="O202" i="3"/>
  <c r="N202" i="3"/>
  <c r="M202" i="3"/>
  <c r="L202" i="3"/>
  <c r="K202" i="3"/>
  <c r="J202" i="3"/>
  <c r="I202" i="3"/>
  <c r="H202" i="3"/>
  <c r="G202" i="3"/>
  <c r="F202" i="3"/>
  <c r="U201" i="3"/>
  <c r="T201" i="3"/>
  <c r="S201" i="3"/>
  <c r="R201" i="3"/>
  <c r="Q201" i="3"/>
  <c r="P201" i="3"/>
  <c r="O201" i="3"/>
  <c r="N201" i="3"/>
  <c r="M201" i="3"/>
  <c r="L201" i="3"/>
  <c r="K201" i="3"/>
  <c r="J201" i="3"/>
  <c r="I201" i="3"/>
  <c r="H201" i="3"/>
  <c r="G201" i="3"/>
  <c r="F201" i="3"/>
  <c r="U200" i="3"/>
  <c r="T200" i="3"/>
  <c r="S200" i="3"/>
  <c r="R200" i="3"/>
  <c r="Q200" i="3"/>
  <c r="P200" i="3"/>
  <c r="O200" i="3"/>
  <c r="N200" i="3"/>
  <c r="M200" i="3"/>
  <c r="L200" i="3"/>
  <c r="K200" i="3"/>
  <c r="J200" i="3"/>
  <c r="I200" i="3"/>
  <c r="H200" i="3"/>
  <c r="G200" i="3"/>
  <c r="F200" i="3"/>
  <c r="U199" i="3"/>
  <c r="T199" i="3"/>
  <c r="S199" i="3"/>
  <c r="R199" i="3"/>
  <c r="Q199" i="3"/>
  <c r="P199" i="3"/>
  <c r="O199" i="3"/>
  <c r="N199" i="3"/>
  <c r="M199" i="3"/>
  <c r="L199" i="3"/>
  <c r="K199" i="3"/>
  <c r="J199" i="3"/>
  <c r="I199" i="3"/>
  <c r="H199" i="3"/>
  <c r="G199" i="3"/>
  <c r="F199" i="3"/>
  <c r="U198" i="3"/>
  <c r="T198" i="3"/>
  <c r="S198" i="3"/>
  <c r="R198" i="3"/>
  <c r="Q198" i="3"/>
  <c r="P198" i="3"/>
  <c r="O198" i="3"/>
  <c r="N198" i="3"/>
  <c r="M198" i="3"/>
  <c r="L198" i="3"/>
  <c r="K198" i="3"/>
  <c r="J198" i="3"/>
  <c r="I198" i="3"/>
  <c r="H198" i="3"/>
  <c r="G198" i="3"/>
  <c r="F198" i="3"/>
  <c r="U197" i="3"/>
  <c r="T197" i="3"/>
  <c r="S197" i="3"/>
  <c r="R197" i="3"/>
  <c r="Q197" i="3"/>
  <c r="P197" i="3"/>
  <c r="O197" i="3"/>
  <c r="N197" i="3"/>
  <c r="M197" i="3"/>
  <c r="L197" i="3"/>
  <c r="K197" i="3"/>
  <c r="J197" i="3"/>
  <c r="I197" i="3"/>
  <c r="H197" i="3"/>
  <c r="G197" i="3"/>
  <c r="F197" i="3"/>
  <c r="U196" i="3"/>
  <c r="T196" i="3"/>
  <c r="S196" i="3"/>
  <c r="R196" i="3"/>
  <c r="Q196" i="3"/>
  <c r="P196" i="3"/>
  <c r="O196" i="3"/>
  <c r="N196" i="3"/>
  <c r="M196" i="3"/>
  <c r="L196" i="3"/>
  <c r="K196" i="3"/>
  <c r="J196" i="3"/>
  <c r="I196" i="3"/>
  <c r="H196" i="3"/>
  <c r="G196" i="3"/>
  <c r="F196" i="3"/>
  <c r="U195" i="3"/>
  <c r="T195" i="3"/>
  <c r="S195" i="3"/>
  <c r="R195" i="3"/>
  <c r="Q195" i="3"/>
  <c r="P195" i="3"/>
  <c r="O195" i="3"/>
  <c r="N195" i="3"/>
  <c r="M195" i="3"/>
  <c r="L195" i="3"/>
  <c r="K195" i="3"/>
  <c r="J195" i="3"/>
  <c r="I195" i="3"/>
  <c r="H195" i="3"/>
  <c r="G195" i="3"/>
  <c r="F195" i="3"/>
  <c r="U194" i="3"/>
  <c r="T194" i="3"/>
  <c r="S194" i="3"/>
  <c r="R194" i="3"/>
  <c r="Q194" i="3"/>
  <c r="P194" i="3"/>
  <c r="O194" i="3"/>
  <c r="N194" i="3"/>
  <c r="M194" i="3"/>
  <c r="L194" i="3"/>
  <c r="K194" i="3"/>
  <c r="J194" i="3"/>
  <c r="I194" i="3"/>
  <c r="H194" i="3"/>
  <c r="G194" i="3"/>
  <c r="F194" i="3"/>
  <c r="U193" i="3"/>
  <c r="T193" i="3"/>
  <c r="S193" i="3"/>
  <c r="R193" i="3"/>
  <c r="Q193" i="3"/>
  <c r="P193" i="3"/>
  <c r="O193" i="3"/>
  <c r="N193" i="3"/>
  <c r="M193" i="3"/>
  <c r="L193" i="3"/>
  <c r="K193" i="3"/>
  <c r="J193" i="3"/>
  <c r="I193" i="3"/>
  <c r="H193" i="3"/>
  <c r="G193" i="3"/>
  <c r="F193" i="3"/>
  <c r="U192" i="3"/>
  <c r="T192" i="3"/>
  <c r="S192" i="3"/>
  <c r="R192" i="3"/>
  <c r="Q192" i="3"/>
  <c r="P192" i="3"/>
  <c r="O192" i="3"/>
  <c r="N192" i="3"/>
  <c r="M192" i="3"/>
  <c r="L192" i="3"/>
  <c r="K192" i="3"/>
  <c r="J192" i="3"/>
  <c r="I192" i="3"/>
  <c r="H192" i="3"/>
  <c r="G192" i="3"/>
  <c r="F192" i="3"/>
  <c r="U191" i="3"/>
  <c r="T191" i="3"/>
  <c r="S191" i="3"/>
  <c r="R191" i="3"/>
  <c r="Q191" i="3"/>
  <c r="P191" i="3"/>
  <c r="O191" i="3"/>
  <c r="N191" i="3"/>
  <c r="M191" i="3"/>
  <c r="L191" i="3"/>
  <c r="K191" i="3"/>
  <c r="J191" i="3"/>
  <c r="I191" i="3"/>
  <c r="H191" i="3"/>
  <c r="G191" i="3"/>
  <c r="F191" i="3"/>
  <c r="U190" i="3"/>
  <c r="T190" i="3"/>
  <c r="S190" i="3"/>
  <c r="R190" i="3"/>
  <c r="Q190" i="3"/>
  <c r="P190" i="3"/>
  <c r="O190" i="3"/>
  <c r="N190" i="3"/>
  <c r="M190" i="3"/>
  <c r="L190" i="3"/>
  <c r="K190" i="3"/>
  <c r="J190" i="3"/>
  <c r="I190" i="3"/>
  <c r="H190" i="3"/>
  <c r="G190" i="3"/>
  <c r="F190" i="3"/>
  <c r="U189" i="3"/>
  <c r="T189" i="3"/>
  <c r="S189" i="3"/>
  <c r="R189" i="3"/>
  <c r="Q189" i="3"/>
  <c r="P189" i="3"/>
  <c r="O189" i="3"/>
  <c r="N189" i="3"/>
  <c r="M189" i="3"/>
  <c r="L189" i="3"/>
  <c r="K189" i="3"/>
  <c r="J189" i="3"/>
  <c r="I189" i="3"/>
  <c r="H189" i="3"/>
  <c r="G189" i="3"/>
  <c r="F189" i="3"/>
  <c r="U188" i="3"/>
  <c r="T188" i="3"/>
  <c r="S188" i="3"/>
  <c r="R188" i="3"/>
  <c r="Q188" i="3"/>
  <c r="P188" i="3"/>
  <c r="O188" i="3"/>
  <c r="N188" i="3"/>
  <c r="M188" i="3"/>
  <c r="L188" i="3"/>
  <c r="K188" i="3"/>
  <c r="J188" i="3"/>
  <c r="I188" i="3"/>
  <c r="H188" i="3"/>
  <c r="G188" i="3"/>
  <c r="F188" i="3"/>
  <c r="U187" i="3"/>
  <c r="T187" i="3"/>
  <c r="S187" i="3"/>
  <c r="R187" i="3"/>
  <c r="Q187" i="3"/>
  <c r="P187" i="3"/>
  <c r="O187" i="3"/>
  <c r="N187" i="3"/>
  <c r="M187" i="3"/>
  <c r="L187" i="3"/>
  <c r="K187" i="3"/>
  <c r="J187" i="3"/>
  <c r="I187" i="3"/>
  <c r="H187" i="3"/>
  <c r="G187" i="3"/>
  <c r="F187" i="3"/>
  <c r="U186" i="3"/>
  <c r="T186" i="3"/>
  <c r="S186" i="3"/>
  <c r="R186" i="3"/>
  <c r="Q186" i="3"/>
  <c r="P186" i="3"/>
  <c r="O186" i="3"/>
  <c r="N186" i="3"/>
  <c r="M186" i="3"/>
  <c r="L186" i="3"/>
  <c r="K186" i="3"/>
  <c r="J186" i="3"/>
  <c r="I186" i="3"/>
  <c r="H186" i="3"/>
  <c r="G186" i="3"/>
  <c r="F186" i="3"/>
  <c r="U184" i="3"/>
  <c r="T184" i="3"/>
  <c r="S184" i="3"/>
  <c r="R184" i="3"/>
  <c r="Q184" i="3"/>
  <c r="P184" i="3"/>
  <c r="O184" i="3"/>
  <c r="N184" i="3"/>
  <c r="M184" i="3"/>
  <c r="L184" i="3"/>
  <c r="K184" i="3"/>
  <c r="J184" i="3"/>
  <c r="I184" i="3"/>
  <c r="H184" i="3"/>
  <c r="G184" i="3"/>
  <c r="F184" i="3"/>
  <c r="U183" i="3"/>
  <c r="T183" i="3"/>
  <c r="S183" i="3"/>
  <c r="R183" i="3"/>
  <c r="Q183" i="3"/>
  <c r="P183" i="3"/>
  <c r="O183" i="3"/>
  <c r="N183" i="3"/>
  <c r="M183" i="3"/>
  <c r="L183" i="3"/>
  <c r="K183" i="3"/>
  <c r="J183" i="3"/>
  <c r="I183" i="3"/>
  <c r="H183" i="3"/>
  <c r="G183" i="3"/>
  <c r="F183" i="3"/>
  <c r="U182" i="3"/>
  <c r="T182" i="3"/>
  <c r="S182" i="3"/>
  <c r="R182" i="3"/>
  <c r="Q182" i="3"/>
  <c r="P182" i="3"/>
  <c r="O182" i="3"/>
  <c r="N182" i="3"/>
  <c r="M182" i="3"/>
  <c r="L182" i="3"/>
  <c r="K182" i="3"/>
  <c r="J182" i="3"/>
  <c r="I182" i="3"/>
  <c r="H182" i="3"/>
  <c r="G182" i="3"/>
  <c r="F182" i="3"/>
  <c r="U181" i="3"/>
  <c r="T181" i="3"/>
  <c r="S181" i="3"/>
  <c r="R181" i="3"/>
  <c r="Q181" i="3"/>
  <c r="P181" i="3"/>
  <c r="O181" i="3"/>
  <c r="N181" i="3"/>
  <c r="M181" i="3"/>
  <c r="L181" i="3"/>
  <c r="K181" i="3"/>
  <c r="J181" i="3"/>
  <c r="I181" i="3"/>
  <c r="H181" i="3"/>
  <c r="G181" i="3"/>
  <c r="F181" i="3"/>
  <c r="U180" i="3"/>
  <c r="T180" i="3"/>
  <c r="S180" i="3"/>
  <c r="R180" i="3"/>
  <c r="Q180" i="3"/>
  <c r="P180" i="3"/>
  <c r="O180" i="3"/>
  <c r="N180" i="3"/>
  <c r="M180" i="3"/>
  <c r="L180" i="3"/>
  <c r="K180" i="3"/>
  <c r="J180" i="3"/>
  <c r="I180" i="3"/>
  <c r="H180" i="3"/>
  <c r="G180" i="3"/>
  <c r="F180" i="3"/>
  <c r="U179" i="3"/>
  <c r="T179" i="3"/>
  <c r="S179" i="3"/>
  <c r="R179" i="3"/>
  <c r="Q179" i="3"/>
  <c r="P179" i="3"/>
  <c r="O179" i="3"/>
  <c r="N179" i="3"/>
  <c r="M179" i="3"/>
  <c r="L179" i="3"/>
  <c r="K179" i="3"/>
  <c r="J179" i="3"/>
  <c r="I179" i="3"/>
  <c r="H179" i="3"/>
  <c r="G179" i="3"/>
  <c r="F179" i="3"/>
  <c r="U178" i="3"/>
  <c r="T178" i="3"/>
  <c r="S178" i="3"/>
  <c r="R178" i="3"/>
  <c r="Q178" i="3"/>
  <c r="P178" i="3"/>
  <c r="O178" i="3"/>
  <c r="N178" i="3"/>
  <c r="M178" i="3"/>
  <c r="L178" i="3"/>
  <c r="K178" i="3"/>
  <c r="J178" i="3"/>
  <c r="I178" i="3"/>
  <c r="H178" i="3"/>
  <c r="G178" i="3"/>
  <c r="F178" i="3"/>
  <c r="U177" i="3"/>
  <c r="T177" i="3"/>
  <c r="S177" i="3"/>
  <c r="R177" i="3"/>
  <c r="Q177" i="3"/>
  <c r="P177" i="3"/>
  <c r="O177" i="3"/>
  <c r="N177" i="3"/>
  <c r="M177" i="3"/>
  <c r="L177" i="3"/>
  <c r="K177" i="3"/>
  <c r="J177" i="3"/>
  <c r="I177" i="3"/>
  <c r="H177" i="3"/>
  <c r="G177" i="3"/>
  <c r="F177" i="3"/>
  <c r="U176" i="3"/>
  <c r="T176" i="3"/>
  <c r="S176" i="3"/>
  <c r="R176" i="3"/>
  <c r="Q176" i="3"/>
  <c r="P176" i="3"/>
  <c r="O176" i="3"/>
  <c r="N176" i="3"/>
  <c r="M176" i="3"/>
  <c r="L176" i="3"/>
  <c r="K176" i="3"/>
  <c r="J176" i="3"/>
  <c r="I176" i="3"/>
  <c r="H176" i="3"/>
  <c r="G176" i="3"/>
  <c r="F176" i="3"/>
  <c r="U175" i="3"/>
  <c r="T175" i="3"/>
  <c r="S175" i="3"/>
  <c r="R175" i="3"/>
  <c r="Q175" i="3"/>
  <c r="P175" i="3"/>
  <c r="O175" i="3"/>
  <c r="N175" i="3"/>
  <c r="M175" i="3"/>
  <c r="L175" i="3"/>
  <c r="K175" i="3"/>
  <c r="J175" i="3"/>
  <c r="I175" i="3"/>
  <c r="H175" i="3"/>
  <c r="G175" i="3"/>
  <c r="F175" i="3"/>
  <c r="U174" i="3"/>
  <c r="T174" i="3"/>
  <c r="S174" i="3"/>
  <c r="R174" i="3"/>
  <c r="Q174" i="3"/>
  <c r="P174" i="3"/>
  <c r="O174" i="3"/>
  <c r="N174" i="3"/>
  <c r="M174" i="3"/>
  <c r="L174" i="3"/>
  <c r="K174" i="3"/>
  <c r="J174" i="3"/>
  <c r="I174" i="3"/>
  <c r="H174" i="3"/>
  <c r="G174" i="3"/>
  <c r="F174" i="3"/>
  <c r="U173" i="3"/>
  <c r="T173" i="3"/>
  <c r="S173" i="3"/>
  <c r="R173" i="3"/>
  <c r="Q173" i="3"/>
  <c r="P173" i="3"/>
  <c r="O173" i="3"/>
  <c r="N173" i="3"/>
  <c r="M173" i="3"/>
  <c r="L173" i="3"/>
  <c r="K173" i="3"/>
  <c r="J173" i="3"/>
  <c r="I173" i="3"/>
  <c r="H173" i="3"/>
  <c r="G173" i="3"/>
  <c r="F173" i="3"/>
  <c r="U172" i="3"/>
  <c r="T172" i="3"/>
  <c r="S172" i="3"/>
  <c r="R172" i="3"/>
  <c r="Q172" i="3"/>
  <c r="P172" i="3"/>
  <c r="O172" i="3"/>
  <c r="N172" i="3"/>
  <c r="M172" i="3"/>
  <c r="L172" i="3"/>
  <c r="K172" i="3"/>
  <c r="J172" i="3"/>
  <c r="I172" i="3"/>
  <c r="H172" i="3"/>
  <c r="G172" i="3"/>
  <c r="F172" i="3"/>
  <c r="U171" i="3"/>
  <c r="T171" i="3"/>
  <c r="S171" i="3"/>
  <c r="R171" i="3"/>
  <c r="Q171" i="3"/>
  <c r="P171" i="3"/>
  <c r="O171" i="3"/>
  <c r="N171" i="3"/>
  <c r="M171" i="3"/>
  <c r="L171" i="3"/>
  <c r="K171" i="3"/>
  <c r="J171" i="3"/>
  <c r="I171" i="3"/>
  <c r="H171" i="3"/>
  <c r="G171" i="3"/>
  <c r="F171" i="3"/>
  <c r="U170" i="3"/>
  <c r="T170" i="3"/>
  <c r="S170" i="3"/>
  <c r="R170" i="3"/>
  <c r="Q170" i="3"/>
  <c r="P170" i="3"/>
  <c r="O170" i="3"/>
  <c r="N170" i="3"/>
  <c r="M170" i="3"/>
  <c r="L170" i="3"/>
  <c r="K170" i="3"/>
  <c r="J170" i="3"/>
  <c r="I170" i="3"/>
  <c r="H170" i="3"/>
  <c r="G170" i="3"/>
  <c r="F170" i="3"/>
  <c r="U169" i="3"/>
  <c r="T169" i="3"/>
  <c r="S169" i="3"/>
  <c r="R169" i="3"/>
  <c r="Q169" i="3"/>
  <c r="P169" i="3"/>
  <c r="O169" i="3"/>
  <c r="N169" i="3"/>
  <c r="M169" i="3"/>
  <c r="L169" i="3"/>
  <c r="K169" i="3"/>
  <c r="J169" i="3"/>
  <c r="I169" i="3"/>
  <c r="H169" i="3"/>
  <c r="G169" i="3"/>
  <c r="F169" i="3"/>
  <c r="U168" i="3"/>
  <c r="T168" i="3"/>
  <c r="S168" i="3"/>
  <c r="R168" i="3"/>
  <c r="Q168" i="3"/>
  <c r="P168" i="3"/>
  <c r="O168" i="3"/>
  <c r="N168" i="3"/>
  <c r="M168" i="3"/>
  <c r="L168" i="3"/>
  <c r="K168" i="3"/>
  <c r="J168" i="3"/>
  <c r="I168" i="3"/>
  <c r="H168" i="3"/>
  <c r="G168" i="3"/>
  <c r="F168" i="3"/>
  <c r="U167" i="3"/>
  <c r="T167" i="3"/>
  <c r="S167" i="3"/>
  <c r="R167" i="3"/>
  <c r="Q167" i="3"/>
  <c r="P167" i="3"/>
  <c r="O167" i="3"/>
  <c r="N167" i="3"/>
  <c r="M167" i="3"/>
  <c r="L167" i="3"/>
  <c r="K167" i="3"/>
  <c r="J167" i="3"/>
  <c r="I167" i="3"/>
  <c r="H167" i="3"/>
  <c r="G167" i="3"/>
  <c r="F167" i="3"/>
  <c r="U166" i="3"/>
  <c r="T166" i="3"/>
  <c r="S166" i="3"/>
  <c r="R166" i="3"/>
  <c r="Q166" i="3"/>
  <c r="P166" i="3"/>
  <c r="O166" i="3"/>
  <c r="N166" i="3"/>
  <c r="M166" i="3"/>
  <c r="L166" i="3"/>
  <c r="K166" i="3"/>
  <c r="J166" i="3"/>
  <c r="I166" i="3"/>
  <c r="H166" i="3"/>
  <c r="G166" i="3"/>
  <c r="F166" i="3"/>
  <c r="U165" i="3"/>
  <c r="T165" i="3"/>
  <c r="S165" i="3"/>
  <c r="R165" i="3"/>
  <c r="Q165" i="3"/>
  <c r="P165" i="3"/>
  <c r="O165" i="3"/>
  <c r="N165" i="3"/>
  <c r="M165" i="3"/>
  <c r="L165" i="3"/>
  <c r="K165" i="3"/>
  <c r="J165" i="3"/>
  <c r="I165" i="3"/>
  <c r="H165" i="3"/>
  <c r="G165" i="3"/>
  <c r="F165" i="3"/>
  <c r="U164" i="3"/>
  <c r="T164" i="3"/>
  <c r="S164" i="3"/>
  <c r="R164" i="3"/>
  <c r="Q164" i="3"/>
  <c r="P164" i="3"/>
  <c r="O164" i="3"/>
  <c r="N164" i="3"/>
  <c r="M164" i="3"/>
  <c r="L164" i="3"/>
  <c r="K164" i="3"/>
  <c r="J164" i="3"/>
  <c r="I164" i="3"/>
  <c r="H164" i="3"/>
  <c r="G164" i="3"/>
  <c r="F164" i="3"/>
  <c r="U163" i="3"/>
  <c r="T163" i="3"/>
  <c r="S163" i="3"/>
  <c r="R163" i="3"/>
  <c r="Q163" i="3"/>
  <c r="P163" i="3"/>
  <c r="O163" i="3"/>
  <c r="N163" i="3"/>
  <c r="M163" i="3"/>
  <c r="L163" i="3"/>
  <c r="K163" i="3"/>
  <c r="J163" i="3"/>
  <c r="I163" i="3"/>
  <c r="H163" i="3"/>
  <c r="G163" i="3"/>
  <c r="F163" i="3"/>
  <c r="U162" i="3"/>
  <c r="T162" i="3"/>
  <c r="S162" i="3"/>
  <c r="R162" i="3"/>
  <c r="Q162" i="3"/>
  <c r="P162" i="3"/>
  <c r="O162" i="3"/>
  <c r="N162" i="3"/>
  <c r="M162" i="3"/>
  <c r="L162" i="3"/>
  <c r="K162" i="3"/>
  <c r="J162" i="3"/>
  <c r="I162" i="3"/>
  <c r="H162" i="3"/>
  <c r="G162" i="3"/>
  <c r="F162" i="3"/>
  <c r="U161" i="3"/>
  <c r="T161" i="3"/>
  <c r="S161" i="3"/>
  <c r="R161" i="3"/>
  <c r="Q161" i="3"/>
  <c r="P161" i="3"/>
  <c r="O161" i="3"/>
  <c r="N161" i="3"/>
  <c r="M161" i="3"/>
  <c r="L161" i="3"/>
  <c r="K161" i="3"/>
  <c r="J161" i="3"/>
  <c r="I161" i="3"/>
  <c r="H161" i="3"/>
  <c r="G161" i="3"/>
  <c r="F161" i="3"/>
  <c r="U160" i="3"/>
  <c r="T160" i="3"/>
  <c r="S160" i="3"/>
  <c r="R160" i="3"/>
  <c r="Q160" i="3"/>
  <c r="P160" i="3"/>
  <c r="O160" i="3"/>
  <c r="N160" i="3"/>
  <c r="M160" i="3"/>
  <c r="L160" i="3"/>
  <c r="K160" i="3"/>
  <c r="J160" i="3"/>
  <c r="I160" i="3"/>
  <c r="H160" i="3"/>
  <c r="G160" i="3"/>
  <c r="F160" i="3"/>
  <c r="U159" i="3"/>
  <c r="T159" i="3"/>
  <c r="S159" i="3"/>
  <c r="R159" i="3"/>
  <c r="Q159" i="3"/>
  <c r="P159" i="3"/>
  <c r="O159" i="3"/>
  <c r="N159" i="3"/>
  <c r="M159" i="3"/>
  <c r="L159" i="3"/>
  <c r="K159" i="3"/>
  <c r="J159" i="3"/>
  <c r="I159" i="3"/>
  <c r="H159" i="3"/>
  <c r="G159" i="3"/>
  <c r="F159" i="3"/>
  <c r="U158" i="3"/>
  <c r="T158" i="3"/>
  <c r="S158" i="3"/>
  <c r="R158" i="3"/>
  <c r="Q158" i="3"/>
  <c r="P158" i="3"/>
  <c r="O158" i="3"/>
  <c r="N158" i="3"/>
  <c r="M158" i="3"/>
  <c r="L158" i="3"/>
  <c r="K158" i="3"/>
  <c r="J158" i="3"/>
  <c r="I158" i="3"/>
  <c r="H158" i="3"/>
  <c r="G158" i="3"/>
  <c r="F158" i="3"/>
  <c r="U157" i="3"/>
  <c r="T157" i="3"/>
  <c r="S157" i="3"/>
  <c r="R157" i="3"/>
  <c r="Q157" i="3"/>
  <c r="P157" i="3"/>
  <c r="O157" i="3"/>
  <c r="N157" i="3"/>
  <c r="M157" i="3"/>
  <c r="L157" i="3"/>
  <c r="K157" i="3"/>
  <c r="J157" i="3"/>
  <c r="I157" i="3"/>
  <c r="H157" i="3"/>
  <c r="G157" i="3"/>
  <c r="F157" i="3"/>
  <c r="U156" i="3"/>
  <c r="T156" i="3"/>
  <c r="S156" i="3"/>
  <c r="R156" i="3"/>
  <c r="Q156" i="3"/>
  <c r="P156" i="3"/>
  <c r="O156" i="3"/>
  <c r="N156" i="3"/>
  <c r="M156" i="3"/>
  <c r="L156" i="3"/>
  <c r="K156" i="3"/>
  <c r="J156" i="3"/>
  <c r="I156" i="3"/>
  <c r="H156" i="3"/>
  <c r="G156" i="3"/>
  <c r="F156" i="3"/>
  <c r="U155" i="3"/>
  <c r="T155" i="3"/>
  <c r="S155" i="3"/>
  <c r="R155" i="3"/>
  <c r="Q155" i="3"/>
  <c r="P155" i="3"/>
  <c r="O155" i="3"/>
  <c r="N155" i="3"/>
  <c r="M155" i="3"/>
  <c r="L155" i="3"/>
  <c r="K155" i="3"/>
  <c r="J155" i="3"/>
  <c r="I155" i="3"/>
  <c r="H155" i="3"/>
  <c r="G155" i="3"/>
  <c r="F155" i="3"/>
  <c r="U154" i="3"/>
  <c r="T154" i="3"/>
  <c r="S154" i="3"/>
  <c r="R154" i="3"/>
  <c r="Q154" i="3"/>
  <c r="P154" i="3"/>
  <c r="O154" i="3"/>
  <c r="N154" i="3"/>
  <c r="M154" i="3"/>
  <c r="L154" i="3"/>
  <c r="K154" i="3"/>
  <c r="J154" i="3"/>
  <c r="I154" i="3"/>
  <c r="H154" i="3"/>
  <c r="G154" i="3"/>
  <c r="F154" i="3"/>
  <c r="U153" i="3"/>
  <c r="T153" i="3"/>
  <c r="S153" i="3"/>
  <c r="R153" i="3"/>
  <c r="Q153" i="3"/>
  <c r="P153" i="3"/>
  <c r="O153" i="3"/>
  <c r="N153" i="3"/>
  <c r="M153" i="3"/>
  <c r="L153" i="3"/>
  <c r="K153" i="3"/>
  <c r="J153" i="3"/>
  <c r="I153" i="3"/>
  <c r="H153" i="3"/>
  <c r="G153" i="3"/>
  <c r="F153" i="3"/>
  <c r="U152" i="3"/>
  <c r="T152" i="3"/>
  <c r="S152" i="3"/>
  <c r="R152" i="3"/>
  <c r="Q152" i="3"/>
  <c r="P152" i="3"/>
  <c r="O152" i="3"/>
  <c r="N152" i="3"/>
  <c r="M152" i="3"/>
  <c r="L152" i="3"/>
  <c r="K152" i="3"/>
  <c r="J152" i="3"/>
  <c r="I152" i="3"/>
  <c r="H152" i="3"/>
  <c r="G152" i="3"/>
  <c r="F152" i="3"/>
  <c r="U151" i="3"/>
  <c r="T151" i="3"/>
  <c r="S151" i="3"/>
  <c r="R151" i="3"/>
  <c r="Q151" i="3"/>
  <c r="P151" i="3"/>
  <c r="O151" i="3"/>
  <c r="N151" i="3"/>
  <c r="M151" i="3"/>
  <c r="L151" i="3"/>
  <c r="K151" i="3"/>
  <c r="J151" i="3"/>
  <c r="I151" i="3"/>
  <c r="H151" i="3"/>
  <c r="G151" i="3"/>
  <c r="F151" i="3"/>
  <c r="U150" i="3"/>
  <c r="T150" i="3"/>
  <c r="S150" i="3"/>
  <c r="R150" i="3"/>
  <c r="Q150" i="3"/>
  <c r="P150" i="3"/>
  <c r="O150" i="3"/>
  <c r="N150" i="3"/>
  <c r="M150" i="3"/>
  <c r="L150" i="3"/>
  <c r="K150" i="3"/>
  <c r="J150" i="3"/>
  <c r="I150" i="3"/>
  <c r="H150" i="3"/>
  <c r="G150" i="3"/>
  <c r="F150" i="3"/>
  <c r="U149" i="3"/>
  <c r="T149" i="3"/>
  <c r="S149" i="3"/>
  <c r="R149" i="3"/>
  <c r="Q149" i="3"/>
  <c r="P149" i="3"/>
  <c r="O149" i="3"/>
  <c r="N149" i="3"/>
  <c r="M149" i="3"/>
  <c r="L149" i="3"/>
  <c r="K149" i="3"/>
  <c r="J149" i="3"/>
  <c r="I149" i="3"/>
  <c r="H149" i="3"/>
  <c r="G149" i="3"/>
  <c r="F149" i="3"/>
  <c r="U148" i="3"/>
  <c r="T148" i="3"/>
  <c r="S148" i="3"/>
  <c r="R148" i="3"/>
  <c r="Q148" i="3"/>
  <c r="P148" i="3"/>
  <c r="O148" i="3"/>
  <c r="N148" i="3"/>
  <c r="M148" i="3"/>
  <c r="L148" i="3"/>
  <c r="K148" i="3"/>
  <c r="J148" i="3"/>
  <c r="I148" i="3"/>
  <c r="H148" i="3"/>
  <c r="G148" i="3"/>
  <c r="F148" i="3"/>
  <c r="U147" i="3"/>
  <c r="T147" i="3"/>
  <c r="S147" i="3"/>
  <c r="R147" i="3"/>
  <c r="Q147" i="3"/>
  <c r="P147" i="3"/>
  <c r="O147" i="3"/>
  <c r="N147" i="3"/>
  <c r="M147" i="3"/>
  <c r="L147" i="3"/>
  <c r="K147" i="3"/>
  <c r="J147" i="3"/>
  <c r="I147" i="3"/>
  <c r="H147" i="3"/>
  <c r="G147" i="3"/>
  <c r="F147" i="3"/>
  <c r="U146" i="3"/>
  <c r="T146" i="3"/>
  <c r="S146" i="3"/>
  <c r="R146" i="3"/>
  <c r="Q146" i="3"/>
  <c r="P146" i="3"/>
  <c r="O146" i="3"/>
  <c r="N146" i="3"/>
  <c r="M146" i="3"/>
  <c r="L146" i="3"/>
  <c r="K146" i="3"/>
  <c r="J146" i="3"/>
  <c r="I146" i="3"/>
  <c r="H146" i="3"/>
  <c r="G146" i="3"/>
  <c r="F146" i="3"/>
  <c r="U145" i="3"/>
  <c r="T145" i="3"/>
  <c r="S145" i="3"/>
  <c r="R145" i="3"/>
  <c r="Q145" i="3"/>
  <c r="P145" i="3"/>
  <c r="O145" i="3"/>
  <c r="N145" i="3"/>
  <c r="M145" i="3"/>
  <c r="L145" i="3"/>
  <c r="K145" i="3"/>
  <c r="J145" i="3"/>
  <c r="I145" i="3"/>
  <c r="H145" i="3"/>
  <c r="G145" i="3"/>
  <c r="F145" i="3"/>
  <c r="U144" i="3"/>
  <c r="T144" i="3"/>
  <c r="S144" i="3"/>
  <c r="R144" i="3"/>
  <c r="Q144" i="3"/>
  <c r="P144" i="3"/>
  <c r="O144" i="3"/>
  <c r="N144" i="3"/>
  <c r="M144" i="3"/>
  <c r="L144" i="3"/>
  <c r="K144" i="3"/>
  <c r="J144" i="3"/>
  <c r="I144" i="3"/>
  <c r="H144" i="3"/>
  <c r="G144" i="3"/>
  <c r="F144" i="3"/>
  <c r="U143" i="3"/>
  <c r="T143" i="3"/>
  <c r="S143" i="3"/>
  <c r="R143" i="3"/>
  <c r="Q143" i="3"/>
  <c r="P143" i="3"/>
  <c r="O143" i="3"/>
  <c r="N143" i="3"/>
  <c r="M143" i="3"/>
  <c r="L143" i="3"/>
  <c r="K143" i="3"/>
  <c r="J143" i="3"/>
  <c r="I143" i="3"/>
  <c r="H143" i="3"/>
  <c r="G143" i="3"/>
  <c r="F143" i="3"/>
  <c r="U142" i="3"/>
  <c r="T142" i="3"/>
  <c r="S142" i="3"/>
  <c r="R142" i="3"/>
  <c r="Q142" i="3"/>
  <c r="P142" i="3"/>
  <c r="O142" i="3"/>
  <c r="N142" i="3"/>
  <c r="M142" i="3"/>
  <c r="L142" i="3"/>
  <c r="K142" i="3"/>
  <c r="J142" i="3"/>
  <c r="I142" i="3"/>
  <c r="H142" i="3"/>
  <c r="G142" i="3"/>
  <c r="F142" i="3"/>
  <c r="U141" i="3"/>
  <c r="T141" i="3"/>
  <c r="S141" i="3"/>
  <c r="R141" i="3"/>
  <c r="Q141" i="3"/>
  <c r="P141" i="3"/>
  <c r="O141" i="3"/>
  <c r="N141" i="3"/>
  <c r="M141" i="3"/>
  <c r="L141" i="3"/>
  <c r="K141" i="3"/>
  <c r="J141" i="3"/>
  <c r="I141" i="3"/>
  <c r="H141" i="3"/>
  <c r="G141" i="3"/>
  <c r="F141" i="3"/>
  <c r="U140" i="3"/>
  <c r="T140" i="3"/>
  <c r="S140" i="3"/>
  <c r="R140" i="3"/>
  <c r="Q140" i="3"/>
  <c r="P140" i="3"/>
  <c r="O140" i="3"/>
  <c r="N140" i="3"/>
  <c r="M140" i="3"/>
  <c r="L140" i="3"/>
  <c r="K140" i="3"/>
  <c r="J140" i="3"/>
  <c r="I140" i="3"/>
  <c r="H140" i="3"/>
  <c r="G140" i="3"/>
  <c r="F140" i="3"/>
  <c r="U139" i="3"/>
  <c r="T139" i="3"/>
  <c r="S139" i="3"/>
  <c r="R139" i="3"/>
  <c r="Q139" i="3"/>
  <c r="P139" i="3"/>
  <c r="O139" i="3"/>
  <c r="N139" i="3"/>
  <c r="M139" i="3"/>
  <c r="L139" i="3"/>
  <c r="K139" i="3"/>
  <c r="J139" i="3"/>
  <c r="I139" i="3"/>
  <c r="H139" i="3"/>
  <c r="G139" i="3"/>
  <c r="F139" i="3"/>
  <c r="U138" i="3"/>
  <c r="T138" i="3"/>
  <c r="S138" i="3"/>
  <c r="R138" i="3"/>
  <c r="Q138" i="3"/>
  <c r="P138" i="3"/>
  <c r="O138" i="3"/>
  <c r="N138" i="3"/>
  <c r="M138" i="3"/>
  <c r="L138" i="3"/>
  <c r="K138" i="3"/>
  <c r="J138" i="3"/>
  <c r="I138" i="3"/>
  <c r="H138" i="3"/>
  <c r="G138" i="3"/>
  <c r="F138" i="3"/>
  <c r="U137" i="3"/>
  <c r="T137" i="3"/>
  <c r="S137" i="3"/>
  <c r="R137" i="3"/>
  <c r="Q137" i="3"/>
  <c r="P137" i="3"/>
  <c r="O137" i="3"/>
  <c r="N137" i="3"/>
  <c r="M137" i="3"/>
  <c r="L137" i="3"/>
  <c r="K137" i="3"/>
  <c r="J137" i="3"/>
  <c r="I137" i="3"/>
  <c r="H137" i="3"/>
  <c r="G137" i="3"/>
  <c r="F137" i="3"/>
  <c r="U136" i="3"/>
  <c r="T136" i="3"/>
  <c r="S136" i="3"/>
  <c r="R136" i="3"/>
  <c r="Q136" i="3"/>
  <c r="P136" i="3"/>
  <c r="O136" i="3"/>
  <c r="N136" i="3"/>
  <c r="M136" i="3"/>
  <c r="L136" i="3"/>
  <c r="K136" i="3"/>
  <c r="J136" i="3"/>
  <c r="I136" i="3"/>
  <c r="H136" i="3"/>
  <c r="G136" i="3"/>
  <c r="F136" i="3"/>
  <c r="U135" i="3"/>
  <c r="T135" i="3"/>
  <c r="S135" i="3"/>
  <c r="R135" i="3"/>
  <c r="Q135" i="3"/>
  <c r="P135" i="3"/>
  <c r="O135" i="3"/>
  <c r="N135" i="3"/>
  <c r="M135" i="3"/>
  <c r="L135" i="3"/>
  <c r="K135" i="3"/>
  <c r="J135" i="3"/>
  <c r="I135" i="3"/>
  <c r="H135" i="3"/>
  <c r="G135" i="3"/>
  <c r="F135" i="3"/>
  <c r="U134" i="3"/>
  <c r="T134" i="3"/>
  <c r="S134" i="3"/>
  <c r="R134" i="3"/>
  <c r="Q134" i="3"/>
  <c r="P134" i="3"/>
  <c r="O134" i="3"/>
  <c r="N134" i="3"/>
  <c r="M134" i="3"/>
  <c r="L134" i="3"/>
  <c r="K134" i="3"/>
  <c r="J134" i="3"/>
  <c r="I134" i="3"/>
  <c r="H134" i="3"/>
  <c r="G134" i="3"/>
  <c r="F134" i="3"/>
  <c r="U133" i="3"/>
  <c r="T133" i="3"/>
  <c r="S133" i="3"/>
  <c r="R133" i="3"/>
  <c r="Q133" i="3"/>
  <c r="P133" i="3"/>
  <c r="O133" i="3"/>
  <c r="N133" i="3"/>
  <c r="M133" i="3"/>
  <c r="L133" i="3"/>
  <c r="K133" i="3"/>
  <c r="J133" i="3"/>
  <c r="I133" i="3"/>
  <c r="H133" i="3"/>
  <c r="G133" i="3"/>
  <c r="F133" i="3"/>
  <c r="U132" i="3"/>
  <c r="T132" i="3"/>
  <c r="S132" i="3"/>
  <c r="R132" i="3"/>
  <c r="Q132" i="3"/>
  <c r="P132" i="3"/>
  <c r="O132" i="3"/>
  <c r="N132" i="3"/>
  <c r="M132" i="3"/>
  <c r="L132" i="3"/>
  <c r="K132" i="3"/>
  <c r="J132" i="3"/>
  <c r="I132" i="3"/>
  <c r="H132" i="3"/>
  <c r="G132" i="3"/>
  <c r="F132" i="3"/>
  <c r="U131" i="3"/>
  <c r="T131" i="3"/>
  <c r="S131" i="3"/>
  <c r="R131" i="3"/>
  <c r="Q131" i="3"/>
  <c r="P131" i="3"/>
  <c r="O131" i="3"/>
  <c r="N131" i="3"/>
  <c r="M131" i="3"/>
  <c r="L131" i="3"/>
  <c r="K131" i="3"/>
  <c r="J131" i="3"/>
  <c r="I131" i="3"/>
  <c r="H131" i="3"/>
  <c r="G131" i="3"/>
  <c r="F131" i="3"/>
  <c r="U130" i="3"/>
  <c r="T130" i="3"/>
  <c r="S130" i="3"/>
  <c r="R130" i="3"/>
  <c r="Q130" i="3"/>
  <c r="P130" i="3"/>
  <c r="O130" i="3"/>
  <c r="N130" i="3"/>
  <c r="M130" i="3"/>
  <c r="L130" i="3"/>
  <c r="K130" i="3"/>
  <c r="J130" i="3"/>
  <c r="I130" i="3"/>
  <c r="H130" i="3"/>
  <c r="G130" i="3"/>
  <c r="F130" i="3"/>
  <c r="U129" i="3"/>
  <c r="T129" i="3"/>
  <c r="S129" i="3"/>
  <c r="R129" i="3"/>
  <c r="Q129" i="3"/>
  <c r="P129" i="3"/>
  <c r="O129" i="3"/>
  <c r="N129" i="3"/>
  <c r="M129" i="3"/>
  <c r="L129" i="3"/>
  <c r="K129" i="3"/>
  <c r="J129" i="3"/>
  <c r="I129" i="3"/>
  <c r="H129" i="3"/>
  <c r="G129" i="3"/>
  <c r="F129" i="3"/>
  <c r="U128" i="3"/>
  <c r="T128" i="3"/>
  <c r="S128" i="3"/>
  <c r="R128" i="3"/>
  <c r="Q128" i="3"/>
  <c r="P128" i="3"/>
  <c r="O128" i="3"/>
  <c r="N128" i="3"/>
  <c r="M128" i="3"/>
  <c r="L128" i="3"/>
  <c r="K128" i="3"/>
  <c r="J128" i="3"/>
  <c r="I128" i="3"/>
  <c r="H128" i="3"/>
  <c r="G128" i="3"/>
  <c r="F128" i="3"/>
  <c r="U127" i="3"/>
  <c r="T127" i="3"/>
  <c r="S127" i="3"/>
  <c r="R127" i="3"/>
  <c r="Q127" i="3"/>
  <c r="P127" i="3"/>
  <c r="O127" i="3"/>
  <c r="N127" i="3"/>
  <c r="M127" i="3"/>
  <c r="L127" i="3"/>
  <c r="K127" i="3"/>
  <c r="J127" i="3"/>
  <c r="I127" i="3"/>
  <c r="H127" i="3"/>
  <c r="G127" i="3"/>
  <c r="F127" i="3"/>
  <c r="U126" i="3"/>
  <c r="T126" i="3"/>
  <c r="S126" i="3"/>
  <c r="R126" i="3"/>
  <c r="Q126" i="3"/>
  <c r="P126" i="3"/>
  <c r="O126" i="3"/>
  <c r="N126" i="3"/>
  <c r="M126" i="3"/>
  <c r="L126" i="3"/>
  <c r="K126" i="3"/>
  <c r="J126" i="3"/>
  <c r="I126" i="3"/>
  <c r="H126" i="3"/>
  <c r="G126" i="3"/>
  <c r="F126" i="3"/>
  <c r="U125" i="3"/>
  <c r="T125" i="3"/>
  <c r="S125" i="3"/>
  <c r="R125" i="3"/>
  <c r="Q125" i="3"/>
  <c r="P125" i="3"/>
  <c r="O125" i="3"/>
  <c r="N125" i="3"/>
  <c r="M125" i="3"/>
  <c r="L125" i="3"/>
  <c r="K125" i="3"/>
  <c r="J125" i="3"/>
  <c r="I125" i="3"/>
  <c r="H125" i="3"/>
  <c r="G125" i="3"/>
  <c r="F125" i="3"/>
  <c r="U124" i="3"/>
  <c r="T124" i="3"/>
  <c r="S124" i="3"/>
  <c r="R124" i="3"/>
  <c r="Q124" i="3"/>
  <c r="P124" i="3"/>
  <c r="O124" i="3"/>
  <c r="N124" i="3"/>
  <c r="M124" i="3"/>
  <c r="L124" i="3"/>
  <c r="K124" i="3"/>
  <c r="J124" i="3"/>
  <c r="I124" i="3"/>
  <c r="H124" i="3"/>
  <c r="G124" i="3"/>
  <c r="F124" i="3"/>
  <c r="U123" i="3"/>
  <c r="T123" i="3"/>
  <c r="S123" i="3"/>
  <c r="R123" i="3"/>
  <c r="Q123" i="3"/>
  <c r="P123" i="3"/>
  <c r="O123" i="3"/>
  <c r="N123" i="3"/>
  <c r="M123" i="3"/>
  <c r="L123" i="3"/>
  <c r="K123" i="3"/>
  <c r="J123" i="3"/>
  <c r="I123" i="3"/>
  <c r="H123" i="3"/>
  <c r="G123" i="3"/>
  <c r="F123" i="3"/>
  <c r="U122" i="3"/>
  <c r="T122" i="3"/>
  <c r="S122" i="3"/>
  <c r="R122" i="3"/>
  <c r="Q122" i="3"/>
  <c r="P122" i="3"/>
  <c r="O122" i="3"/>
  <c r="N122" i="3"/>
  <c r="M122" i="3"/>
  <c r="L122" i="3"/>
  <c r="K122" i="3"/>
  <c r="J122" i="3"/>
  <c r="I122" i="3"/>
  <c r="H122" i="3"/>
  <c r="G122" i="3"/>
  <c r="F122" i="3"/>
  <c r="U121" i="3"/>
  <c r="T121" i="3"/>
  <c r="S121" i="3"/>
  <c r="R121" i="3"/>
  <c r="Q121" i="3"/>
  <c r="P121" i="3"/>
  <c r="O121" i="3"/>
  <c r="N121" i="3"/>
  <c r="M121" i="3"/>
  <c r="L121" i="3"/>
  <c r="K121" i="3"/>
  <c r="J121" i="3"/>
  <c r="I121" i="3"/>
  <c r="H121" i="3"/>
  <c r="G121" i="3"/>
  <c r="F121" i="3"/>
  <c r="U120" i="3"/>
  <c r="T120" i="3"/>
  <c r="S120" i="3"/>
  <c r="R120" i="3"/>
  <c r="Q120" i="3"/>
  <c r="P120" i="3"/>
  <c r="O120" i="3"/>
  <c r="N120" i="3"/>
  <c r="M120" i="3"/>
  <c r="L120" i="3"/>
  <c r="K120" i="3"/>
  <c r="J120" i="3"/>
  <c r="I120" i="3"/>
  <c r="H120" i="3"/>
  <c r="G120" i="3"/>
  <c r="F120" i="3"/>
  <c r="U119" i="3"/>
  <c r="T119" i="3"/>
  <c r="S119" i="3"/>
  <c r="R119" i="3"/>
  <c r="Q119" i="3"/>
  <c r="P119" i="3"/>
  <c r="O119" i="3"/>
  <c r="N119" i="3"/>
  <c r="M119" i="3"/>
  <c r="L119" i="3"/>
  <c r="K119" i="3"/>
  <c r="J119" i="3"/>
  <c r="I119" i="3"/>
  <c r="H119" i="3"/>
  <c r="G119" i="3"/>
  <c r="F119" i="3"/>
  <c r="U118" i="3"/>
  <c r="T118" i="3"/>
  <c r="S118" i="3"/>
  <c r="R118" i="3"/>
  <c r="Q118" i="3"/>
  <c r="P118" i="3"/>
  <c r="O118" i="3"/>
  <c r="N118" i="3"/>
  <c r="M118" i="3"/>
  <c r="L118" i="3"/>
  <c r="K118" i="3"/>
  <c r="J118" i="3"/>
  <c r="I118" i="3"/>
  <c r="H118" i="3"/>
  <c r="G118" i="3"/>
  <c r="F118" i="3"/>
  <c r="U117" i="3"/>
  <c r="T117" i="3"/>
  <c r="S117" i="3"/>
  <c r="R117" i="3"/>
  <c r="Q117" i="3"/>
  <c r="P117" i="3"/>
  <c r="O117" i="3"/>
  <c r="N117" i="3"/>
  <c r="M117" i="3"/>
  <c r="L117" i="3"/>
  <c r="K117" i="3"/>
  <c r="J117" i="3"/>
  <c r="I117" i="3"/>
  <c r="H117" i="3"/>
  <c r="G117" i="3"/>
  <c r="F117" i="3"/>
  <c r="U116" i="3"/>
  <c r="T116" i="3"/>
  <c r="S116" i="3"/>
  <c r="R116" i="3"/>
  <c r="Q116" i="3"/>
  <c r="P116" i="3"/>
  <c r="O116" i="3"/>
  <c r="N116" i="3"/>
  <c r="M116" i="3"/>
  <c r="L116" i="3"/>
  <c r="K116" i="3"/>
  <c r="J116" i="3"/>
  <c r="I116" i="3"/>
  <c r="H116" i="3"/>
  <c r="G116" i="3"/>
  <c r="F116" i="3"/>
  <c r="U115" i="3"/>
  <c r="T115" i="3"/>
  <c r="S115" i="3"/>
  <c r="R115" i="3"/>
  <c r="Q115" i="3"/>
  <c r="P115" i="3"/>
  <c r="O115" i="3"/>
  <c r="N115" i="3"/>
  <c r="M115" i="3"/>
  <c r="L115" i="3"/>
  <c r="K115" i="3"/>
  <c r="J115" i="3"/>
  <c r="I115" i="3"/>
  <c r="H115" i="3"/>
  <c r="G115" i="3"/>
  <c r="F115" i="3"/>
  <c r="U114" i="3"/>
  <c r="T114" i="3"/>
  <c r="S114" i="3"/>
  <c r="R114" i="3"/>
  <c r="Q114" i="3"/>
  <c r="P114" i="3"/>
  <c r="O114" i="3"/>
  <c r="N114" i="3"/>
  <c r="M114" i="3"/>
  <c r="L114" i="3"/>
  <c r="K114" i="3"/>
  <c r="J114" i="3"/>
  <c r="I114" i="3"/>
  <c r="H114" i="3"/>
  <c r="G114" i="3"/>
  <c r="F114" i="3"/>
  <c r="U113" i="3"/>
  <c r="T113" i="3"/>
  <c r="S113" i="3"/>
  <c r="R113" i="3"/>
  <c r="Q113" i="3"/>
  <c r="P113" i="3"/>
  <c r="O113" i="3"/>
  <c r="N113" i="3"/>
  <c r="M113" i="3"/>
  <c r="L113" i="3"/>
  <c r="K113" i="3"/>
  <c r="J113" i="3"/>
  <c r="I113" i="3"/>
  <c r="H113" i="3"/>
  <c r="G113" i="3"/>
  <c r="F113" i="3"/>
  <c r="U112" i="3"/>
  <c r="T112" i="3"/>
  <c r="S112" i="3"/>
  <c r="R112" i="3"/>
  <c r="Q112" i="3"/>
  <c r="P112" i="3"/>
  <c r="O112" i="3"/>
  <c r="N112" i="3"/>
  <c r="M112" i="3"/>
  <c r="L112" i="3"/>
  <c r="K112" i="3"/>
  <c r="J112" i="3"/>
  <c r="I112" i="3"/>
  <c r="H112" i="3"/>
  <c r="G112" i="3"/>
  <c r="F112" i="3"/>
  <c r="U111" i="3"/>
  <c r="T111" i="3"/>
  <c r="S111" i="3"/>
  <c r="R111" i="3"/>
  <c r="Q111" i="3"/>
  <c r="P111" i="3"/>
  <c r="O111" i="3"/>
  <c r="N111" i="3"/>
  <c r="M111" i="3"/>
  <c r="L111" i="3"/>
  <c r="K111" i="3"/>
  <c r="J111" i="3"/>
  <c r="I111" i="3"/>
  <c r="H111" i="3"/>
  <c r="G111" i="3"/>
  <c r="F111" i="3"/>
  <c r="U110" i="3"/>
  <c r="T110" i="3"/>
  <c r="S110" i="3"/>
  <c r="R110" i="3"/>
  <c r="Q110" i="3"/>
  <c r="P110" i="3"/>
  <c r="O110" i="3"/>
  <c r="N110" i="3"/>
  <c r="M110" i="3"/>
  <c r="L110" i="3"/>
  <c r="K110" i="3"/>
  <c r="J110" i="3"/>
  <c r="I110" i="3"/>
  <c r="H110" i="3"/>
  <c r="G110" i="3"/>
  <c r="F110" i="3"/>
  <c r="U109" i="3"/>
  <c r="T109" i="3"/>
  <c r="S109" i="3"/>
  <c r="R109" i="3"/>
  <c r="Q109" i="3"/>
  <c r="P109" i="3"/>
  <c r="O109" i="3"/>
  <c r="N109" i="3"/>
  <c r="M109" i="3"/>
  <c r="L109" i="3"/>
  <c r="K109" i="3"/>
  <c r="J109" i="3"/>
  <c r="I109" i="3"/>
  <c r="H109" i="3"/>
  <c r="G109" i="3"/>
  <c r="F109" i="3"/>
  <c r="U108" i="3"/>
  <c r="T108" i="3"/>
  <c r="S108" i="3"/>
  <c r="R108" i="3"/>
  <c r="Q108" i="3"/>
  <c r="P108" i="3"/>
  <c r="O108" i="3"/>
  <c r="N108" i="3"/>
  <c r="M108" i="3"/>
  <c r="L108" i="3"/>
  <c r="K108" i="3"/>
  <c r="J108" i="3"/>
  <c r="I108" i="3"/>
  <c r="H108" i="3"/>
  <c r="G108" i="3"/>
  <c r="F108" i="3"/>
  <c r="U107" i="3"/>
  <c r="T107" i="3"/>
  <c r="S107" i="3"/>
  <c r="R107" i="3"/>
  <c r="Q107" i="3"/>
  <c r="P107" i="3"/>
  <c r="O107" i="3"/>
  <c r="N107" i="3"/>
  <c r="M107" i="3"/>
  <c r="L107" i="3"/>
  <c r="K107" i="3"/>
  <c r="J107" i="3"/>
  <c r="I107" i="3"/>
  <c r="H107" i="3"/>
  <c r="G107" i="3"/>
  <c r="F107" i="3"/>
  <c r="U106" i="3"/>
  <c r="T106" i="3"/>
  <c r="S106" i="3"/>
  <c r="R106" i="3"/>
  <c r="Q106" i="3"/>
  <c r="P106" i="3"/>
  <c r="O106" i="3"/>
  <c r="N106" i="3"/>
  <c r="M106" i="3"/>
  <c r="L106" i="3"/>
  <c r="K106" i="3"/>
  <c r="J106" i="3"/>
  <c r="I106" i="3"/>
  <c r="H106" i="3"/>
  <c r="G106" i="3"/>
  <c r="F106" i="3"/>
  <c r="U105" i="3"/>
  <c r="T105" i="3"/>
  <c r="S105" i="3"/>
  <c r="R105" i="3"/>
  <c r="Q105" i="3"/>
  <c r="P105" i="3"/>
  <c r="O105" i="3"/>
  <c r="N105" i="3"/>
  <c r="M105" i="3"/>
  <c r="L105" i="3"/>
  <c r="K105" i="3"/>
  <c r="J105" i="3"/>
  <c r="I105" i="3"/>
  <c r="H105" i="3"/>
  <c r="G105" i="3"/>
  <c r="F105" i="3"/>
  <c r="U104" i="3"/>
  <c r="T104" i="3"/>
  <c r="S104" i="3"/>
  <c r="R104" i="3"/>
  <c r="Q104" i="3"/>
  <c r="P104" i="3"/>
  <c r="O104" i="3"/>
  <c r="N104" i="3"/>
  <c r="M104" i="3"/>
  <c r="L104" i="3"/>
  <c r="K104" i="3"/>
  <c r="J104" i="3"/>
  <c r="I104" i="3"/>
  <c r="H104" i="3"/>
  <c r="G104" i="3"/>
  <c r="F104" i="3"/>
  <c r="U103" i="3"/>
  <c r="T103" i="3"/>
  <c r="S103" i="3"/>
  <c r="R103" i="3"/>
  <c r="Q103" i="3"/>
  <c r="P103" i="3"/>
  <c r="O103" i="3"/>
  <c r="N103" i="3"/>
  <c r="M103" i="3"/>
  <c r="L103" i="3"/>
  <c r="K103" i="3"/>
  <c r="J103" i="3"/>
  <c r="I103" i="3"/>
  <c r="H103" i="3"/>
  <c r="G103" i="3"/>
  <c r="F103" i="3"/>
  <c r="U102" i="3"/>
  <c r="T102" i="3"/>
  <c r="S102" i="3"/>
  <c r="R102" i="3"/>
  <c r="Q102" i="3"/>
  <c r="P102" i="3"/>
  <c r="O102" i="3"/>
  <c r="N102" i="3"/>
  <c r="M102" i="3"/>
  <c r="L102" i="3"/>
  <c r="K102" i="3"/>
  <c r="J102" i="3"/>
  <c r="I102" i="3"/>
  <c r="H102" i="3"/>
  <c r="G102" i="3"/>
  <c r="F102" i="3"/>
  <c r="U101" i="3"/>
  <c r="T101" i="3"/>
  <c r="S101" i="3"/>
  <c r="R101" i="3"/>
  <c r="Q101" i="3"/>
  <c r="P101" i="3"/>
  <c r="O101" i="3"/>
  <c r="N101" i="3"/>
  <c r="M101" i="3"/>
  <c r="L101" i="3"/>
  <c r="K101" i="3"/>
  <c r="J101" i="3"/>
  <c r="I101" i="3"/>
  <c r="H101" i="3"/>
  <c r="G101" i="3"/>
  <c r="F101" i="3"/>
  <c r="U100" i="3"/>
  <c r="T100" i="3"/>
  <c r="S100" i="3"/>
  <c r="R100" i="3"/>
  <c r="Q100" i="3"/>
  <c r="P100" i="3"/>
  <c r="O100" i="3"/>
  <c r="N100" i="3"/>
  <c r="M100" i="3"/>
  <c r="L100" i="3"/>
  <c r="K100" i="3"/>
  <c r="J100" i="3"/>
  <c r="I100" i="3"/>
  <c r="H100" i="3"/>
  <c r="G100" i="3"/>
  <c r="F100" i="3"/>
  <c r="U99" i="3"/>
  <c r="T99" i="3"/>
  <c r="S99" i="3"/>
  <c r="R99" i="3"/>
  <c r="Q99" i="3"/>
  <c r="P99" i="3"/>
  <c r="O99" i="3"/>
  <c r="N99" i="3"/>
  <c r="M99" i="3"/>
  <c r="L99" i="3"/>
  <c r="K99" i="3"/>
  <c r="J99" i="3"/>
  <c r="I99" i="3"/>
  <c r="H99" i="3"/>
  <c r="G99" i="3"/>
  <c r="F99" i="3"/>
  <c r="U98" i="3"/>
  <c r="T98" i="3"/>
  <c r="S98" i="3"/>
  <c r="R98" i="3"/>
  <c r="Q98" i="3"/>
  <c r="P98" i="3"/>
  <c r="O98" i="3"/>
  <c r="N98" i="3"/>
  <c r="M98" i="3"/>
  <c r="L98" i="3"/>
  <c r="K98" i="3"/>
  <c r="J98" i="3"/>
  <c r="I98" i="3"/>
  <c r="H98" i="3"/>
  <c r="G98" i="3"/>
  <c r="F98" i="3"/>
  <c r="U97" i="3"/>
  <c r="T97" i="3"/>
  <c r="S97" i="3"/>
  <c r="R97" i="3"/>
  <c r="Q97" i="3"/>
  <c r="P97" i="3"/>
  <c r="O97" i="3"/>
  <c r="N97" i="3"/>
  <c r="M97" i="3"/>
  <c r="L97" i="3"/>
  <c r="K97" i="3"/>
  <c r="J97" i="3"/>
  <c r="I97" i="3"/>
  <c r="H97" i="3"/>
  <c r="G97" i="3"/>
  <c r="F97" i="3"/>
  <c r="U96" i="3"/>
  <c r="T96" i="3"/>
  <c r="S96" i="3"/>
  <c r="R96" i="3"/>
  <c r="Q96" i="3"/>
  <c r="P96" i="3"/>
  <c r="O96" i="3"/>
  <c r="N96" i="3"/>
  <c r="M96" i="3"/>
  <c r="L96" i="3"/>
  <c r="K96" i="3"/>
  <c r="J96" i="3"/>
  <c r="I96" i="3"/>
  <c r="H96" i="3"/>
  <c r="G96" i="3"/>
  <c r="F96" i="3"/>
  <c r="U95" i="3"/>
  <c r="T95" i="3"/>
  <c r="S95" i="3"/>
  <c r="R95" i="3"/>
  <c r="Q95" i="3"/>
  <c r="P95" i="3"/>
  <c r="O95" i="3"/>
  <c r="N95" i="3"/>
  <c r="M95" i="3"/>
  <c r="L95" i="3"/>
  <c r="K95" i="3"/>
  <c r="J95" i="3"/>
  <c r="I95" i="3"/>
  <c r="H95" i="3"/>
  <c r="G95" i="3"/>
  <c r="F95" i="3"/>
  <c r="U94" i="3"/>
  <c r="T94" i="3"/>
  <c r="S94" i="3"/>
  <c r="R94" i="3"/>
  <c r="Q94" i="3"/>
  <c r="P94" i="3"/>
  <c r="O94" i="3"/>
  <c r="N94" i="3"/>
  <c r="M94" i="3"/>
  <c r="L94" i="3"/>
  <c r="K94" i="3"/>
  <c r="J94" i="3"/>
  <c r="I94" i="3"/>
  <c r="H94" i="3"/>
  <c r="G94" i="3"/>
  <c r="F94" i="3"/>
  <c r="U93" i="3"/>
  <c r="T93" i="3"/>
  <c r="S93" i="3"/>
  <c r="R93" i="3"/>
  <c r="Q93" i="3"/>
  <c r="P93" i="3"/>
  <c r="O93" i="3"/>
  <c r="N93" i="3"/>
  <c r="M93" i="3"/>
  <c r="L93" i="3"/>
  <c r="K93" i="3"/>
  <c r="J93" i="3"/>
  <c r="I93" i="3"/>
  <c r="H93" i="3"/>
  <c r="G93" i="3"/>
  <c r="F93" i="3"/>
  <c r="U92" i="3"/>
  <c r="T92" i="3"/>
  <c r="S92" i="3"/>
  <c r="R92" i="3"/>
  <c r="Q92" i="3"/>
  <c r="P92" i="3"/>
  <c r="O92" i="3"/>
  <c r="N92" i="3"/>
  <c r="M92" i="3"/>
  <c r="L92" i="3"/>
  <c r="K92" i="3"/>
  <c r="J92" i="3"/>
  <c r="I92" i="3"/>
  <c r="H92" i="3"/>
  <c r="G92" i="3"/>
  <c r="F92" i="3"/>
  <c r="U91" i="3"/>
  <c r="T91" i="3"/>
  <c r="S91" i="3"/>
  <c r="R91" i="3"/>
  <c r="Q91" i="3"/>
  <c r="P91" i="3"/>
  <c r="O91" i="3"/>
  <c r="N91" i="3"/>
  <c r="M91" i="3"/>
  <c r="L91" i="3"/>
  <c r="K91" i="3"/>
  <c r="J91" i="3"/>
  <c r="I91" i="3"/>
  <c r="H91" i="3"/>
  <c r="G91" i="3"/>
  <c r="F91" i="3"/>
  <c r="U90" i="3"/>
  <c r="T90" i="3"/>
  <c r="S90" i="3"/>
  <c r="R90" i="3"/>
  <c r="Q90" i="3"/>
  <c r="P90" i="3"/>
  <c r="O90" i="3"/>
  <c r="N90" i="3"/>
  <c r="M90" i="3"/>
  <c r="L90" i="3"/>
  <c r="K90" i="3"/>
  <c r="J90" i="3"/>
  <c r="I90" i="3"/>
  <c r="H90" i="3"/>
  <c r="G90" i="3"/>
  <c r="F90" i="3"/>
  <c r="U89" i="3"/>
  <c r="T89" i="3"/>
  <c r="S89" i="3"/>
  <c r="R89" i="3"/>
  <c r="Q89" i="3"/>
  <c r="P89" i="3"/>
  <c r="O89" i="3"/>
  <c r="N89" i="3"/>
  <c r="M89" i="3"/>
  <c r="L89" i="3"/>
  <c r="K89" i="3"/>
  <c r="J89" i="3"/>
  <c r="I89" i="3"/>
  <c r="H89" i="3"/>
  <c r="G89" i="3"/>
  <c r="F89" i="3"/>
  <c r="U88" i="3"/>
  <c r="T88" i="3"/>
  <c r="S88" i="3"/>
  <c r="R88" i="3"/>
  <c r="Q88" i="3"/>
  <c r="P88" i="3"/>
  <c r="O88" i="3"/>
  <c r="N88" i="3"/>
  <c r="M88" i="3"/>
  <c r="L88" i="3"/>
  <c r="K88" i="3"/>
  <c r="J88" i="3"/>
  <c r="I88" i="3"/>
  <c r="H88" i="3"/>
  <c r="G88" i="3"/>
  <c r="F88" i="3"/>
  <c r="U87" i="3"/>
  <c r="T87" i="3"/>
  <c r="S87" i="3"/>
  <c r="R87" i="3"/>
  <c r="Q87" i="3"/>
  <c r="P87" i="3"/>
  <c r="O87" i="3"/>
  <c r="N87" i="3"/>
  <c r="M87" i="3"/>
  <c r="L87" i="3"/>
  <c r="K87" i="3"/>
  <c r="J87" i="3"/>
  <c r="I87" i="3"/>
  <c r="H87" i="3"/>
  <c r="G87" i="3"/>
  <c r="F87" i="3"/>
  <c r="U86" i="3"/>
  <c r="T86" i="3"/>
  <c r="S86" i="3"/>
  <c r="R86" i="3"/>
  <c r="Q86" i="3"/>
  <c r="P86" i="3"/>
  <c r="O86" i="3"/>
  <c r="N86" i="3"/>
  <c r="M86" i="3"/>
  <c r="L86" i="3"/>
  <c r="K86" i="3"/>
  <c r="J86" i="3"/>
  <c r="I86" i="3"/>
  <c r="H86" i="3"/>
  <c r="G86" i="3"/>
  <c r="F86" i="3"/>
  <c r="U85" i="3"/>
  <c r="T85" i="3"/>
  <c r="S85" i="3"/>
  <c r="R85" i="3"/>
  <c r="Q85" i="3"/>
  <c r="P85" i="3"/>
  <c r="O85" i="3"/>
  <c r="N85" i="3"/>
  <c r="M85" i="3"/>
  <c r="L85" i="3"/>
  <c r="K85" i="3"/>
  <c r="J85" i="3"/>
  <c r="I85" i="3"/>
  <c r="H85" i="3"/>
  <c r="G85" i="3"/>
  <c r="F85" i="3"/>
  <c r="U84" i="3"/>
  <c r="T84" i="3"/>
  <c r="S84" i="3"/>
  <c r="R84" i="3"/>
  <c r="Q84" i="3"/>
  <c r="P84" i="3"/>
  <c r="O84" i="3"/>
  <c r="N84" i="3"/>
  <c r="M84" i="3"/>
  <c r="L84" i="3"/>
  <c r="K84" i="3"/>
  <c r="J84" i="3"/>
  <c r="I84" i="3"/>
  <c r="H84" i="3"/>
  <c r="G84" i="3"/>
  <c r="F84" i="3"/>
  <c r="U83" i="3"/>
  <c r="T83" i="3"/>
  <c r="S83" i="3"/>
  <c r="R83" i="3"/>
  <c r="Q83" i="3"/>
  <c r="P83" i="3"/>
  <c r="O83" i="3"/>
  <c r="N83" i="3"/>
  <c r="M83" i="3"/>
  <c r="L83" i="3"/>
  <c r="K83" i="3"/>
  <c r="J83" i="3"/>
  <c r="I83" i="3"/>
  <c r="H83" i="3"/>
  <c r="G83" i="3"/>
  <c r="F83" i="3"/>
  <c r="U82" i="3"/>
  <c r="T82" i="3"/>
  <c r="S82" i="3"/>
  <c r="R82" i="3"/>
  <c r="Q82" i="3"/>
  <c r="P82" i="3"/>
  <c r="O82" i="3"/>
  <c r="N82" i="3"/>
  <c r="M82" i="3"/>
  <c r="L82" i="3"/>
  <c r="K82" i="3"/>
  <c r="J82" i="3"/>
  <c r="I82" i="3"/>
  <c r="H82" i="3"/>
  <c r="G82" i="3"/>
  <c r="F82" i="3"/>
  <c r="U81" i="3"/>
  <c r="T81" i="3"/>
  <c r="S81" i="3"/>
  <c r="R81" i="3"/>
  <c r="Q81" i="3"/>
  <c r="P81" i="3"/>
  <c r="O81" i="3"/>
  <c r="N81" i="3"/>
  <c r="M81" i="3"/>
  <c r="L81" i="3"/>
  <c r="K81" i="3"/>
  <c r="J81" i="3"/>
  <c r="I81" i="3"/>
  <c r="H81" i="3"/>
  <c r="G81" i="3"/>
  <c r="F81" i="3"/>
  <c r="U80" i="3"/>
  <c r="T80" i="3"/>
  <c r="S80" i="3"/>
  <c r="R80" i="3"/>
  <c r="Q80" i="3"/>
  <c r="P80" i="3"/>
  <c r="O80" i="3"/>
  <c r="N80" i="3"/>
  <c r="M80" i="3"/>
  <c r="L80" i="3"/>
  <c r="K80" i="3"/>
  <c r="J80" i="3"/>
  <c r="I80" i="3"/>
  <c r="H80" i="3"/>
  <c r="G80" i="3"/>
  <c r="F80" i="3"/>
  <c r="U79" i="3"/>
  <c r="T79" i="3"/>
  <c r="S79" i="3"/>
  <c r="R79" i="3"/>
  <c r="Q79" i="3"/>
  <c r="P79" i="3"/>
  <c r="O79" i="3"/>
  <c r="N79" i="3"/>
  <c r="M79" i="3"/>
  <c r="L79" i="3"/>
  <c r="K79" i="3"/>
  <c r="J79" i="3"/>
  <c r="I79" i="3"/>
  <c r="H79" i="3"/>
  <c r="G79" i="3"/>
  <c r="F79" i="3"/>
  <c r="U78" i="3"/>
  <c r="T78" i="3"/>
  <c r="S78" i="3"/>
  <c r="R78" i="3"/>
  <c r="Q78" i="3"/>
  <c r="P78" i="3"/>
  <c r="O78" i="3"/>
  <c r="N78" i="3"/>
  <c r="M78" i="3"/>
  <c r="L78" i="3"/>
  <c r="K78" i="3"/>
  <c r="J78" i="3"/>
  <c r="I78" i="3"/>
  <c r="H78" i="3"/>
  <c r="G78" i="3"/>
  <c r="F78" i="3"/>
  <c r="U77" i="3"/>
  <c r="T77" i="3"/>
  <c r="S77" i="3"/>
  <c r="R77" i="3"/>
  <c r="Q77" i="3"/>
  <c r="P77" i="3"/>
  <c r="O77" i="3"/>
  <c r="N77" i="3"/>
  <c r="M77" i="3"/>
  <c r="L77" i="3"/>
  <c r="K77" i="3"/>
  <c r="J77" i="3"/>
  <c r="I77" i="3"/>
  <c r="H77" i="3"/>
  <c r="G77" i="3"/>
  <c r="F77" i="3"/>
  <c r="U76" i="3"/>
  <c r="T76" i="3"/>
  <c r="S76" i="3"/>
  <c r="R76" i="3"/>
  <c r="Q76" i="3"/>
  <c r="P76" i="3"/>
  <c r="O76" i="3"/>
  <c r="N76" i="3"/>
  <c r="M76" i="3"/>
  <c r="L76" i="3"/>
  <c r="K76" i="3"/>
  <c r="J76" i="3"/>
  <c r="I76" i="3"/>
  <c r="H76" i="3"/>
  <c r="G76" i="3"/>
  <c r="F76" i="3"/>
  <c r="U75" i="3"/>
  <c r="T75" i="3"/>
  <c r="S75" i="3"/>
  <c r="R75" i="3"/>
  <c r="Q75" i="3"/>
  <c r="P75" i="3"/>
  <c r="O75" i="3"/>
  <c r="N75" i="3"/>
  <c r="M75" i="3"/>
  <c r="L75" i="3"/>
  <c r="K75" i="3"/>
  <c r="J75" i="3"/>
  <c r="I75" i="3"/>
  <c r="H75" i="3"/>
  <c r="G75" i="3"/>
  <c r="F75" i="3"/>
  <c r="U74" i="3"/>
  <c r="T74" i="3"/>
  <c r="S74" i="3"/>
  <c r="R74" i="3"/>
  <c r="Q74" i="3"/>
  <c r="P74" i="3"/>
  <c r="O74" i="3"/>
  <c r="N74" i="3"/>
  <c r="M74" i="3"/>
  <c r="L74" i="3"/>
  <c r="K74" i="3"/>
  <c r="J74" i="3"/>
  <c r="I74" i="3"/>
  <c r="H74" i="3"/>
  <c r="G74" i="3"/>
  <c r="F74" i="3"/>
  <c r="U73" i="3"/>
  <c r="T73" i="3"/>
  <c r="S73" i="3"/>
  <c r="R73" i="3"/>
  <c r="Q73" i="3"/>
  <c r="P73" i="3"/>
  <c r="O73" i="3"/>
  <c r="N73" i="3"/>
  <c r="M73" i="3"/>
  <c r="L73" i="3"/>
  <c r="K73" i="3"/>
  <c r="J73" i="3"/>
  <c r="I73" i="3"/>
  <c r="H73" i="3"/>
  <c r="G73" i="3"/>
  <c r="F73" i="3"/>
  <c r="U72" i="3"/>
  <c r="T72" i="3"/>
  <c r="S72" i="3"/>
  <c r="R72" i="3"/>
  <c r="Q72" i="3"/>
  <c r="P72" i="3"/>
  <c r="O72" i="3"/>
  <c r="N72" i="3"/>
  <c r="M72" i="3"/>
  <c r="L72" i="3"/>
  <c r="K72" i="3"/>
  <c r="J72" i="3"/>
  <c r="I72" i="3"/>
  <c r="H72" i="3"/>
  <c r="G72" i="3"/>
  <c r="F72" i="3"/>
  <c r="U71" i="3"/>
  <c r="T71" i="3"/>
  <c r="S71" i="3"/>
  <c r="R71" i="3"/>
  <c r="Q71" i="3"/>
  <c r="P71" i="3"/>
  <c r="O71" i="3"/>
  <c r="N71" i="3"/>
  <c r="M71" i="3"/>
  <c r="L71" i="3"/>
  <c r="K71" i="3"/>
  <c r="J71" i="3"/>
  <c r="I71" i="3"/>
  <c r="H71" i="3"/>
  <c r="G71" i="3"/>
  <c r="F71" i="3"/>
  <c r="U70" i="3"/>
  <c r="T70" i="3"/>
  <c r="S70" i="3"/>
  <c r="R70" i="3"/>
  <c r="Q70" i="3"/>
  <c r="P70" i="3"/>
  <c r="O70" i="3"/>
  <c r="N70" i="3"/>
  <c r="M70" i="3"/>
  <c r="L70" i="3"/>
  <c r="K70" i="3"/>
  <c r="J70" i="3"/>
  <c r="I70" i="3"/>
  <c r="H70" i="3"/>
  <c r="G70" i="3"/>
  <c r="F70" i="3"/>
  <c r="U69" i="3"/>
  <c r="T69" i="3"/>
  <c r="S69" i="3"/>
  <c r="R69" i="3"/>
  <c r="Q69" i="3"/>
  <c r="P69" i="3"/>
  <c r="O69" i="3"/>
  <c r="N69" i="3"/>
  <c r="M69" i="3"/>
  <c r="L69" i="3"/>
  <c r="K69" i="3"/>
  <c r="J69" i="3"/>
  <c r="I69" i="3"/>
  <c r="H69" i="3"/>
  <c r="G69" i="3"/>
  <c r="F69" i="3"/>
  <c r="U68" i="3"/>
  <c r="T68" i="3"/>
  <c r="S68" i="3"/>
  <c r="R68" i="3"/>
  <c r="Q68" i="3"/>
  <c r="P68" i="3"/>
  <c r="O68" i="3"/>
  <c r="N68" i="3"/>
  <c r="M68" i="3"/>
  <c r="L68" i="3"/>
  <c r="K68" i="3"/>
  <c r="J68" i="3"/>
  <c r="I68" i="3"/>
  <c r="H68" i="3"/>
  <c r="G68" i="3"/>
  <c r="F68" i="3"/>
  <c r="U67" i="3"/>
  <c r="T67" i="3"/>
  <c r="S67" i="3"/>
  <c r="R67" i="3"/>
  <c r="Q67" i="3"/>
  <c r="P67" i="3"/>
  <c r="O67" i="3"/>
  <c r="N67" i="3"/>
  <c r="M67" i="3"/>
  <c r="L67" i="3"/>
  <c r="K67" i="3"/>
  <c r="J67" i="3"/>
  <c r="I67" i="3"/>
  <c r="H67" i="3"/>
  <c r="G67" i="3"/>
  <c r="F67" i="3"/>
  <c r="U66" i="3"/>
  <c r="T66" i="3"/>
  <c r="S66" i="3"/>
  <c r="R66" i="3"/>
  <c r="Q66" i="3"/>
  <c r="P66" i="3"/>
  <c r="O66" i="3"/>
  <c r="N66" i="3"/>
  <c r="M66" i="3"/>
  <c r="L66" i="3"/>
  <c r="K66" i="3"/>
  <c r="J66" i="3"/>
  <c r="I66" i="3"/>
  <c r="H66" i="3"/>
  <c r="G66" i="3"/>
  <c r="F66" i="3"/>
  <c r="U65" i="3"/>
  <c r="T65" i="3"/>
  <c r="S65" i="3"/>
  <c r="R65" i="3"/>
  <c r="Q65" i="3"/>
  <c r="P65" i="3"/>
  <c r="O65" i="3"/>
  <c r="N65" i="3"/>
  <c r="M65" i="3"/>
  <c r="L65" i="3"/>
  <c r="K65" i="3"/>
  <c r="J65" i="3"/>
  <c r="I65" i="3"/>
  <c r="H65" i="3"/>
  <c r="G65" i="3"/>
  <c r="F65" i="3"/>
  <c r="U64" i="3"/>
  <c r="T64" i="3"/>
  <c r="S64" i="3"/>
  <c r="R64" i="3"/>
  <c r="Q64" i="3"/>
  <c r="P64" i="3"/>
  <c r="O64" i="3"/>
  <c r="N64" i="3"/>
  <c r="M64" i="3"/>
  <c r="L64" i="3"/>
  <c r="K64" i="3"/>
  <c r="J64" i="3"/>
  <c r="I64" i="3"/>
  <c r="H64" i="3"/>
  <c r="G64" i="3"/>
  <c r="F64" i="3"/>
  <c r="U63" i="3"/>
  <c r="T63" i="3"/>
  <c r="S63" i="3"/>
  <c r="R63" i="3"/>
  <c r="Q63" i="3"/>
  <c r="P63" i="3"/>
  <c r="O63" i="3"/>
  <c r="N63" i="3"/>
  <c r="M63" i="3"/>
  <c r="L63" i="3"/>
  <c r="K63" i="3"/>
  <c r="J63" i="3"/>
  <c r="I63" i="3"/>
  <c r="H63" i="3"/>
  <c r="G63" i="3"/>
  <c r="F63" i="3"/>
  <c r="U62" i="3"/>
  <c r="T62" i="3"/>
  <c r="S62" i="3"/>
  <c r="R62" i="3"/>
  <c r="Q62" i="3"/>
  <c r="P62" i="3"/>
  <c r="O62" i="3"/>
  <c r="N62" i="3"/>
  <c r="M62" i="3"/>
  <c r="L62" i="3"/>
  <c r="K62" i="3"/>
  <c r="J62" i="3"/>
  <c r="I62" i="3"/>
  <c r="H62" i="3"/>
  <c r="G62" i="3"/>
  <c r="F62" i="3"/>
  <c r="U61" i="3"/>
  <c r="T61" i="3"/>
  <c r="S61" i="3"/>
  <c r="R61" i="3"/>
  <c r="Q61" i="3"/>
  <c r="P61" i="3"/>
  <c r="O61" i="3"/>
  <c r="N61" i="3"/>
  <c r="M61" i="3"/>
  <c r="L61" i="3"/>
  <c r="K61" i="3"/>
  <c r="J61" i="3"/>
  <c r="I61" i="3"/>
  <c r="H61" i="3"/>
  <c r="G61" i="3"/>
  <c r="F61" i="3"/>
  <c r="U60" i="3"/>
  <c r="T60" i="3"/>
  <c r="S60" i="3"/>
  <c r="R60" i="3"/>
  <c r="Q60" i="3"/>
  <c r="P60" i="3"/>
  <c r="O60" i="3"/>
  <c r="N60" i="3"/>
  <c r="M60" i="3"/>
  <c r="L60" i="3"/>
  <c r="K60" i="3"/>
  <c r="J60" i="3"/>
  <c r="I60" i="3"/>
  <c r="H60" i="3"/>
  <c r="G60" i="3"/>
  <c r="F60" i="3"/>
  <c r="U59" i="3"/>
  <c r="T59" i="3"/>
  <c r="S59" i="3"/>
  <c r="R59" i="3"/>
  <c r="Q59" i="3"/>
  <c r="P59" i="3"/>
  <c r="O59" i="3"/>
  <c r="N59" i="3"/>
  <c r="M59" i="3"/>
  <c r="L59" i="3"/>
  <c r="K59" i="3"/>
  <c r="J59" i="3"/>
  <c r="I59" i="3"/>
  <c r="H59" i="3"/>
  <c r="G59" i="3"/>
  <c r="F59" i="3"/>
  <c r="U58" i="3"/>
  <c r="T58" i="3"/>
  <c r="S58" i="3"/>
  <c r="R58" i="3"/>
  <c r="Q58" i="3"/>
  <c r="P58" i="3"/>
  <c r="O58" i="3"/>
  <c r="N58" i="3"/>
  <c r="M58" i="3"/>
  <c r="L58" i="3"/>
  <c r="K58" i="3"/>
  <c r="J58" i="3"/>
  <c r="I58" i="3"/>
  <c r="H58" i="3"/>
  <c r="G58" i="3"/>
  <c r="F58" i="3"/>
  <c r="U57" i="3"/>
  <c r="T57" i="3"/>
  <c r="S57" i="3"/>
  <c r="R57" i="3"/>
  <c r="Q57" i="3"/>
  <c r="P57" i="3"/>
  <c r="O57" i="3"/>
  <c r="N57" i="3"/>
  <c r="M57" i="3"/>
  <c r="L57" i="3"/>
  <c r="K57" i="3"/>
  <c r="J57" i="3"/>
  <c r="I57" i="3"/>
  <c r="H57" i="3"/>
  <c r="G57" i="3"/>
  <c r="F57" i="3"/>
  <c r="U56" i="3"/>
  <c r="T56" i="3"/>
  <c r="S56" i="3"/>
  <c r="R56" i="3"/>
  <c r="Q56" i="3"/>
  <c r="P56" i="3"/>
  <c r="O56" i="3"/>
  <c r="N56" i="3"/>
  <c r="M56" i="3"/>
  <c r="L56" i="3"/>
  <c r="K56" i="3"/>
  <c r="J56" i="3"/>
  <c r="I56" i="3"/>
  <c r="H56" i="3"/>
  <c r="G56" i="3"/>
  <c r="F56" i="3"/>
  <c r="U55" i="3"/>
  <c r="T55" i="3"/>
  <c r="S55" i="3"/>
  <c r="R55" i="3"/>
  <c r="Q55" i="3"/>
  <c r="P55" i="3"/>
  <c r="O55" i="3"/>
  <c r="N55" i="3"/>
  <c r="M55" i="3"/>
  <c r="L55" i="3"/>
  <c r="K55" i="3"/>
  <c r="J55" i="3"/>
  <c r="I55" i="3"/>
  <c r="H55" i="3"/>
  <c r="G55" i="3"/>
  <c r="F55" i="3"/>
  <c r="U54" i="3"/>
  <c r="T54" i="3"/>
  <c r="S54" i="3"/>
  <c r="R54" i="3"/>
  <c r="Q54" i="3"/>
  <c r="P54" i="3"/>
  <c r="O54" i="3"/>
  <c r="N54" i="3"/>
  <c r="M54" i="3"/>
  <c r="L54" i="3"/>
  <c r="K54" i="3"/>
  <c r="J54" i="3"/>
  <c r="I54" i="3"/>
  <c r="H54" i="3"/>
  <c r="G54" i="3"/>
  <c r="F54" i="3"/>
  <c r="U53" i="3"/>
  <c r="T53" i="3"/>
  <c r="S53" i="3"/>
  <c r="R53" i="3"/>
  <c r="Q53" i="3"/>
  <c r="P53" i="3"/>
  <c r="O53" i="3"/>
  <c r="N53" i="3"/>
  <c r="M53" i="3"/>
  <c r="L53" i="3"/>
  <c r="K53" i="3"/>
  <c r="J53" i="3"/>
  <c r="I53" i="3"/>
  <c r="H53" i="3"/>
  <c r="G53" i="3"/>
  <c r="F53" i="3"/>
  <c r="U52" i="3"/>
  <c r="T52" i="3"/>
  <c r="S52" i="3"/>
  <c r="R52" i="3"/>
  <c r="Q52" i="3"/>
  <c r="P52" i="3"/>
  <c r="O52" i="3"/>
  <c r="N52" i="3"/>
  <c r="M52" i="3"/>
  <c r="L52" i="3"/>
  <c r="K52" i="3"/>
  <c r="J52" i="3"/>
  <c r="I52" i="3"/>
  <c r="H52" i="3"/>
  <c r="G52" i="3"/>
  <c r="F52" i="3"/>
  <c r="U51" i="3"/>
  <c r="T51" i="3"/>
  <c r="S51" i="3"/>
  <c r="R51" i="3"/>
  <c r="Q51" i="3"/>
  <c r="P51" i="3"/>
  <c r="O51" i="3"/>
  <c r="N51" i="3"/>
  <c r="M51" i="3"/>
  <c r="L51" i="3"/>
  <c r="K51" i="3"/>
  <c r="J51" i="3"/>
  <c r="I51" i="3"/>
  <c r="H51" i="3"/>
  <c r="G51" i="3"/>
  <c r="F51" i="3"/>
  <c r="U50" i="3"/>
  <c r="T50" i="3"/>
  <c r="S50" i="3"/>
  <c r="R50" i="3"/>
  <c r="Q50" i="3"/>
  <c r="P50" i="3"/>
  <c r="O50" i="3"/>
  <c r="N50" i="3"/>
  <c r="M50" i="3"/>
  <c r="L50" i="3"/>
  <c r="K50" i="3"/>
  <c r="J50" i="3"/>
  <c r="I50" i="3"/>
  <c r="H50" i="3"/>
  <c r="G50" i="3"/>
  <c r="F50" i="3"/>
  <c r="U49" i="3"/>
  <c r="T49" i="3"/>
  <c r="S49" i="3"/>
  <c r="R49" i="3"/>
  <c r="Q49" i="3"/>
  <c r="P49" i="3"/>
  <c r="O49" i="3"/>
  <c r="N49" i="3"/>
  <c r="M49" i="3"/>
  <c r="L49" i="3"/>
  <c r="K49" i="3"/>
  <c r="J49" i="3"/>
  <c r="I49" i="3"/>
  <c r="H49" i="3"/>
  <c r="G49" i="3"/>
  <c r="F49" i="3"/>
  <c r="U48" i="3"/>
  <c r="T48" i="3"/>
  <c r="S48" i="3"/>
  <c r="R48" i="3"/>
  <c r="Q48" i="3"/>
  <c r="P48" i="3"/>
  <c r="O48" i="3"/>
  <c r="N48" i="3"/>
  <c r="M48" i="3"/>
  <c r="L48" i="3"/>
  <c r="K48" i="3"/>
  <c r="J48" i="3"/>
  <c r="I48" i="3"/>
  <c r="H48" i="3"/>
  <c r="G48" i="3"/>
  <c r="F48" i="3"/>
  <c r="U47" i="3"/>
  <c r="T47" i="3"/>
  <c r="S47" i="3"/>
  <c r="R47" i="3"/>
  <c r="Q47" i="3"/>
  <c r="P47" i="3"/>
  <c r="O47" i="3"/>
  <c r="N47" i="3"/>
  <c r="M47" i="3"/>
  <c r="L47" i="3"/>
  <c r="K47" i="3"/>
  <c r="J47" i="3"/>
  <c r="I47" i="3"/>
  <c r="H47" i="3"/>
  <c r="G47" i="3"/>
  <c r="F47" i="3"/>
  <c r="U46" i="3"/>
  <c r="T46" i="3"/>
  <c r="S46" i="3"/>
  <c r="R46" i="3"/>
  <c r="Q46" i="3"/>
  <c r="P46" i="3"/>
  <c r="O46" i="3"/>
  <c r="N46" i="3"/>
  <c r="M46" i="3"/>
  <c r="L46" i="3"/>
  <c r="K46" i="3"/>
  <c r="J46" i="3"/>
  <c r="I46" i="3"/>
  <c r="H46" i="3"/>
  <c r="G46" i="3"/>
  <c r="F46" i="3"/>
  <c r="U45" i="3"/>
  <c r="T45" i="3"/>
  <c r="S45" i="3"/>
  <c r="R45" i="3"/>
  <c r="Q45" i="3"/>
  <c r="P45" i="3"/>
  <c r="O45" i="3"/>
  <c r="N45" i="3"/>
  <c r="M45" i="3"/>
  <c r="L45" i="3"/>
  <c r="K45" i="3"/>
  <c r="J45" i="3"/>
  <c r="I45" i="3"/>
  <c r="H45" i="3"/>
  <c r="G45" i="3"/>
  <c r="F45" i="3"/>
  <c r="U44" i="3"/>
  <c r="T44" i="3"/>
  <c r="S44" i="3"/>
  <c r="R44" i="3"/>
  <c r="Q44" i="3"/>
  <c r="P44" i="3"/>
  <c r="O44" i="3"/>
  <c r="N44" i="3"/>
  <c r="M44" i="3"/>
  <c r="L44" i="3"/>
  <c r="K44" i="3"/>
  <c r="J44" i="3"/>
  <c r="I44" i="3"/>
  <c r="H44" i="3"/>
  <c r="G44" i="3"/>
  <c r="F44" i="3"/>
  <c r="U43" i="3"/>
  <c r="T43" i="3"/>
  <c r="S43" i="3"/>
  <c r="R43" i="3"/>
  <c r="Q43" i="3"/>
  <c r="P43" i="3"/>
  <c r="O43" i="3"/>
  <c r="N43" i="3"/>
  <c r="M43" i="3"/>
  <c r="L43" i="3"/>
  <c r="K43" i="3"/>
  <c r="J43" i="3"/>
  <c r="I43" i="3"/>
  <c r="H43" i="3"/>
  <c r="G43" i="3"/>
  <c r="F43" i="3"/>
  <c r="U42" i="3"/>
  <c r="T42" i="3"/>
  <c r="S42" i="3"/>
  <c r="R42" i="3"/>
  <c r="Q42" i="3"/>
  <c r="P42" i="3"/>
  <c r="O42" i="3"/>
  <c r="N42" i="3"/>
  <c r="M42" i="3"/>
  <c r="L42" i="3"/>
  <c r="K42" i="3"/>
  <c r="J42" i="3"/>
  <c r="I42" i="3"/>
  <c r="H42" i="3"/>
  <c r="G42" i="3"/>
  <c r="F42" i="3"/>
  <c r="U41" i="3"/>
  <c r="T41" i="3"/>
  <c r="S41" i="3"/>
  <c r="R41" i="3"/>
  <c r="Q41" i="3"/>
  <c r="P41" i="3"/>
  <c r="O41" i="3"/>
  <c r="N41" i="3"/>
  <c r="M41" i="3"/>
  <c r="L41" i="3"/>
  <c r="K41" i="3"/>
  <c r="J41" i="3"/>
  <c r="I41" i="3"/>
  <c r="H41" i="3"/>
  <c r="G41" i="3"/>
  <c r="F41" i="3"/>
  <c r="U40" i="3"/>
  <c r="T40" i="3"/>
  <c r="S40" i="3"/>
  <c r="R40" i="3"/>
  <c r="Q40" i="3"/>
  <c r="P40" i="3"/>
  <c r="O40" i="3"/>
  <c r="N40" i="3"/>
  <c r="M40" i="3"/>
  <c r="L40" i="3"/>
  <c r="K40" i="3"/>
  <c r="J40" i="3"/>
  <c r="I40" i="3"/>
  <c r="H40" i="3"/>
  <c r="G40" i="3"/>
  <c r="F40" i="3"/>
  <c r="U39" i="3"/>
  <c r="T39" i="3"/>
  <c r="S39" i="3"/>
  <c r="R39" i="3"/>
  <c r="Q39" i="3"/>
  <c r="P39" i="3"/>
  <c r="O39" i="3"/>
  <c r="N39" i="3"/>
  <c r="M39" i="3"/>
  <c r="L39" i="3"/>
  <c r="K39" i="3"/>
  <c r="J39" i="3"/>
  <c r="I39" i="3"/>
  <c r="H39" i="3"/>
  <c r="G39" i="3"/>
  <c r="F39" i="3"/>
  <c r="U38" i="3"/>
  <c r="T38" i="3"/>
  <c r="S38" i="3"/>
  <c r="R38" i="3"/>
  <c r="Q38" i="3"/>
  <c r="P38" i="3"/>
  <c r="O38" i="3"/>
  <c r="N38" i="3"/>
  <c r="M38" i="3"/>
  <c r="L38" i="3"/>
  <c r="K38" i="3"/>
  <c r="J38" i="3"/>
  <c r="I38" i="3"/>
  <c r="H38" i="3"/>
  <c r="G38" i="3"/>
  <c r="F38" i="3"/>
  <c r="U37" i="3"/>
  <c r="T37" i="3"/>
  <c r="S37" i="3"/>
  <c r="R37" i="3"/>
  <c r="Q37" i="3"/>
  <c r="P37" i="3"/>
  <c r="O37" i="3"/>
  <c r="N37" i="3"/>
  <c r="M37" i="3"/>
  <c r="L37" i="3"/>
  <c r="K37" i="3"/>
  <c r="J37" i="3"/>
  <c r="I37" i="3"/>
  <c r="H37" i="3"/>
  <c r="G37" i="3"/>
  <c r="F37" i="3"/>
  <c r="U36" i="3"/>
  <c r="T36" i="3"/>
  <c r="S36" i="3"/>
  <c r="R36" i="3"/>
  <c r="Q36" i="3"/>
  <c r="P36" i="3"/>
  <c r="O36" i="3"/>
  <c r="N36" i="3"/>
  <c r="M36" i="3"/>
  <c r="L36" i="3"/>
  <c r="K36" i="3"/>
  <c r="J36" i="3"/>
  <c r="I36" i="3"/>
  <c r="H36" i="3"/>
  <c r="G36" i="3"/>
  <c r="F36" i="3"/>
  <c r="U35" i="3"/>
  <c r="T35" i="3"/>
  <c r="S35" i="3"/>
  <c r="R35" i="3"/>
  <c r="Q35" i="3"/>
  <c r="P35" i="3"/>
  <c r="O35" i="3"/>
  <c r="N35" i="3"/>
  <c r="M35" i="3"/>
  <c r="L35" i="3"/>
  <c r="K35" i="3"/>
  <c r="J35" i="3"/>
  <c r="I35" i="3"/>
  <c r="H35" i="3"/>
  <c r="G35" i="3"/>
  <c r="F35" i="3"/>
  <c r="U34" i="3"/>
  <c r="T34" i="3"/>
  <c r="S34" i="3"/>
  <c r="R34" i="3"/>
  <c r="Q34" i="3"/>
  <c r="P34" i="3"/>
  <c r="O34" i="3"/>
  <c r="N34" i="3"/>
  <c r="M34" i="3"/>
  <c r="L34" i="3"/>
  <c r="K34" i="3"/>
  <c r="J34" i="3"/>
  <c r="I34" i="3"/>
  <c r="H34" i="3"/>
  <c r="G34" i="3"/>
  <c r="F34" i="3"/>
  <c r="U33" i="3"/>
  <c r="T33" i="3"/>
  <c r="S33" i="3"/>
  <c r="R33" i="3"/>
  <c r="Q33" i="3"/>
  <c r="P33" i="3"/>
  <c r="O33" i="3"/>
  <c r="N33" i="3"/>
  <c r="M33" i="3"/>
  <c r="L33" i="3"/>
  <c r="K33" i="3"/>
  <c r="J33" i="3"/>
  <c r="I33" i="3"/>
  <c r="H33" i="3"/>
  <c r="G33" i="3"/>
  <c r="F33" i="3"/>
  <c r="U32" i="3"/>
  <c r="T32" i="3"/>
  <c r="S32" i="3"/>
  <c r="R32" i="3"/>
  <c r="Q32" i="3"/>
  <c r="P32" i="3"/>
  <c r="O32" i="3"/>
  <c r="N32" i="3"/>
  <c r="M32" i="3"/>
  <c r="L32" i="3"/>
  <c r="K32" i="3"/>
  <c r="J32" i="3"/>
  <c r="I32" i="3"/>
  <c r="H32" i="3"/>
  <c r="G32" i="3"/>
  <c r="F32" i="3"/>
  <c r="U31" i="3"/>
  <c r="T31" i="3"/>
  <c r="S31" i="3"/>
  <c r="R31" i="3"/>
  <c r="Q31" i="3"/>
  <c r="P31" i="3"/>
  <c r="O31" i="3"/>
  <c r="N31" i="3"/>
  <c r="M31" i="3"/>
  <c r="L31" i="3"/>
  <c r="K31" i="3"/>
  <c r="J31" i="3"/>
  <c r="I31" i="3"/>
  <c r="H31" i="3"/>
  <c r="G31" i="3"/>
  <c r="F31" i="3"/>
  <c r="U30" i="3"/>
  <c r="T30" i="3"/>
  <c r="S30" i="3"/>
  <c r="R30" i="3"/>
  <c r="Q30" i="3"/>
  <c r="P30" i="3"/>
  <c r="O30" i="3"/>
  <c r="N30" i="3"/>
  <c r="M30" i="3"/>
  <c r="L30" i="3"/>
  <c r="K30" i="3"/>
  <c r="J30" i="3"/>
  <c r="I30" i="3"/>
  <c r="H30" i="3"/>
  <c r="G30" i="3"/>
  <c r="F30" i="3"/>
  <c r="U29" i="3"/>
  <c r="T29" i="3"/>
  <c r="S29" i="3"/>
  <c r="R29" i="3"/>
  <c r="Q29" i="3"/>
  <c r="P29" i="3"/>
  <c r="O29" i="3"/>
  <c r="N29" i="3"/>
  <c r="M29" i="3"/>
  <c r="L29" i="3"/>
  <c r="K29" i="3"/>
  <c r="J29" i="3"/>
  <c r="I29" i="3"/>
  <c r="H29" i="3"/>
  <c r="G29" i="3"/>
  <c r="F29" i="3"/>
  <c r="U28" i="3"/>
  <c r="T28" i="3"/>
  <c r="S28" i="3"/>
  <c r="R28" i="3"/>
  <c r="Q28" i="3"/>
  <c r="P28" i="3"/>
  <c r="O28" i="3"/>
  <c r="N28" i="3"/>
  <c r="M28" i="3"/>
  <c r="L28" i="3"/>
  <c r="K28" i="3"/>
  <c r="J28" i="3"/>
  <c r="I28" i="3"/>
  <c r="H28" i="3"/>
  <c r="G28" i="3"/>
  <c r="F28" i="3"/>
  <c r="U27" i="3"/>
  <c r="T27" i="3"/>
  <c r="S27" i="3"/>
  <c r="R27" i="3"/>
  <c r="Q27" i="3"/>
  <c r="P27" i="3"/>
  <c r="O27" i="3"/>
  <c r="N27" i="3"/>
  <c r="M27" i="3"/>
  <c r="L27" i="3"/>
  <c r="K27" i="3"/>
  <c r="J27" i="3"/>
  <c r="I27" i="3"/>
  <c r="H27" i="3"/>
  <c r="G27" i="3"/>
  <c r="F27" i="3"/>
  <c r="U26" i="3"/>
  <c r="T26" i="3"/>
  <c r="S26" i="3"/>
  <c r="R26" i="3"/>
  <c r="Q26" i="3"/>
  <c r="P26" i="3"/>
  <c r="O26" i="3"/>
  <c r="N26" i="3"/>
  <c r="M26" i="3"/>
  <c r="L26" i="3"/>
  <c r="K26" i="3"/>
  <c r="J26" i="3"/>
  <c r="I26" i="3"/>
  <c r="H26" i="3"/>
  <c r="G26" i="3"/>
  <c r="F26" i="3"/>
  <c r="U25" i="3"/>
  <c r="T25" i="3"/>
  <c r="S25" i="3"/>
  <c r="R25" i="3"/>
  <c r="Q25" i="3"/>
  <c r="P25" i="3"/>
  <c r="O25" i="3"/>
  <c r="N25" i="3"/>
  <c r="M25" i="3"/>
  <c r="L25" i="3"/>
  <c r="K25" i="3"/>
  <c r="J25" i="3"/>
  <c r="I25" i="3"/>
  <c r="H25" i="3"/>
  <c r="G25" i="3"/>
  <c r="F25" i="3"/>
  <c r="U24" i="3"/>
  <c r="T24" i="3"/>
  <c r="S24" i="3"/>
  <c r="R24" i="3"/>
  <c r="Q24" i="3"/>
  <c r="P24" i="3"/>
  <c r="O24" i="3"/>
  <c r="N24" i="3"/>
  <c r="M24" i="3"/>
  <c r="L24" i="3"/>
  <c r="K24" i="3"/>
  <c r="J24" i="3"/>
  <c r="I24" i="3"/>
  <c r="H24" i="3"/>
  <c r="G24" i="3"/>
  <c r="F24" i="3"/>
  <c r="U23" i="3"/>
  <c r="T23" i="3"/>
  <c r="S23" i="3"/>
  <c r="R23" i="3"/>
  <c r="Q23" i="3"/>
  <c r="P23" i="3"/>
  <c r="O23" i="3"/>
  <c r="N23" i="3"/>
  <c r="M23" i="3"/>
  <c r="L23" i="3"/>
  <c r="K23" i="3"/>
  <c r="J23" i="3"/>
  <c r="I23" i="3"/>
  <c r="H23" i="3"/>
  <c r="G23" i="3"/>
  <c r="F23" i="3"/>
  <c r="U22" i="3"/>
  <c r="T22" i="3"/>
  <c r="S22" i="3"/>
  <c r="R22" i="3"/>
  <c r="Q22" i="3"/>
  <c r="P22" i="3"/>
  <c r="O22" i="3"/>
  <c r="N22" i="3"/>
  <c r="M22" i="3"/>
  <c r="L22" i="3"/>
  <c r="K22" i="3"/>
  <c r="J22" i="3"/>
  <c r="I22" i="3"/>
  <c r="H22" i="3"/>
  <c r="G22" i="3"/>
  <c r="F22" i="3"/>
  <c r="U21" i="3"/>
  <c r="T21" i="3"/>
  <c r="S21" i="3"/>
  <c r="R21" i="3"/>
  <c r="Q21" i="3"/>
  <c r="P21" i="3"/>
  <c r="O21" i="3"/>
  <c r="N21" i="3"/>
  <c r="M21" i="3"/>
  <c r="L21" i="3"/>
  <c r="K21" i="3"/>
  <c r="J21" i="3"/>
  <c r="I21" i="3"/>
  <c r="H21" i="3"/>
  <c r="G21" i="3"/>
  <c r="F21" i="3"/>
  <c r="U20" i="3"/>
  <c r="T20" i="3"/>
  <c r="S20" i="3"/>
  <c r="R20" i="3"/>
  <c r="Q20" i="3"/>
  <c r="P20" i="3"/>
  <c r="O20" i="3"/>
  <c r="N20" i="3"/>
  <c r="M20" i="3"/>
  <c r="L20" i="3"/>
  <c r="K20" i="3"/>
  <c r="J20" i="3"/>
  <c r="I20" i="3"/>
  <c r="H20" i="3"/>
  <c r="G20" i="3"/>
  <c r="F20" i="3"/>
  <c r="U19" i="3"/>
  <c r="T19" i="3"/>
  <c r="S19" i="3"/>
  <c r="R19" i="3"/>
  <c r="Q19" i="3"/>
  <c r="P19" i="3"/>
  <c r="O19" i="3"/>
  <c r="N19" i="3"/>
  <c r="M19" i="3"/>
  <c r="L19" i="3"/>
  <c r="K19" i="3"/>
  <c r="J19" i="3"/>
  <c r="I19" i="3"/>
  <c r="H19" i="3"/>
  <c r="G19" i="3"/>
  <c r="F19" i="3"/>
  <c r="U18" i="3"/>
  <c r="T18" i="3"/>
  <c r="S18" i="3"/>
  <c r="R18" i="3"/>
  <c r="Q18" i="3"/>
  <c r="P18" i="3"/>
  <c r="O18" i="3"/>
  <c r="N18" i="3"/>
  <c r="M18" i="3"/>
  <c r="L18" i="3"/>
  <c r="K18" i="3"/>
  <c r="J18" i="3"/>
  <c r="I18" i="3"/>
  <c r="H18" i="3"/>
  <c r="G18" i="3"/>
  <c r="F18" i="3"/>
  <c r="U17" i="3"/>
  <c r="T17" i="3"/>
  <c r="S17" i="3"/>
  <c r="R17" i="3"/>
  <c r="Q17" i="3"/>
  <c r="P17" i="3"/>
  <c r="O17" i="3"/>
  <c r="N17" i="3"/>
  <c r="M17" i="3"/>
  <c r="L17" i="3"/>
  <c r="K17" i="3"/>
  <c r="J17" i="3"/>
  <c r="I17" i="3"/>
  <c r="H17" i="3"/>
  <c r="G17" i="3"/>
  <c r="F17" i="3"/>
  <c r="U16" i="3"/>
  <c r="T16" i="3"/>
  <c r="S16" i="3"/>
  <c r="R16" i="3"/>
  <c r="Q16" i="3"/>
  <c r="P16" i="3"/>
  <c r="O16" i="3"/>
  <c r="N16" i="3"/>
  <c r="M16" i="3"/>
  <c r="L16" i="3"/>
  <c r="K16" i="3"/>
  <c r="J16" i="3"/>
  <c r="I16" i="3"/>
  <c r="H16" i="3"/>
  <c r="G16" i="3"/>
  <c r="F16" i="3"/>
  <c r="U15" i="3"/>
  <c r="T15" i="3"/>
  <c r="S15" i="3"/>
  <c r="R15" i="3"/>
  <c r="Q15" i="3"/>
  <c r="P15" i="3"/>
  <c r="O15" i="3"/>
  <c r="N15" i="3"/>
  <c r="M15" i="3"/>
  <c r="L15" i="3"/>
  <c r="K15" i="3"/>
  <c r="J15" i="3"/>
  <c r="I15" i="3"/>
  <c r="H15" i="3"/>
  <c r="G15" i="3"/>
  <c r="F15" i="3"/>
  <c r="U14" i="3"/>
  <c r="T14" i="3"/>
  <c r="S14" i="3"/>
  <c r="R14" i="3"/>
  <c r="Q14" i="3"/>
  <c r="P14" i="3"/>
  <c r="O14" i="3"/>
  <c r="N14" i="3"/>
  <c r="M14" i="3"/>
  <c r="L14" i="3"/>
  <c r="K14" i="3"/>
  <c r="J14" i="3"/>
  <c r="I14" i="3"/>
  <c r="H14" i="3"/>
  <c r="G14" i="3"/>
  <c r="F14" i="3"/>
  <c r="U13" i="3"/>
  <c r="T13" i="3"/>
  <c r="S13" i="3"/>
  <c r="R13" i="3"/>
  <c r="Q13" i="3"/>
  <c r="P13" i="3"/>
  <c r="O13" i="3"/>
  <c r="N13" i="3"/>
  <c r="M13" i="3"/>
  <c r="L13" i="3"/>
  <c r="K13" i="3"/>
  <c r="J13" i="3"/>
  <c r="I13" i="3"/>
  <c r="H13" i="3"/>
  <c r="G13" i="3"/>
  <c r="F13" i="3"/>
  <c r="U12" i="3"/>
  <c r="T12" i="3"/>
  <c r="S12" i="3"/>
  <c r="R12" i="3"/>
  <c r="Q12" i="3"/>
  <c r="P12" i="3"/>
  <c r="O12" i="3"/>
  <c r="N12" i="3"/>
  <c r="M12" i="3"/>
  <c r="L12" i="3"/>
  <c r="K12" i="3"/>
  <c r="J12" i="3"/>
  <c r="I12" i="3"/>
  <c r="H12" i="3"/>
  <c r="G12" i="3"/>
  <c r="F12" i="3"/>
  <c r="U11" i="3"/>
  <c r="T11" i="3"/>
  <c r="S11" i="3"/>
  <c r="R11" i="3"/>
  <c r="Q11" i="3"/>
  <c r="P11" i="3"/>
  <c r="O11" i="3"/>
  <c r="N11" i="3"/>
  <c r="M11" i="3"/>
  <c r="L11" i="3"/>
  <c r="K11" i="3"/>
  <c r="J11" i="3"/>
  <c r="I11" i="3"/>
  <c r="H11" i="3"/>
  <c r="G11" i="3"/>
  <c r="F11" i="3"/>
  <c r="U10" i="3"/>
  <c r="T10" i="3"/>
  <c r="S10" i="3"/>
  <c r="R10" i="3"/>
  <c r="Q10" i="3"/>
  <c r="P10" i="3"/>
  <c r="O10" i="3"/>
  <c r="N10" i="3"/>
  <c r="M10" i="3"/>
  <c r="L10" i="3"/>
  <c r="K10" i="3"/>
  <c r="J10" i="3"/>
  <c r="I10" i="3"/>
  <c r="H10" i="3"/>
  <c r="G10" i="3"/>
  <c r="F10" i="3"/>
  <c r="U9" i="3"/>
  <c r="T9" i="3"/>
  <c r="S9" i="3"/>
  <c r="R9" i="3"/>
  <c r="Q9" i="3"/>
  <c r="P9" i="3"/>
  <c r="O9" i="3"/>
  <c r="N9" i="3"/>
  <c r="M9" i="3"/>
  <c r="L9" i="3"/>
  <c r="K9" i="3"/>
  <c r="J9" i="3"/>
  <c r="I9" i="3"/>
  <c r="H9" i="3"/>
  <c r="G9" i="3"/>
  <c r="F9" i="3"/>
  <c r="U8" i="3"/>
  <c r="T8" i="3"/>
  <c r="S8" i="3"/>
  <c r="R8" i="3"/>
  <c r="Q8" i="3"/>
  <c r="P8" i="3"/>
  <c r="O8" i="3"/>
  <c r="N8" i="3"/>
  <c r="M8" i="3"/>
  <c r="L8" i="3"/>
  <c r="K8" i="3"/>
  <c r="J8" i="3"/>
  <c r="I8" i="3"/>
  <c r="H8" i="3"/>
  <c r="G8" i="3"/>
  <c r="F8" i="3"/>
  <c r="U7" i="3"/>
  <c r="T7" i="3"/>
  <c r="S7" i="3"/>
  <c r="R7" i="3"/>
  <c r="Q7" i="3"/>
  <c r="P7" i="3"/>
  <c r="O7" i="3"/>
  <c r="N7" i="3"/>
  <c r="M7" i="3"/>
  <c r="L7" i="3"/>
  <c r="K7" i="3"/>
  <c r="J7" i="3"/>
  <c r="I7" i="3"/>
  <c r="H7" i="3"/>
  <c r="G7" i="3"/>
  <c r="F7" i="3"/>
  <c r="U262" i="3"/>
  <c r="T262" i="3"/>
  <c r="S262" i="3"/>
  <c r="R262" i="3"/>
  <c r="Q262" i="3"/>
  <c r="U261" i="3"/>
  <c r="T261" i="3"/>
  <c r="U260" i="3"/>
  <c r="T260" i="3"/>
  <c r="S260" i="3"/>
  <c r="R260" i="3"/>
  <c r="Q260" i="3"/>
  <c r="U259" i="3"/>
  <c r="T259" i="3"/>
  <c r="S259" i="3"/>
  <c r="R259" i="3"/>
  <c r="Q259" i="3"/>
  <c r="U258" i="3"/>
  <c r="T258" i="3"/>
  <c r="S258" i="3"/>
  <c r="R258" i="3"/>
  <c r="Q258" i="3"/>
  <c r="Q5" i="3"/>
  <c r="R5" i="3"/>
  <c r="S5" i="3"/>
  <c r="T5" i="3"/>
  <c r="U5" i="3"/>
  <c r="F5" i="3"/>
  <c r="G5" i="3"/>
  <c r="H5" i="3"/>
  <c r="I5" i="3"/>
  <c r="J5" i="3"/>
  <c r="K5" i="3"/>
  <c r="L5" i="3"/>
  <c r="M5" i="3"/>
  <c r="N5" i="3"/>
  <c r="O5" i="3"/>
  <c r="P5" i="3"/>
  <c r="E5" i="3"/>
  <c r="A587" i="3"/>
  <c r="B587" i="3"/>
  <c r="C587" i="3"/>
  <c r="D587" i="3"/>
  <c r="A588" i="3"/>
  <c r="B588" i="3"/>
  <c r="C588" i="3"/>
  <c r="D588" i="3"/>
  <c r="A589" i="3"/>
  <c r="B589" i="3"/>
  <c r="C589" i="3"/>
  <c r="D589" i="3"/>
  <c r="A590" i="3"/>
  <c r="B590" i="3"/>
  <c r="C590" i="3"/>
  <c r="D590" i="3"/>
  <c r="A591" i="3"/>
  <c r="B591" i="3"/>
  <c r="C591" i="3"/>
  <c r="D591" i="3"/>
  <c r="A592" i="3"/>
  <c r="B592" i="3"/>
  <c r="C592" i="3"/>
  <c r="D592" i="3"/>
  <c r="A593" i="3"/>
  <c r="B593" i="3"/>
  <c r="C593" i="3"/>
  <c r="D593" i="3"/>
  <c r="A594" i="3"/>
  <c r="B594" i="3"/>
  <c r="C594" i="3"/>
  <c r="D594" i="3"/>
  <c r="A595" i="3"/>
  <c r="B595" i="3"/>
  <c r="C595" i="3"/>
  <c r="D595" i="3"/>
  <c r="A596" i="3"/>
  <c r="B596" i="3"/>
  <c r="C596" i="3"/>
  <c r="D596" i="3"/>
  <c r="A597" i="3"/>
  <c r="B597" i="3"/>
  <c r="C597" i="3"/>
  <c r="D597" i="3"/>
  <c r="A598" i="3"/>
  <c r="B598" i="3"/>
  <c r="C598" i="3"/>
  <c r="D598" i="3"/>
  <c r="A599" i="3"/>
  <c r="B599" i="3"/>
  <c r="C599" i="3"/>
  <c r="D599" i="3"/>
  <c r="A600" i="3"/>
  <c r="B600" i="3"/>
  <c r="C600" i="3"/>
  <c r="D600" i="3"/>
  <c r="A601" i="3"/>
  <c r="B601" i="3"/>
  <c r="C601" i="3"/>
  <c r="D601" i="3"/>
  <c r="A602" i="3"/>
  <c r="B602" i="3"/>
  <c r="C602" i="3"/>
  <c r="D602" i="3"/>
  <c r="A417" i="3"/>
  <c r="B417" i="3"/>
  <c r="C417" i="3"/>
  <c r="D417" i="3"/>
  <c r="A418" i="3"/>
  <c r="B418" i="3"/>
  <c r="C418" i="3"/>
  <c r="D418" i="3"/>
  <c r="A419" i="3"/>
  <c r="B419" i="3"/>
  <c r="C419" i="3"/>
  <c r="D419" i="3"/>
  <c r="A420" i="3"/>
  <c r="B420" i="3"/>
  <c r="C420" i="3"/>
  <c r="D420" i="3"/>
  <c r="A421" i="3"/>
  <c r="B421" i="3"/>
  <c r="C421" i="3"/>
  <c r="D421" i="3"/>
  <c r="A422" i="3"/>
  <c r="B422" i="3"/>
  <c r="C422" i="3"/>
  <c r="D422" i="3"/>
  <c r="A423" i="3"/>
  <c r="B423" i="3"/>
  <c r="C423" i="3"/>
  <c r="D423" i="3"/>
  <c r="A424" i="3"/>
  <c r="B424" i="3"/>
  <c r="C424" i="3"/>
  <c r="D424" i="3"/>
  <c r="A425" i="3"/>
  <c r="B425" i="3"/>
  <c r="C425" i="3"/>
  <c r="D425" i="3"/>
  <c r="A426" i="3"/>
  <c r="B426" i="3"/>
  <c r="C426" i="3"/>
  <c r="D426" i="3"/>
  <c r="A427" i="3"/>
  <c r="B427" i="3"/>
  <c r="C427" i="3"/>
  <c r="D427" i="3"/>
  <c r="A428" i="3"/>
  <c r="B428" i="3"/>
  <c r="C428" i="3"/>
  <c r="D428" i="3"/>
  <c r="A429" i="3"/>
  <c r="B429" i="3"/>
  <c r="C429" i="3"/>
  <c r="D429" i="3"/>
  <c r="A430" i="3"/>
  <c r="B430" i="3"/>
  <c r="C430" i="3"/>
  <c r="D430" i="3"/>
  <c r="A431" i="3"/>
  <c r="B431" i="3"/>
  <c r="C431" i="3"/>
  <c r="D431" i="3"/>
  <c r="A432" i="3"/>
  <c r="B432" i="3"/>
  <c r="C432" i="3"/>
  <c r="D432" i="3"/>
  <c r="A433" i="3"/>
  <c r="B433" i="3"/>
  <c r="C433" i="3"/>
  <c r="D433" i="3"/>
  <c r="A434" i="3"/>
  <c r="B434" i="3"/>
  <c r="C434" i="3"/>
  <c r="D434" i="3"/>
  <c r="A435" i="3"/>
  <c r="B435" i="3"/>
  <c r="C435" i="3"/>
  <c r="D435" i="3"/>
  <c r="A436" i="3"/>
  <c r="B436" i="3"/>
  <c r="C436" i="3"/>
  <c r="D436" i="3"/>
  <c r="A437" i="3"/>
  <c r="B437" i="3"/>
  <c r="C437" i="3"/>
  <c r="D437" i="3"/>
  <c r="A438" i="3"/>
  <c r="B438" i="3"/>
  <c r="C438" i="3"/>
  <c r="D438" i="3"/>
  <c r="A439" i="3"/>
  <c r="B439" i="3"/>
  <c r="C439" i="3"/>
  <c r="D439" i="3"/>
  <c r="A440" i="3"/>
  <c r="B440" i="3"/>
  <c r="C440" i="3"/>
  <c r="D440" i="3"/>
  <c r="A441" i="3"/>
  <c r="B441" i="3"/>
  <c r="C441" i="3"/>
  <c r="D441" i="3"/>
  <c r="A442" i="3"/>
  <c r="B442" i="3"/>
  <c r="C442" i="3"/>
  <c r="D442" i="3"/>
  <c r="A443" i="3"/>
  <c r="B443" i="3"/>
  <c r="C443" i="3"/>
  <c r="D443" i="3"/>
  <c r="A444" i="3"/>
  <c r="B444" i="3"/>
  <c r="C444" i="3"/>
  <c r="D444" i="3"/>
  <c r="A445" i="3"/>
  <c r="B445" i="3"/>
  <c r="C445" i="3"/>
  <c r="D445" i="3"/>
  <c r="A446" i="3"/>
  <c r="B446" i="3"/>
  <c r="C446" i="3"/>
  <c r="D446" i="3"/>
  <c r="A447" i="3"/>
  <c r="B447" i="3"/>
  <c r="C447" i="3"/>
  <c r="D447" i="3"/>
  <c r="A448" i="3"/>
  <c r="B448" i="3"/>
  <c r="C448" i="3"/>
  <c r="D448" i="3"/>
  <c r="A449" i="3"/>
  <c r="B449" i="3"/>
  <c r="C449" i="3"/>
  <c r="D449" i="3"/>
  <c r="A450" i="3"/>
  <c r="B450" i="3"/>
  <c r="C450" i="3"/>
  <c r="D450" i="3"/>
  <c r="A451" i="3"/>
  <c r="B451" i="3"/>
  <c r="C451" i="3"/>
  <c r="D451" i="3"/>
  <c r="A452" i="3"/>
  <c r="B452" i="3"/>
  <c r="C452" i="3"/>
  <c r="D452" i="3"/>
  <c r="A453" i="3"/>
  <c r="B453" i="3"/>
  <c r="C453" i="3"/>
  <c r="D453" i="3"/>
  <c r="A454" i="3"/>
  <c r="B454" i="3"/>
  <c r="C454" i="3"/>
  <c r="D454" i="3"/>
  <c r="A455" i="3"/>
  <c r="B455" i="3"/>
  <c r="C455" i="3"/>
  <c r="D455" i="3"/>
  <c r="A456" i="3"/>
  <c r="B456" i="3"/>
  <c r="C456" i="3"/>
  <c r="D456" i="3"/>
  <c r="A457" i="3"/>
  <c r="B457" i="3"/>
  <c r="C457" i="3"/>
  <c r="D457" i="3"/>
  <c r="A458" i="3"/>
  <c r="B458" i="3"/>
  <c r="C458" i="3"/>
  <c r="D458" i="3"/>
  <c r="A459" i="3"/>
  <c r="B459" i="3"/>
  <c r="C459" i="3"/>
  <c r="D459" i="3"/>
  <c r="A460" i="3"/>
  <c r="B460" i="3"/>
  <c r="C460" i="3"/>
  <c r="D460" i="3"/>
  <c r="A461" i="3"/>
  <c r="B461" i="3"/>
  <c r="C461" i="3"/>
  <c r="D461" i="3"/>
  <c r="A462" i="3"/>
  <c r="B462" i="3"/>
  <c r="C462" i="3"/>
  <c r="D462" i="3"/>
  <c r="A463" i="3"/>
  <c r="B463" i="3"/>
  <c r="C463" i="3"/>
  <c r="D463" i="3"/>
  <c r="A464" i="3"/>
  <c r="B464" i="3"/>
  <c r="C464" i="3"/>
  <c r="D464" i="3"/>
  <c r="A465" i="3"/>
  <c r="B465" i="3"/>
  <c r="C465" i="3"/>
  <c r="D465" i="3"/>
  <c r="A466" i="3"/>
  <c r="B466" i="3"/>
  <c r="C466" i="3"/>
  <c r="D466" i="3"/>
  <c r="A467" i="3"/>
  <c r="B467" i="3"/>
  <c r="C467" i="3"/>
  <c r="D467" i="3"/>
  <c r="A468" i="3"/>
  <c r="B468" i="3"/>
  <c r="C468" i="3"/>
  <c r="D468" i="3"/>
  <c r="A469" i="3"/>
  <c r="B469" i="3"/>
  <c r="C469" i="3"/>
  <c r="D469" i="3"/>
  <c r="A470" i="3"/>
  <c r="B470" i="3"/>
  <c r="C470" i="3"/>
  <c r="D470" i="3"/>
  <c r="A471" i="3"/>
  <c r="B471" i="3"/>
  <c r="C471" i="3"/>
  <c r="D471" i="3"/>
  <c r="A472" i="3"/>
  <c r="B472" i="3"/>
  <c r="C472" i="3"/>
  <c r="D472" i="3"/>
  <c r="A473" i="3"/>
  <c r="B473" i="3"/>
  <c r="C473" i="3"/>
  <c r="D473" i="3"/>
  <c r="A474" i="3"/>
  <c r="B474" i="3"/>
  <c r="C474" i="3"/>
  <c r="D474" i="3"/>
  <c r="A475" i="3"/>
  <c r="B475" i="3"/>
  <c r="C475" i="3"/>
  <c r="D475" i="3"/>
  <c r="A476" i="3"/>
  <c r="B476" i="3"/>
  <c r="C476" i="3"/>
  <c r="D476" i="3"/>
  <c r="A477" i="3"/>
  <c r="B477" i="3"/>
  <c r="C477" i="3"/>
  <c r="D477" i="3"/>
  <c r="A478" i="3"/>
  <c r="B478" i="3"/>
  <c r="C478" i="3"/>
  <c r="D478" i="3"/>
  <c r="A479" i="3"/>
  <c r="B479" i="3"/>
  <c r="C479" i="3"/>
  <c r="D479" i="3"/>
  <c r="A480" i="3"/>
  <c r="B480" i="3"/>
  <c r="C480" i="3"/>
  <c r="D480" i="3"/>
  <c r="A481" i="3"/>
  <c r="B481" i="3"/>
  <c r="C481" i="3"/>
  <c r="D481" i="3"/>
  <c r="A482" i="3"/>
  <c r="B482" i="3"/>
  <c r="C482" i="3"/>
  <c r="D482" i="3"/>
  <c r="A483" i="3"/>
  <c r="B483" i="3"/>
  <c r="C483" i="3"/>
  <c r="D483" i="3"/>
  <c r="A484" i="3"/>
  <c r="B484" i="3"/>
  <c r="C484" i="3"/>
  <c r="D484" i="3"/>
  <c r="A485" i="3"/>
  <c r="B485" i="3"/>
  <c r="C485" i="3"/>
  <c r="D485" i="3"/>
  <c r="A486" i="3"/>
  <c r="B486" i="3"/>
  <c r="C486" i="3"/>
  <c r="D486" i="3"/>
  <c r="A487" i="3"/>
  <c r="B487" i="3"/>
  <c r="C487" i="3"/>
  <c r="D487" i="3"/>
  <c r="A488" i="3"/>
  <c r="B488" i="3"/>
  <c r="C488" i="3"/>
  <c r="D488" i="3"/>
  <c r="A489" i="3"/>
  <c r="B489" i="3"/>
  <c r="C489" i="3"/>
  <c r="D489" i="3"/>
  <c r="A490" i="3"/>
  <c r="B490" i="3"/>
  <c r="C490" i="3"/>
  <c r="D490" i="3"/>
  <c r="A491" i="3"/>
  <c r="B491" i="3"/>
  <c r="C491" i="3"/>
  <c r="D491" i="3"/>
  <c r="A492" i="3"/>
  <c r="B492" i="3"/>
  <c r="C492" i="3"/>
  <c r="D492" i="3"/>
  <c r="A493" i="3"/>
  <c r="B493" i="3"/>
  <c r="C493" i="3"/>
  <c r="D493" i="3"/>
  <c r="A494" i="3"/>
  <c r="B494" i="3"/>
  <c r="C494" i="3"/>
  <c r="D494" i="3"/>
  <c r="A495" i="3"/>
  <c r="B495" i="3"/>
  <c r="C495" i="3"/>
  <c r="D495" i="3"/>
  <c r="A496" i="3"/>
  <c r="B496" i="3"/>
  <c r="C496" i="3"/>
  <c r="D496" i="3"/>
  <c r="A497" i="3"/>
  <c r="B497" i="3"/>
  <c r="C497" i="3"/>
  <c r="D497" i="3"/>
  <c r="A498" i="3"/>
  <c r="B498" i="3"/>
  <c r="C498" i="3"/>
  <c r="D498" i="3"/>
  <c r="A499" i="3"/>
  <c r="B499" i="3"/>
  <c r="C499" i="3"/>
  <c r="D499" i="3"/>
  <c r="A500" i="3"/>
  <c r="B500" i="3"/>
  <c r="C500" i="3"/>
  <c r="D500" i="3"/>
  <c r="A501" i="3"/>
  <c r="B501" i="3"/>
  <c r="C501" i="3"/>
  <c r="D501" i="3"/>
  <c r="A502" i="3"/>
  <c r="B502" i="3"/>
  <c r="C502" i="3"/>
  <c r="D502" i="3"/>
  <c r="A503" i="3"/>
  <c r="B503" i="3"/>
  <c r="C503" i="3"/>
  <c r="D503" i="3"/>
  <c r="A504" i="3"/>
  <c r="B504" i="3"/>
  <c r="C504" i="3"/>
  <c r="D504" i="3"/>
  <c r="A505" i="3"/>
  <c r="B505" i="3"/>
  <c r="C505" i="3"/>
  <c r="D505" i="3"/>
  <c r="A506" i="3"/>
  <c r="B506" i="3"/>
  <c r="C506" i="3"/>
  <c r="D506" i="3"/>
  <c r="A507" i="3"/>
  <c r="B507" i="3"/>
  <c r="C507" i="3"/>
  <c r="D507" i="3"/>
  <c r="A508" i="3"/>
  <c r="B508" i="3"/>
  <c r="C508" i="3"/>
  <c r="D508" i="3"/>
  <c r="A509" i="3"/>
  <c r="B509" i="3"/>
  <c r="C509" i="3"/>
  <c r="D509" i="3"/>
  <c r="A510" i="3"/>
  <c r="B510" i="3"/>
  <c r="C510" i="3"/>
  <c r="D510" i="3"/>
  <c r="A511" i="3"/>
  <c r="B511" i="3"/>
  <c r="C511" i="3"/>
  <c r="D511" i="3"/>
  <c r="A512" i="3"/>
  <c r="B512" i="3"/>
  <c r="C512" i="3"/>
  <c r="D512" i="3"/>
  <c r="A513" i="3"/>
  <c r="B513" i="3"/>
  <c r="C513" i="3"/>
  <c r="D513" i="3"/>
  <c r="A514" i="3"/>
  <c r="B514" i="3"/>
  <c r="C514" i="3"/>
  <c r="D514" i="3"/>
  <c r="A515" i="3"/>
  <c r="B515" i="3"/>
  <c r="C515" i="3"/>
  <c r="D515" i="3"/>
  <c r="A516" i="3"/>
  <c r="B516" i="3"/>
  <c r="C516" i="3"/>
  <c r="D516" i="3"/>
  <c r="A517" i="3"/>
  <c r="B517" i="3"/>
  <c r="C517" i="3"/>
  <c r="D517" i="3"/>
  <c r="A518" i="3"/>
  <c r="B518" i="3"/>
  <c r="C518" i="3"/>
  <c r="D518" i="3"/>
  <c r="A519" i="3"/>
  <c r="B519" i="3"/>
  <c r="C519" i="3"/>
  <c r="D519" i="3"/>
  <c r="A520" i="3"/>
  <c r="B520" i="3"/>
  <c r="C520" i="3"/>
  <c r="D520" i="3"/>
  <c r="A521" i="3"/>
  <c r="B521" i="3"/>
  <c r="C521" i="3"/>
  <c r="D521" i="3"/>
  <c r="A522" i="3"/>
  <c r="B522" i="3"/>
  <c r="C522" i="3"/>
  <c r="D522" i="3"/>
  <c r="A523" i="3"/>
  <c r="B523" i="3"/>
  <c r="C523" i="3"/>
  <c r="D523" i="3"/>
  <c r="A524" i="3"/>
  <c r="B524" i="3"/>
  <c r="C524" i="3"/>
  <c r="D524" i="3"/>
  <c r="A525" i="3"/>
  <c r="B525" i="3"/>
  <c r="C525" i="3"/>
  <c r="D525" i="3"/>
  <c r="A526" i="3"/>
  <c r="B526" i="3"/>
  <c r="C526" i="3"/>
  <c r="D526" i="3"/>
  <c r="A527" i="3"/>
  <c r="B527" i="3"/>
  <c r="C527" i="3"/>
  <c r="D527" i="3"/>
  <c r="A528" i="3"/>
  <c r="B528" i="3"/>
  <c r="C528" i="3"/>
  <c r="D528" i="3"/>
  <c r="A529" i="3"/>
  <c r="B529" i="3"/>
  <c r="C529" i="3"/>
  <c r="D529" i="3"/>
  <c r="A530" i="3"/>
  <c r="B530" i="3"/>
  <c r="C530" i="3"/>
  <c r="D530" i="3"/>
  <c r="A531" i="3"/>
  <c r="B531" i="3"/>
  <c r="C531" i="3"/>
  <c r="D531" i="3"/>
  <c r="A532" i="3"/>
  <c r="B532" i="3"/>
  <c r="C532" i="3"/>
  <c r="D532" i="3"/>
  <c r="A533" i="3"/>
  <c r="B533" i="3"/>
  <c r="C533" i="3"/>
  <c r="D533" i="3"/>
  <c r="A534" i="3"/>
  <c r="B534" i="3"/>
  <c r="C534" i="3"/>
  <c r="D534" i="3"/>
  <c r="A535" i="3"/>
  <c r="B535" i="3"/>
  <c r="C535" i="3"/>
  <c r="D535" i="3"/>
  <c r="A536" i="3"/>
  <c r="B536" i="3"/>
  <c r="C536" i="3"/>
  <c r="D536" i="3"/>
  <c r="A537" i="3"/>
  <c r="B537" i="3"/>
  <c r="C537" i="3"/>
  <c r="D537" i="3"/>
  <c r="A538" i="3"/>
  <c r="B538" i="3"/>
  <c r="C538" i="3"/>
  <c r="D538" i="3"/>
  <c r="A539" i="3"/>
  <c r="B539" i="3"/>
  <c r="C539" i="3"/>
  <c r="D539" i="3"/>
  <c r="A540" i="3"/>
  <c r="B540" i="3"/>
  <c r="C540" i="3"/>
  <c r="D540" i="3"/>
  <c r="A541" i="3"/>
  <c r="B541" i="3"/>
  <c r="C541" i="3"/>
  <c r="D541" i="3"/>
  <c r="A542" i="3"/>
  <c r="B542" i="3"/>
  <c r="C542" i="3"/>
  <c r="D542" i="3"/>
  <c r="A543" i="3"/>
  <c r="B543" i="3"/>
  <c r="C543" i="3"/>
  <c r="D543" i="3"/>
  <c r="A544" i="3"/>
  <c r="B544" i="3"/>
  <c r="C544" i="3"/>
  <c r="D544" i="3"/>
  <c r="A545" i="3"/>
  <c r="B545" i="3"/>
  <c r="C545" i="3"/>
  <c r="D545" i="3"/>
  <c r="A546" i="3"/>
  <c r="B546" i="3"/>
  <c r="C546" i="3"/>
  <c r="D546" i="3"/>
  <c r="A547" i="3"/>
  <c r="B547" i="3"/>
  <c r="C547" i="3"/>
  <c r="D547" i="3"/>
  <c r="A548" i="3"/>
  <c r="B548" i="3"/>
  <c r="C548" i="3"/>
  <c r="D548" i="3"/>
  <c r="A549" i="3"/>
  <c r="B549" i="3"/>
  <c r="C549" i="3"/>
  <c r="D549" i="3"/>
  <c r="A550" i="3"/>
  <c r="B550" i="3"/>
  <c r="C550" i="3"/>
  <c r="D550" i="3"/>
  <c r="A551" i="3"/>
  <c r="B551" i="3"/>
  <c r="C551" i="3"/>
  <c r="D551" i="3"/>
  <c r="A552" i="3"/>
  <c r="B552" i="3"/>
  <c r="C552" i="3"/>
  <c r="D552" i="3"/>
  <c r="A553" i="3"/>
  <c r="B553" i="3"/>
  <c r="C553" i="3"/>
  <c r="D553" i="3"/>
  <c r="A554" i="3"/>
  <c r="B554" i="3"/>
  <c r="C554" i="3"/>
  <c r="D554" i="3"/>
  <c r="A555" i="3"/>
  <c r="B555" i="3"/>
  <c r="C555" i="3"/>
  <c r="D555" i="3"/>
  <c r="A556" i="3"/>
  <c r="B556" i="3"/>
  <c r="C556" i="3"/>
  <c r="D556" i="3"/>
  <c r="A557" i="3"/>
  <c r="B557" i="3"/>
  <c r="C557" i="3"/>
  <c r="D557" i="3"/>
  <c r="A558" i="3"/>
  <c r="B558" i="3"/>
  <c r="C558" i="3"/>
  <c r="D558" i="3"/>
  <c r="A559" i="3"/>
  <c r="B559" i="3"/>
  <c r="C559" i="3"/>
  <c r="D559" i="3"/>
  <c r="A560" i="3"/>
  <c r="B560" i="3"/>
  <c r="C560" i="3"/>
  <c r="D560" i="3"/>
  <c r="A561" i="3"/>
  <c r="B561" i="3"/>
  <c r="C561" i="3"/>
  <c r="D561" i="3"/>
  <c r="A562" i="3"/>
  <c r="B562" i="3"/>
  <c r="C562" i="3"/>
  <c r="D562" i="3"/>
  <c r="A563" i="3"/>
  <c r="B563" i="3"/>
  <c r="C563" i="3"/>
  <c r="D563" i="3"/>
  <c r="A564" i="3"/>
  <c r="B564" i="3"/>
  <c r="C564" i="3"/>
  <c r="D564" i="3"/>
  <c r="A565" i="3"/>
  <c r="B565" i="3"/>
  <c r="C565" i="3"/>
  <c r="D565" i="3"/>
  <c r="A566" i="3"/>
  <c r="B566" i="3"/>
  <c r="C566" i="3"/>
  <c r="D566" i="3"/>
  <c r="A567" i="3"/>
  <c r="B567" i="3"/>
  <c r="C567" i="3"/>
  <c r="D567" i="3"/>
  <c r="A568" i="3"/>
  <c r="B568" i="3"/>
  <c r="C568" i="3"/>
  <c r="D568" i="3"/>
  <c r="A569" i="3"/>
  <c r="B569" i="3"/>
  <c r="C569" i="3"/>
  <c r="D569" i="3"/>
  <c r="A570" i="3"/>
  <c r="B570" i="3"/>
  <c r="C570" i="3"/>
  <c r="D570" i="3"/>
  <c r="A571" i="3"/>
  <c r="B571" i="3"/>
  <c r="C571" i="3"/>
  <c r="D571" i="3"/>
  <c r="A572" i="3"/>
  <c r="B572" i="3"/>
  <c r="C572" i="3"/>
  <c r="D572" i="3"/>
  <c r="A573" i="3"/>
  <c r="B573" i="3"/>
  <c r="C573" i="3"/>
  <c r="D573" i="3"/>
  <c r="A574" i="3"/>
  <c r="B574" i="3"/>
  <c r="C574" i="3"/>
  <c r="D574" i="3"/>
  <c r="A575" i="3"/>
  <c r="B575" i="3"/>
  <c r="C575" i="3"/>
  <c r="D575" i="3"/>
  <c r="A576" i="3"/>
  <c r="B576" i="3"/>
  <c r="C576" i="3"/>
  <c r="D576" i="3"/>
  <c r="A577" i="3"/>
  <c r="B577" i="3"/>
  <c r="C577" i="3"/>
  <c r="D577" i="3"/>
  <c r="A578" i="3"/>
  <c r="B578" i="3"/>
  <c r="C578" i="3"/>
  <c r="D578" i="3"/>
  <c r="A579" i="3"/>
  <c r="B579" i="3"/>
  <c r="C579" i="3"/>
  <c r="D579" i="3"/>
  <c r="A580" i="3"/>
  <c r="B580" i="3"/>
  <c r="C580" i="3"/>
  <c r="D580" i="3"/>
  <c r="A581" i="3"/>
  <c r="B581" i="3"/>
  <c r="C581" i="3"/>
  <c r="D581" i="3"/>
  <c r="A582" i="3"/>
  <c r="B582" i="3"/>
  <c r="C582" i="3"/>
  <c r="D582" i="3"/>
  <c r="A583" i="3"/>
  <c r="B583" i="3"/>
  <c r="C583" i="3"/>
  <c r="D583" i="3"/>
  <c r="A584" i="3"/>
  <c r="B584" i="3"/>
  <c r="C584" i="3"/>
  <c r="D584" i="3"/>
  <c r="A585" i="3"/>
  <c r="B585" i="3"/>
  <c r="C585" i="3"/>
  <c r="D585" i="3"/>
  <c r="A586" i="3"/>
  <c r="B586" i="3"/>
  <c r="C586" i="3"/>
  <c r="D586" i="3"/>
  <c r="A335" i="3"/>
  <c r="B335" i="3"/>
  <c r="C335" i="3"/>
  <c r="D335" i="3"/>
  <c r="A336" i="3"/>
  <c r="B336" i="3"/>
  <c r="C336" i="3"/>
  <c r="D336" i="3"/>
  <c r="A337" i="3"/>
  <c r="B337" i="3"/>
  <c r="C337" i="3"/>
  <c r="D337" i="3"/>
  <c r="A338" i="3"/>
  <c r="B338" i="3"/>
  <c r="C338" i="3"/>
  <c r="D338" i="3"/>
  <c r="A339" i="3"/>
  <c r="B339" i="3"/>
  <c r="C339" i="3"/>
  <c r="D339" i="3"/>
  <c r="A340" i="3"/>
  <c r="B340" i="3"/>
  <c r="C340" i="3"/>
  <c r="D340" i="3"/>
  <c r="A341" i="3"/>
  <c r="B341" i="3"/>
  <c r="C341" i="3"/>
  <c r="D341" i="3"/>
  <c r="A342" i="3"/>
  <c r="B342" i="3"/>
  <c r="C342" i="3"/>
  <c r="D342" i="3"/>
  <c r="A343" i="3"/>
  <c r="B343" i="3"/>
  <c r="C343" i="3"/>
  <c r="D343" i="3"/>
  <c r="A344" i="3"/>
  <c r="B344" i="3"/>
  <c r="C344" i="3"/>
  <c r="D344" i="3"/>
  <c r="A345" i="3"/>
  <c r="B345" i="3"/>
  <c r="C345" i="3"/>
  <c r="D345" i="3"/>
  <c r="A346" i="3"/>
  <c r="B346" i="3"/>
  <c r="C346" i="3"/>
  <c r="D346" i="3"/>
  <c r="A347" i="3"/>
  <c r="B347" i="3"/>
  <c r="C347" i="3"/>
  <c r="D347" i="3"/>
  <c r="A348" i="3"/>
  <c r="B348" i="3"/>
  <c r="C348" i="3"/>
  <c r="D348" i="3"/>
  <c r="A349" i="3"/>
  <c r="B349" i="3"/>
  <c r="C349" i="3"/>
  <c r="D349" i="3"/>
  <c r="A350" i="3"/>
  <c r="B350" i="3"/>
  <c r="C350" i="3"/>
  <c r="D350" i="3"/>
  <c r="A351" i="3"/>
  <c r="B351" i="3"/>
  <c r="C351" i="3"/>
  <c r="D351" i="3"/>
  <c r="A352" i="3"/>
  <c r="B352" i="3"/>
  <c r="C352" i="3"/>
  <c r="D352" i="3"/>
  <c r="A353" i="3"/>
  <c r="B353" i="3"/>
  <c r="C353" i="3"/>
  <c r="D353" i="3"/>
  <c r="A354" i="3"/>
  <c r="B354" i="3"/>
  <c r="C354" i="3"/>
  <c r="D354" i="3"/>
  <c r="A355" i="3"/>
  <c r="B355" i="3"/>
  <c r="C355" i="3"/>
  <c r="D355" i="3"/>
  <c r="A356" i="3"/>
  <c r="B356" i="3"/>
  <c r="C356" i="3"/>
  <c r="D356" i="3"/>
  <c r="A357" i="3"/>
  <c r="B357" i="3"/>
  <c r="C357" i="3"/>
  <c r="D357" i="3"/>
  <c r="A358" i="3"/>
  <c r="B358" i="3"/>
  <c r="C358" i="3"/>
  <c r="D358" i="3"/>
  <c r="A359" i="3"/>
  <c r="B359" i="3"/>
  <c r="C359" i="3"/>
  <c r="D359" i="3"/>
  <c r="A360" i="3"/>
  <c r="B360" i="3"/>
  <c r="C360" i="3"/>
  <c r="D360" i="3"/>
  <c r="A361" i="3"/>
  <c r="B361" i="3"/>
  <c r="C361" i="3"/>
  <c r="D361" i="3"/>
  <c r="A362" i="3"/>
  <c r="B362" i="3"/>
  <c r="C362" i="3"/>
  <c r="D362" i="3"/>
  <c r="A363" i="3"/>
  <c r="B363" i="3"/>
  <c r="C363" i="3"/>
  <c r="D363" i="3"/>
  <c r="A364" i="3"/>
  <c r="B364" i="3"/>
  <c r="C364" i="3"/>
  <c r="D364" i="3"/>
  <c r="A365" i="3"/>
  <c r="B365" i="3"/>
  <c r="C365" i="3"/>
  <c r="D365" i="3"/>
  <c r="A366" i="3"/>
  <c r="B366" i="3"/>
  <c r="C366" i="3"/>
  <c r="D366" i="3"/>
  <c r="A367" i="3"/>
  <c r="B367" i="3"/>
  <c r="C367" i="3"/>
  <c r="D367" i="3"/>
  <c r="A368" i="3"/>
  <c r="B368" i="3"/>
  <c r="C368" i="3"/>
  <c r="D368" i="3"/>
  <c r="A369" i="3"/>
  <c r="B369" i="3"/>
  <c r="C369" i="3"/>
  <c r="D369" i="3"/>
  <c r="A370" i="3"/>
  <c r="B370" i="3"/>
  <c r="C370" i="3"/>
  <c r="D370" i="3"/>
  <c r="A371" i="3"/>
  <c r="B371" i="3"/>
  <c r="C371" i="3"/>
  <c r="D371" i="3"/>
  <c r="A372" i="3"/>
  <c r="B372" i="3"/>
  <c r="C372" i="3"/>
  <c r="D372" i="3"/>
  <c r="A373" i="3"/>
  <c r="B373" i="3"/>
  <c r="C373" i="3"/>
  <c r="D373" i="3"/>
  <c r="A374" i="3"/>
  <c r="B374" i="3"/>
  <c r="C374" i="3"/>
  <c r="D374" i="3"/>
  <c r="A375" i="3"/>
  <c r="B375" i="3"/>
  <c r="C375" i="3"/>
  <c r="D375" i="3"/>
  <c r="A376" i="3"/>
  <c r="B376" i="3"/>
  <c r="C376" i="3"/>
  <c r="D376" i="3"/>
  <c r="A377" i="3"/>
  <c r="B377" i="3"/>
  <c r="C377" i="3"/>
  <c r="D377" i="3"/>
  <c r="A378" i="3"/>
  <c r="B378" i="3"/>
  <c r="C378" i="3"/>
  <c r="D378" i="3"/>
  <c r="A379" i="3"/>
  <c r="B379" i="3"/>
  <c r="C379" i="3"/>
  <c r="D379" i="3"/>
  <c r="A380" i="3"/>
  <c r="B380" i="3"/>
  <c r="C380" i="3"/>
  <c r="D380" i="3"/>
  <c r="A381" i="3"/>
  <c r="B381" i="3"/>
  <c r="C381" i="3"/>
  <c r="D381" i="3"/>
  <c r="A382" i="3"/>
  <c r="B382" i="3"/>
  <c r="C382" i="3"/>
  <c r="D382" i="3"/>
  <c r="A383" i="3"/>
  <c r="B383" i="3"/>
  <c r="C383" i="3"/>
  <c r="D383" i="3"/>
  <c r="A384" i="3"/>
  <c r="B384" i="3"/>
  <c r="C384" i="3"/>
  <c r="D384" i="3"/>
  <c r="A385" i="3"/>
  <c r="B385" i="3"/>
  <c r="C385" i="3"/>
  <c r="D385" i="3"/>
  <c r="A386" i="3"/>
  <c r="B386" i="3"/>
  <c r="C386" i="3"/>
  <c r="D386" i="3"/>
  <c r="A387" i="3"/>
  <c r="B387" i="3"/>
  <c r="C387" i="3"/>
  <c r="D387" i="3"/>
  <c r="A388" i="3"/>
  <c r="B388" i="3"/>
  <c r="C388" i="3"/>
  <c r="D388" i="3"/>
  <c r="A389" i="3"/>
  <c r="B389" i="3"/>
  <c r="C389" i="3"/>
  <c r="D389" i="3"/>
  <c r="A390" i="3"/>
  <c r="B390" i="3"/>
  <c r="C390" i="3"/>
  <c r="D390" i="3"/>
  <c r="A391" i="3"/>
  <c r="B391" i="3"/>
  <c r="C391" i="3"/>
  <c r="D391" i="3"/>
  <c r="A392" i="3"/>
  <c r="B392" i="3"/>
  <c r="C392" i="3"/>
  <c r="D392" i="3"/>
  <c r="A393" i="3"/>
  <c r="B393" i="3"/>
  <c r="C393" i="3"/>
  <c r="D393" i="3"/>
  <c r="A394" i="3"/>
  <c r="B394" i="3"/>
  <c r="C394" i="3"/>
  <c r="D394" i="3"/>
  <c r="A395" i="3"/>
  <c r="B395" i="3"/>
  <c r="C395" i="3"/>
  <c r="D395" i="3"/>
  <c r="A396" i="3"/>
  <c r="B396" i="3"/>
  <c r="C396" i="3"/>
  <c r="D396" i="3"/>
  <c r="A397" i="3"/>
  <c r="B397" i="3"/>
  <c r="C397" i="3"/>
  <c r="D397" i="3"/>
  <c r="A398" i="3"/>
  <c r="B398" i="3"/>
  <c r="C398" i="3"/>
  <c r="D398" i="3"/>
  <c r="A399" i="3"/>
  <c r="B399" i="3"/>
  <c r="C399" i="3"/>
  <c r="D399" i="3"/>
  <c r="A400" i="3"/>
  <c r="B400" i="3"/>
  <c r="C400" i="3"/>
  <c r="D400" i="3"/>
  <c r="A401" i="3"/>
  <c r="B401" i="3"/>
  <c r="C401" i="3"/>
  <c r="D401" i="3"/>
  <c r="A402" i="3"/>
  <c r="B402" i="3"/>
  <c r="C402" i="3"/>
  <c r="D402" i="3"/>
  <c r="A403" i="3"/>
  <c r="B403" i="3"/>
  <c r="C403" i="3"/>
  <c r="D403" i="3"/>
  <c r="A404" i="3"/>
  <c r="B404" i="3"/>
  <c r="C404" i="3"/>
  <c r="D404" i="3"/>
  <c r="A405" i="3"/>
  <c r="B405" i="3"/>
  <c r="C405" i="3"/>
  <c r="D405" i="3"/>
  <c r="A406" i="3"/>
  <c r="B406" i="3"/>
  <c r="C406" i="3"/>
  <c r="D406" i="3"/>
  <c r="A407" i="3"/>
  <c r="B407" i="3"/>
  <c r="C407" i="3"/>
  <c r="D407" i="3"/>
  <c r="A408" i="3"/>
  <c r="B408" i="3"/>
  <c r="C408" i="3"/>
  <c r="D408" i="3"/>
  <c r="A409" i="3"/>
  <c r="B409" i="3"/>
  <c r="C409" i="3"/>
  <c r="D409" i="3"/>
  <c r="A410" i="3"/>
  <c r="B410" i="3"/>
  <c r="C410" i="3"/>
  <c r="D410" i="3"/>
  <c r="A411" i="3"/>
  <c r="B411" i="3"/>
  <c r="C411" i="3"/>
  <c r="D411" i="3"/>
  <c r="A412" i="3"/>
  <c r="B412" i="3"/>
  <c r="C412" i="3"/>
  <c r="D412" i="3"/>
  <c r="A413" i="3"/>
  <c r="B413" i="3"/>
  <c r="C413" i="3"/>
  <c r="D413" i="3"/>
  <c r="A414" i="3"/>
  <c r="B414" i="3"/>
  <c r="C414" i="3"/>
  <c r="D414" i="3"/>
  <c r="A415" i="3"/>
  <c r="B415" i="3"/>
  <c r="C415" i="3"/>
  <c r="D415" i="3"/>
  <c r="A416" i="3"/>
  <c r="B416" i="3"/>
  <c r="C416" i="3"/>
  <c r="D416" i="3"/>
  <c r="A283" i="3"/>
  <c r="B283" i="3"/>
  <c r="C283" i="3"/>
  <c r="D283" i="3"/>
  <c r="A284" i="3"/>
  <c r="B284" i="3"/>
  <c r="C284" i="3"/>
  <c r="D284" i="3"/>
  <c r="A285" i="3"/>
  <c r="B285" i="3"/>
  <c r="C285" i="3"/>
  <c r="D285" i="3"/>
  <c r="A286" i="3"/>
  <c r="B286" i="3"/>
  <c r="C286" i="3"/>
  <c r="D286" i="3"/>
  <c r="A287" i="3"/>
  <c r="B287" i="3"/>
  <c r="C287" i="3"/>
  <c r="D287" i="3"/>
  <c r="A288" i="3"/>
  <c r="B288" i="3"/>
  <c r="C288" i="3"/>
  <c r="D288" i="3"/>
  <c r="A289" i="3"/>
  <c r="B289" i="3"/>
  <c r="C289" i="3"/>
  <c r="D289" i="3"/>
  <c r="A290" i="3"/>
  <c r="B290" i="3"/>
  <c r="C290" i="3"/>
  <c r="D290" i="3"/>
  <c r="A291" i="3"/>
  <c r="B291" i="3"/>
  <c r="C291" i="3"/>
  <c r="D291" i="3"/>
  <c r="A292" i="3"/>
  <c r="B292" i="3"/>
  <c r="C292" i="3"/>
  <c r="D292" i="3"/>
  <c r="A293" i="3"/>
  <c r="B293" i="3"/>
  <c r="C293" i="3"/>
  <c r="D293" i="3"/>
  <c r="A294" i="3"/>
  <c r="B294" i="3"/>
  <c r="C294" i="3"/>
  <c r="D294" i="3"/>
  <c r="A295" i="3"/>
  <c r="B295" i="3"/>
  <c r="C295" i="3"/>
  <c r="D295" i="3"/>
  <c r="A296" i="3"/>
  <c r="B296" i="3"/>
  <c r="C296" i="3"/>
  <c r="D296" i="3"/>
  <c r="A297" i="3"/>
  <c r="B297" i="3"/>
  <c r="C297" i="3"/>
  <c r="D297" i="3"/>
  <c r="A298" i="3"/>
  <c r="B298" i="3"/>
  <c r="C298" i="3"/>
  <c r="D298" i="3"/>
  <c r="A299" i="3"/>
  <c r="B299" i="3"/>
  <c r="C299" i="3"/>
  <c r="D299" i="3"/>
  <c r="A300" i="3"/>
  <c r="B300" i="3"/>
  <c r="C300" i="3"/>
  <c r="D300" i="3"/>
  <c r="A301" i="3"/>
  <c r="B301" i="3"/>
  <c r="C301" i="3"/>
  <c r="D301" i="3"/>
  <c r="A302" i="3"/>
  <c r="B302" i="3"/>
  <c r="C302" i="3"/>
  <c r="D302" i="3"/>
  <c r="A303" i="3"/>
  <c r="B303" i="3"/>
  <c r="C303" i="3"/>
  <c r="D303" i="3"/>
  <c r="A304" i="3"/>
  <c r="B304" i="3"/>
  <c r="C304" i="3"/>
  <c r="D304" i="3"/>
  <c r="A305" i="3"/>
  <c r="B305" i="3"/>
  <c r="C305" i="3"/>
  <c r="D305" i="3"/>
  <c r="A306" i="3"/>
  <c r="B306" i="3"/>
  <c r="C306" i="3"/>
  <c r="D306" i="3"/>
  <c r="A307" i="3"/>
  <c r="B307" i="3"/>
  <c r="C307" i="3"/>
  <c r="D307" i="3"/>
  <c r="A308" i="3"/>
  <c r="B308" i="3"/>
  <c r="C308" i="3"/>
  <c r="D308" i="3"/>
  <c r="A309" i="3"/>
  <c r="B309" i="3"/>
  <c r="C309" i="3"/>
  <c r="D309" i="3"/>
  <c r="A310" i="3"/>
  <c r="B310" i="3"/>
  <c r="C310" i="3"/>
  <c r="D310" i="3"/>
  <c r="A311" i="3"/>
  <c r="B311" i="3"/>
  <c r="C311" i="3"/>
  <c r="D311" i="3"/>
  <c r="A312" i="3"/>
  <c r="B312" i="3"/>
  <c r="C312" i="3"/>
  <c r="D312" i="3"/>
  <c r="A313" i="3"/>
  <c r="B313" i="3"/>
  <c r="C313" i="3"/>
  <c r="D313" i="3"/>
  <c r="A314" i="3"/>
  <c r="B314" i="3"/>
  <c r="C314" i="3"/>
  <c r="D314" i="3"/>
  <c r="A315" i="3"/>
  <c r="B315" i="3"/>
  <c r="C315" i="3"/>
  <c r="D315" i="3"/>
  <c r="A316" i="3"/>
  <c r="B316" i="3"/>
  <c r="C316" i="3"/>
  <c r="D316" i="3"/>
  <c r="A317" i="3"/>
  <c r="B317" i="3"/>
  <c r="C317" i="3"/>
  <c r="D317" i="3"/>
  <c r="A318" i="3"/>
  <c r="B318" i="3"/>
  <c r="C318" i="3"/>
  <c r="D318" i="3"/>
  <c r="A319" i="3"/>
  <c r="B319" i="3"/>
  <c r="C319" i="3"/>
  <c r="D319" i="3"/>
  <c r="A320" i="3"/>
  <c r="B320" i="3"/>
  <c r="C320" i="3"/>
  <c r="D320" i="3"/>
  <c r="A321" i="3"/>
  <c r="B321" i="3"/>
  <c r="C321" i="3"/>
  <c r="D321" i="3"/>
  <c r="A322" i="3"/>
  <c r="B322" i="3"/>
  <c r="C322" i="3"/>
  <c r="D322" i="3"/>
  <c r="A323" i="3"/>
  <c r="B323" i="3"/>
  <c r="C323" i="3"/>
  <c r="D323" i="3"/>
  <c r="A324" i="3"/>
  <c r="B324" i="3"/>
  <c r="C324" i="3"/>
  <c r="D324" i="3"/>
  <c r="A325" i="3"/>
  <c r="B325" i="3"/>
  <c r="C325" i="3"/>
  <c r="D325" i="3"/>
  <c r="A326" i="3"/>
  <c r="B326" i="3"/>
  <c r="C326" i="3"/>
  <c r="D326" i="3"/>
  <c r="A327" i="3"/>
  <c r="B327" i="3"/>
  <c r="C327" i="3"/>
  <c r="D327" i="3"/>
  <c r="A328" i="3"/>
  <c r="B328" i="3"/>
  <c r="C328" i="3"/>
  <c r="D328" i="3"/>
  <c r="A329" i="3"/>
  <c r="B329" i="3"/>
  <c r="C329" i="3"/>
  <c r="D329" i="3"/>
  <c r="A330" i="3"/>
  <c r="B330" i="3"/>
  <c r="C330" i="3"/>
  <c r="D330" i="3"/>
  <c r="A331" i="3"/>
  <c r="B331" i="3"/>
  <c r="C331" i="3"/>
  <c r="D331" i="3"/>
  <c r="A332" i="3"/>
  <c r="B332" i="3"/>
  <c r="C332" i="3"/>
  <c r="D332" i="3"/>
  <c r="A333" i="3"/>
  <c r="B333" i="3"/>
  <c r="C333" i="3"/>
  <c r="D333" i="3"/>
  <c r="A334" i="3"/>
  <c r="B334" i="3"/>
  <c r="C334" i="3"/>
  <c r="D334" i="3"/>
  <c r="S261" i="3"/>
  <c r="R261" i="3"/>
  <c r="Q261" i="3"/>
  <c r="K266" i="3"/>
  <c r="T266" i="3"/>
  <c r="I269" i="3"/>
  <c r="K294" i="3"/>
  <c r="H306" i="3"/>
  <c r="F310" i="3"/>
  <c r="G314" i="3"/>
  <c r="O314" i="3"/>
  <c r="J317" i="3"/>
  <c r="I329" i="3"/>
  <c r="P330" i="3"/>
  <c r="U333" i="3"/>
  <c r="K338" i="3"/>
  <c r="J342" i="3"/>
  <c r="Q345" i="3"/>
  <c r="F354" i="3"/>
  <c r="H366" i="3"/>
  <c r="P366" i="3"/>
  <c r="N369" i="3"/>
  <c r="N377" i="3"/>
  <c r="S381" i="3"/>
  <c r="N384" i="3"/>
  <c r="M388" i="3"/>
  <c r="P390" i="3"/>
  <c r="N398" i="3"/>
  <c r="K402" i="3"/>
  <c r="M433" i="3"/>
  <c r="L441" i="3"/>
  <c r="Q451" i="3"/>
  <c r="F462" i="3"/>
  <c r="H468" i="3"/>
  <c r="N470" i="3"/>
  <c r="F474" i="3"/>
  <c r="Q476" i="3"/>
  <c r="Q496" i="3"/>
  <c r="Q504" i="3"/>
  <c r="Q512" i="3"/>
  <c r="N518" i="3"/>
  <c r="M524" i="3"/>
  <c r="J528" i="3"/>
  <c r="M532" i="3"/>
  <c r="P535" i="3"/>
  <c r="F538" i="3"/>
  <c r="O538" i="3"/>
  <c r="I542" i="3"/>
  <c r="Q544" i="3"/>
  <c r="S563" i="3"/>
  <c r="K568" i="3"/>
  <c r="I570" i="3"/>
  <c r="T576" i="3"/>
  <c r="J580" i="3"/>
  <c r="J584" i="3"/>
  <c r="M586" i="3"/>
  <c r="Q594" i="3"/>
  <c r="S599" i="3"/>
  <c r="E453" i="3"/>
  <c r="E450" i="3"/>
  <c r="U283" i="3"/>
  <c r="S315" i="3"/>
  <c r="G327" i="3"/>
  <c r="O390" i="3"/>
  <c r="J398" i="3"/>
  <c r="T406" i="3"/>
  <c r="T410" i="3"/>
  <c r="K430" i="3"/>
  <c r="S434" i="3"/>
  <c r="O450" i="3"/>
  <c r="U453" i="3"/>
  <c r="Q460" i="3"/>
  <c r="F512" i="3"/>
  <c r="J524" i="3"/>
  <c r="Q536" i="3"/>
  <c r="M544" i="3"/>
  <c r="K552" i="3"/>
  <c r="H568" i="3"/>
  <c r="T568" i="3"/>
  <c r="N576" i="3"/>
  <c r="S265" i="3"/>
  <c r="P269" i="3"/>
  <c r="G301" i="3"/>
  <c r="N305" i="3"/>
  <c r="Q319" i="3"/>
  <c r="N349" i="3"/>
  <c r="F353" i="3"/>
  <c r="S357" i="3"/>
  <c r="U376" i="3"/>
  <c r="F384" i="3"/>
  <c r="U388" i="3"/>
  <c r="R396" i="3"/>
  <c r="T402" i="3"/>
  <c r="M410" i="3"/>
  <c r="N434" i="3"/>
  <c r="M444" i="3"/>
  <c r="I470" i="3"/>
  <c r="U470" i="3"/>
  <c r="Q474" i="3"/>
  <c r="Q488" i="3"/>
  <c r="P502" i="3"/>
  <c r="Q516" i="3"/>
  <c r="S520" i="3"/>
  <c r="F526" i="3"/>
  <c r="Q530" i="3"/>
  <c r="R534" i="3"/>
  <c r="M536" i="3"/>
  <c r="J538" i="3"/>
  <c r="T564" i="3"/>
  <c r="S568" i="3"/>
  <c r="J576" i="3"/>
  <c r="T580" i="3"/>
  <c r="H586" i="3"/>
  <c r="S598" i="3"/>
  <c r="G602" i="3"/>
  <c r="G266" i="3"/>
  <c r="O266" i="3"/>
  <c r="U266" i="3"/>
  <c r="G269" i="3"/>
  <c r="O269" i="3"/>
  <c r="U269" i="3"/>
  <c r="Q282" i="3"/>
  <c r="S286" i="3"/>
  <c r="Q289" i="3"/>
  <c r="K293" i="3"/>
  <c r="H303" i="3"/>
  <c r="Q305" i="3"/>
  <c r="I309" i="3"/>
  <c r="J310" i="3"/>
  <c r="I314" i="3"/>
  <c r="N315" i="3"/>
  <c r="N317" i="3"/>
  <c r="L319" i="3"/>
  <c r="G329" i="3"/>
  <c r="H330" i="3"/>
  <c r="S330" i="3"/>
  <c r="N333" i="3"/>
  <c r="H335" i="3"/>
  <c r="K339" i="3"/>
  <c r="G342" i="3"/>
  <c r="Q342" i="3"/>
  <c r="F345" i="3"/>
  <c r="F349" i="3"/>
  <c r="K353" i="3"/>
  <c r="T358" i="3"/>
  <c r="J366" i="3"/>
  <c r="K384" i="3"/>
  <c r="S384" i="3"/>
  <c r="J388" i="3"/>
  <c r="R388" i="3"/>
  <c r="I395" i="3"/>
  <c r="T400" i="3"/>
  <c r="K441" i="3"/>
  <c r="I444" i="3"/>
  <c r="Q448" i="3"/>
  <c r="G451" i="3"/>
  <c r="F463" i="3"/>
  <c r="N463" i="3"/>
  <c r="K467" i="3"/>
  <c r="F470" i="3"/>
  <c r="O470" i="3"/>
  <c r="L471" i="3"/>
  <c r="K474" i="3"/>
  <c r="G475" i="3"/>
  <c r="R487" i="3"/>
  <c r="H495" i="3"/>
  <c r="S495" i="3"/>
  <c r="N502" i="3"/>
  <c r="I504" i="3"/>
  <c r="M518" i="3"/>
  <c r="O520" i="3"/>
  <c r="F524" i="3"/>
  <c r="Q524" i="3"/>
  <c r="R552" i="3"/>
  <c r="K557" i="3"/>
  <c r="F565" i="3"/>
  <c r="F568" i="3"/>
  <c r="U580" i="3"/>
  <c r="S597" i="3"/>
  <c r="E495" i="3"/>
  <c r="S279" i="3"/>
  <c r="O307" i="3"/>
  <c r="I315" i="3"/>
  <c r="G319" i="3"/>
  <c r="M323" i="3"/>
  <c r="Q327" i="3"/>
  <c r="U343" i="3"/>
  <c r="H382" i="3"/>
  <c r="U433" i="3"/>
  <c r="F441" i="3"/>
  <c r="K463" i="3"/>
  <c r="S463" i="3"/>
  <c r="G471" i="3"/>
  <c r="F475" i="3"/>
  <c r="S475" i="3"/>
  <c r="T479" i="3"/>
  <c r="Q487" i="3"/>
  <c r="U491" i="3"/>
  <c r="R495" i="3"/>
  <c r="P506" i="3"/>
  <c r="S514" i="3"/>
  <c r="U522" i="3"/>
  <c r="J557" i="3"/>
  <c r="N561" i="3"/>
  <c r="R565" i="3"/>
  <c r="K269" i="3"/>
  <c r="Q269" i="3"/>
  <c r="G289" i="3"/>
  <c r="U297" i="3"/>
  <c r="K307" i="3"/>
  <c r="G317" i="3"/>
  <c r="L327" i="3"/>
  <c r="Q329" i="3"/>
  <c r="Q337" i="3"/>
  <c r="F343" i="3"/>
  <c r="O349" i="3"/>
  <c r="S353" i="3"/>
  <c r="F374" i="3"/>
  <c r="G384" i="3"/>
  <c r="F388" i="3"/>
  <c r="N388" i="3"/>
  <c r="S389" i="3"/>
  <c r="Q395" i="3"/>
  <c r="M419" i="3"/>
  <c r="Q429" i="3"/>
  <c r="N433" i="3"/>
  <c r="S441" i="3"/>
  <c r="J463" i="3"/>
  <c r="Q475" i="3"/>
  <c r="L479" i="3"/>
  <c r="K483" i="3"/>
  <c r="K487" i="3"/>
  <c r="K491" i="3"/>
  <c r="I520" i="3"/>
  <c r="K524" i="3"/>
  <c r="U524" i="3"/>
  <c r="O535" i="3"/>
  <c r="M567" i="3"/>
  <c r="S571" i="3"/>
  <c r="Q583" i="3"/>
  <c r="J596" i="3"/>
  <c r="U596" i="3"/>
  <c r="R500" i="3"/>
  <c r="K500" i="3"/>
  <c r="T500" i="3"/>
  <c r="L500" i="3"/>
  <c r="F500" i="3"/>
  <c r="S485" i="3"/>
  <c r="J485" i="3"/>
  <c r="U485" i="3"/>
  <c r="K485" i="3"/>
  <c r="F481" i="3"/>
  <c r="K481" i="3"/>
  <c r="N465" i="3"/>
  <c r="K465" i="3"/>
  <c r="Q447" i="3"/>
  <c r="N447" i="3"/>
  <c r="U447" i="3"/>
  <c r="Q427" i="3"/>
  <c r="N427" i="3"/>
  <c r="S427" i="3"/>
  <c r="O424" i="3"/>
  <c r="S424" i="3"/>
  <c r="I424" i="3"/>
  <c r="J424" i="3"/>
  <c r="U408" i="3"/>
  <c r="N408" i="3"/>
  <c r="F408" i="3"/>
  <c r="R392" i="3"/>
  <c r="K392" i="3"/>
  <c r="P378" i="3"/>
  <c r="I378" i="3"/>
  <c r="N370" i="3"/>
  <c r="J370" i="3"/>
  <c r="U299" i="3"/>
  <c r="G299" i="3"/>
  <c r="P295" i="3"/>
  <c r="H295" i="3"/>
  <c r="Q291" i="3"/>
  <c r="U291" i="3"/>
  <c r="H287" i="3"/>
  <c r="S287" i="3"/>
  <c r="R279" i="3"/>
  <c r="P279" i="3"/>
  <c r="H279" i="3"/>
  <c r="G275" i="3"/>
  <c r="S275" i="3"/>
  <c r="G267" i="3"/>
  <c r="O267" i="3"/>
  <c r="O600" i="3"/>
  <c r="R600" i="3"/>
  <c r="O489" i="3"/>
  <c r="R489" i="3"/>
  <c r="K477" i="3"/>
  <c r="N477" i="3"/>
  <c r="O469" i="3"/>
  <c r="Q469" i="3"/>
  <c r="R457" i="3"/>
  <c r="Q457" i="3"/>
  <c r="S457" i="3"/>
  <c r="O431" i="3"/>
  <c r="F431" i="3"/>
  <c r="S420" i="3"/>
  <c r="N420" i="3"/>
  <c r="H420" i="3"/>
  <c r="T420" i="3"/>
  <c r="O420" i="3"/>
  <c r="O396" i="3"/>
  <c r="G396" i="3"/>
  <c r="N347" i="3"/>
  <c r="I347" i="3"/>
  <c r="L271" i="3"/>
  <c r="Q271" i="3"/>
  <c r="K597" i="3"/>
  <c r="F597" i="3"/>
  <c r="R589" i="3"/>
  <c r="S589" i="3"/>
  <c r="F589" i="3"/>
  <c r="K589" i="3"/>
  <c r="K566" i="3"/>
  <c r="M566" i="3"/>
  <c r="P562" i="3"/>
  <c r="Q562" i="3"/>
  <c r="H562" i="3"/>
  <c r="P558" i="3"/>
  <c r="H558" i="3"/>
  <c r="Q440" i="3"/>
  <c r="G440" i="3"/>
  <c r="E440" i="3"/>
  <c r="R440" i="3"/>
  <c r="I440" i="3"/>
  <c r="L436" i="3"/>
  <c r="M436" i="3"/>
  <c r="S356" i="3"/>
  <c r="H356" i="3"/>
  <c r="S352" i="3"/>
  <c r="U352" i="3"/>
  <c r="J352" i="3"/>
  <c r="F348" i="3"/>
  <c r="Q348" i="3"/>
  <c r="F344" i="3"/>
  <c r="N344" i="3"/>
  <c r="T324" i="3"/>
  <c r="S324" i="3"/>
  <c r="L324" i="3"/>
  <c r="E320" i="3"/>
  <c r="U320" i="3"/>
  <c r="N320" i="3"/>
  <c r="F320" i="3"/>
  <c r="S316" i="3"/>
  <c r="G316" i="3"/>
  <c r="U288" i="3"/>
  <c r="O288" i="3"/>
  <c r="J288" i="3"/>
  <c r="E288" i="3"/>
  <c r="Q276" i="3"/>
  <c r="S276" i="3"/>
  <c r="M276" i="3"/>
  <c r="E272" i="3"/>
  <c r="U272" i="3"/>
  <c r="P272" i="3"/>
  <c r="J272" i="3"/>
  <c r="R268" i="3"/>
  <c r="Q268" i="3"/>
  <c r="N267" i="3"/>
  <c r="G279" i="3"/>
  <c r="Q279" i="3"/>
  <c r="I291" i="3"/>
  <c r="K295" i="3"/>
  <c r="T295" i="3"/>
  <c r="I299" i="3"/>
  <c r="G303" i="3"/>
  <c r="S303" i="3"/>
  <c r="Q343" i="3"/>
  <c r="O370" i="3"/>
  <c r="O378" i="3"/>
  <c r="G382" i="3"/>
  <c r="T382" i="3"/>
  <c r="F392" i="3"/>
  <c r="O392" i="3"/>
  <c r="F396" i="3"/>
  <c r="Q396" i="3"/>
  <c r="L408" i="3"/>
  <c r="F420" i="3"/>
  <c r="L420" i="3"/>
  <c r="F427" i="3"/>
  <c r="Q481" i="3"/>
  <c r="F485" i="3"/>
  <c r="I489" i="3"/>
  <c r="J500" i="3"/>
  <c r="F504" i="3"/>
  <c r="L600" i="3"/>
  <c r="E424" i="3"/>
  <c r="E382" i="3"/>
  <c r="S504" i="3"/>
  <c r="O504" i="3"/>
  <c r="K504" i="3"/>
  <c r="G504" i="3"/>
  <c r="E504" i="3"/>
  <c r="T504" i="3"/>
  <c r="P504" i="3"/>
  <c r="L504" i="3"/>
  <c r="H504" i="3"/>
  <c r="R586" i="3"/>
  <c r="N586" i="3"/>
  <c r="J586" i="3"/>
  <c r="F586" i="3"/>
  <c r="E586" i="3"/>
  <c r="S586" i="3"/>
  <c r="O586" i="3"/>
  <c r="K586" i="3"/>
  <c r="G586" i="3"/>
  <c r="N578" i="3"/>
  <c r="O578" i="3"/>
  <c r="G578" i="3"/>
  <c r="P574" i="3"/>
  <c r="H574" i="3"/>
  <c r="K574" i="3"/>
  <c r="S536" i="3"/>
  <c r="N536" i="3"/>
  <c r="I536" i="3"/>
  <c r="U536" i="3"/>
  <c r="O536" i="3"/>
  <c r="J536" i="3"/>
  <c r="Q532" i="3"/>
  <c r="F532" i="3"/>
  <c r="R532" i="3"/>
  <c r="J532" i="3"/>
  <c r="R518" i="3"/>
  <c r="G518" i="3"/>
  <c r="S518" i="3"/>
  <c r="K518" i="3"/>
  <c r="P514" i="3"/>
  <c r="F514" i="3"/>
  <c r="R514" i="3"/>
  <c r="H514" i="3"/>
  <c r="N510" i="3"/>
  <c r="I510" i="3"/>
  <c r="R506" i="3"/>
  <c r="H506" i="3"/>
  <c r="L506" i="3"/>
  <c r="K341" i="3"/>
  <c r="S341" i="3"/>
  <c r="O317" i="3"/>
  <c r="I317" i="3"/>
  <c r="S313" i="3"/>
  <c r="O313" i="3"/>
  <c r="R309" i="3"/>
  <c r="O309" i="3"/>
  <c r="R305" i="3"/>
  <c r="O305" i="3"/>
  <c r="I305" i="3"/>
  <c r="R265" i="3"/>
  <c r="O265" i="3"/>
  <c r="R544" i="3"/>
  <c r="J544" i="3"/>
  <c r="E544" i="3"/>
  <c r="U544" i="3"/>
  <c r="K544" i="3"/>
  <c r="R540" i="3"/>
  <c r="J540" i="3"/>
  <c r="E533" i="3"/>
  <c r="K533" i="3"/>
  <c r="T529" i="3"/>
  <c r="K529" i="3"/>
  <c r="E525" i="3"/>
  <c r="K525" i="3"/>
  <c r="T525" i="3"/>
  <c r="G511" i="3"/>
  <c r="S511" i="3"/>
  <c r="N484" i="3"/>
  <c r="G484" i="3"/>
  <c r="K480" i="3"/>
  <c r="R480" i="3"/>
  <c r="Q464" i="3"/>
  <c r="U464" i="3"/>
  <c r="T460" i="3"/>
  <c r="H460" i="3"/>
  <c r="I460" i="3"/>
  <c r="F456" i="3"/>
  <c r="N456" i="3"/>
  <c r="K453" i="3"/>
  <c r="N453" i="3"/>
  <c r="S450" i="3"/>
  <c r="F450" i="3"/>
  <c r="I450" i="3"/>
  <c r="F446" i="3"/>
  <c r="K446" i="3"/>
  <c r="U314" i="3"/>
  <c r="P314" i="3"/>
  <c r="K314" i="3"/>
  <c r="E314" i="3"/>
  <c r="Q310" i="3"/>
  <c r="I310" i="3"/>
  <c r="Q306" i="3"/>
  <c r="G306" i="3"/>
  <c r="S302" i="3"/>
  <c r="O302" i="3"/>
  <c r="U298" i="3"/>
  <c r="H298" i="3"/>
  <c r="E294" i="3"/>
  <c r="N294" i="3"/>
  <c r="F294" i="3"/>
  <c r="M290" i="3"/>
  <c r="H290" i="3"/>
  <c r="M268" i="3"/>
  <c r="G271" i="3"/>
  <c r="L272" i="3"/>
  <c r="R272" i="3"/>
  <c r="N276" i="3"/>
  <c r="M279" i="3"/>
  <c r="U280" i="3"/>
  <c r="O284" i="3"/>
  <c r="M287" i="3"/>
  <c r="K288" i="3"/>
  <c r="R288" i="3"/>
  <c r="G295" i="3"/>
  <c r="S295" i="3"/>
  <c r="Q303" i="3"/>
  <c r="O316" i="3"/>
  <c r="J320" i="3"/>
  <c r="S320" i="3"/>
  <c r="M324" i="3"/>
  <c r="N336" i="3"/>
  <c r="K340" i="3"/>
  <c r="O343" i="3"/>
  <c r="U347" i="3"/>
  <c r="O352" i="3"/>
  <c r="K356" i="3"/>
  <c r="Q363" i="3"/>
  <c r="N367" i="3"/>
  <c r="F370" i="3"/>
  <c r="L378" i="3"/>
  <c r="U378" i="3"/>
  <c r="P382" i="3"/>
  <c r="S386" i="3"/>
  <c r="L392" i="3"/>
  <c r="M396" i="3"/>
  <c r="R404" i="3"/>
  <c r="J408" i="3"/>
  <c r="T408" i="3"/>
  <c r="K420" i="3"/>
  <c r="K421" i="3"/>
  <c r="U436" i="3"/>
  <c r="K440" i="3"/>
  <c r="I447" i="3"/>
  <c r="K457" i="3"/>
  <c r="M469" i="3"/>
  <c r="S477" i="3"/>
  <c r="G500" i="3"/>
  <c r="M504" i="3"/>
  <c r="U504" i="3"/>
  <c r="R562" i="3"/>
  <c r="H566" i="3"/>
  <c r="H600" i="3"/>
  <c r="E566" i="3"/>
  <c r="G265" i="3"/>
  <c r="U265" i="3"/>
  <c r="K268" i="3"/>
  <c r="I272" i="3"/>
  <c r="Q272" i="3"/>
  <c r="J276" i="3"/>
  <c r="U276" i="3"/>
  <c r="L279" i="3"/>
  <c r="U279" i="3"/>
  <c r="K284" i="3"/>
  <c r="I288" i="3"/>
  <c r="Q288" i="3"/>
  <c r="S291" i="3"/>
  <c r="O295" i="3"/>
  <c r="O299" i="3"/>
  <c r="L303" i="3"/>
  <c r="J305" i="3"/>
  <c r="S305" i="3"/>
  <c r="G309" i="3"/>
  <c r="U309" i="3"/>
  <c r="K316" i="3"/>
  <c r="M317" i="3"/>
  <c r="U317" i="3"/>
  <c r="I320" i="3"/>
  <c r="Q320" i="3"/>
  <c r="K324" i="3"/>
  <c r="U324" i="3"/>
  <c r="G333" i="3"/>
  <c r="J336" i="3"/>
  <c r="J343" i="3"/>
  <c r="S347" i="3"/>
  <c r="M352" i="3"/>
  <c r="T356" i="3"/>
  <c r="L363" i="3"/>
  <c r="I374" i="3"/>
  <c r="K378" i="3"/>
  <c r="T378" i="3"/>
  <c r="L382" i="3"/>
  <c r="M386" i="3"/>
  <c r="J392" i="3"/>
  <c r="T392" i="3"/>
  <c r="K396" i="3"/>
  <c r="U396" i="3"/>
  <c r="J404" i="3"/>
  <c r="I408" i="3"/>
  <c r="Q408" i="3"/>
  <c r="J420" i="3"/>
  <c r="R420" i="3"/>
  <c r="Q424" i="3"/>
  <c r="S431" i="3"/>
  <c r="T436" i="3"/>
  <c r="K439" i="3"/>
  <c r="K443" i="3"/>
  <c r="F457" i="3"/>
  <c r="G469" i="3"/>
  <c r="I477" i="3"/>
  <c r="Q485" i="3"/>
  <c r="U496" i="3"/>
  <c r="P500" i="3"/>
  <c r="J504" i="3"/>
  <c r="R504" i="3"/>
  <c r="S506" i="3"/>
  <c r="L514" i="3"/>
  <c r="U532" i="3"/>
  <c r="G536" i="3"/>
  <c r="R536" i="3"/>
  <c r="L558" i="3"/>
  <c r="L562" i="3"/>
  <c r="H578" i="3"/>
  <c r="L586" i="3"/>
  <c r="T586" i="3"/>
  <c r="E536" i="3"/>
  <c r="E518" i="3"/>
  <c r="H266" i="3"/>
  <c r="M266" i="3"/>
  <c r="S266" i="3"/>
  <c r="H269" i="3"/>
  <c r="M269" i="3"/>
  <c r="S269" i="3"/>
  <c r="O296" i="3"/>
  <c r="M300" i="3"/>
  <c r="U300" i="3"/>
  <c r="G304" i="3"/>
  <c r="K304" i="3"/>
  <c r="O304" i="3"/>
  <c r="S304" i="3"/>
  <c r="S307" i="3"/>
  <c r="K330" i="3"/>
  <c r="K342" i="3"/>
  <c r="R342" i="3"/>
  <c r="U349" i="3"/>
  <c r="M380" i="3"/>
  <c r="F398" i="3"/>
  <c r="S410" i="3"/>
  <c r="F437" i="3"/>
  <c r="G444" i="3"/>
  <c r="T444" i="3"/>
  <c r="K470" i="3"/>
  <c r="I474" i="3"/>
  <c r="S474" i="3"/>
  <c r="Q478" i="3"/>
  <c r="N494" i="3"/>
  <c r="Q497" i="3"/>
  <c r="S526" i="3"/>
  <c r="J564" i="3"/>
  <c r="K598" i="3"/>
  <c r="E266" i="3"/>
  <c r="F550" i="3"/>
  <c r="J552" i="3"/>
  <c r="Q552" i="3"/>
  <c r="G552" i="3"/>
  <c r="O552" i="3"/>
  <c r="F552" i="3"/>
  <c r="M552" i="3"/>
  <c r="U552" i="3"/>
  <c r="R592" i="3"/>
  <c r="E592" i="3"/>
  <c r="S592" i="3"/>
  <c r="K592" i="3"/>
  <c r="M588" i="3"/>
  <c r="R588" i="3"/>
  <c r="G585" i="3"/>
  <c r="F585" i="3"/>
  <c r="S570" i="3"/>
  <c r="O570" i="3"/>
  <c r="K570" i="3"/>
  <c r="G570" i="3"/>
  <c r="R556" i="3"/>
  <c r="K556" i="3"/>
  <c r="R550" i="3"/>
  <c r="K550" i="3"/>
  <c r="U546" i="3"/>
  <c r="K546" i="3"/>
  <c r="E543" i="3"/>
  <c r="O543" i="3"/>
  <c r="E528" i="3"/>
  <c r="R528" i="3"/>
  <c r="M528" i="3"/>
  <c r="G528" i="3"/>
  <c r="S512" i="3"/>
  <c r="O512" i="3"/>
  <c r="K512" i="3"/>
  <c r="G512" i="3"/>
  <c r="R486" i="3"/>
  <c r="F486" i="3"/>
  <c r="E428" i="3"/>
  <c r="P428" i="3"/>
  <c r="U409" i="3"/>
  <c r="S409" i="3"/>
  <c r="I409" i="3"/>
  <c r="U405" i="3"/>
  <c r="Q405" i="3"/>
  <c r="F405" i="3"/>
  <c r="U401" i="3"/>
  <c r="F401" i="3"/>
  <c r="U389" i="3"/>
  <c r="K389" i="3"/>
  <c r="E386" i="3"/>
  <c r="R386" i="3"/>
  <c r="N386" i="3"/>
  <c r="J386" i="3"/>
  <c r="F386" i="3"/>
  <c r="R376" i="3"/>
  <c r="N376" i="3"/>
  <c r="J376" i="3"/>
  <c r="F376" i="3"/>
  <c r="U368" i="3"/>
  <c r="M368" i="3"/>
  <c r="U357" i="3"/>
  <c r="N357" i="3"/>
  <c r="F357" i="3"/>
  <c r="E346" i="3"/>
  <c r="S346" i="3"/>
  <c r="K346" i="3"/>
  <c r="T600" i="3"/>
  <c r="N600" i="3"/>
  <c r="G600" i="3"/>
  <c r="E578" i="3"/>
  <c r="P578" i="3"/>
  <c r="K578" i="3"/>
  <c r="F578" i="3"/>
  <c r="N567" i="3"/>
  <c r="I567" i="3"/>
  <c r="S544" i="3"/>
  <c r="N544" i="3"/>
  <c r="I544" i="3"/>
  <c r="E516" i="3"/>
  <c r="J516" i="3"/>
  <c r="E509" i="3"/>
  <c r="L509" i="3"/>
  <c r="U502" i="3"/>
  <c r="J502" i="3"/>
  <c r="P495" i="3"/>
  <c r="T495" i="3"/>
  <c r="N495" i="3"/>
  <c r="G495" i="3"/>
  <c r="T471" i="3"/>
  <c r="K471" i="3"/>
  <c r="R468" i="3"/>
  <c r="J468" i="3"/>
  <c r="S460" i="3"/>
  <c r="L460" i="3"/>
  <c r="Q453" i="3"/>
  <c r="J453" i="3"/>
  <c r="Q450" i="3"/>
  <c r="J450" i="3"/>
  <c r="U440" i="3"/>
  <c r="O440" i="3"/>
  <c r="J440" i="3"/>
  <c r="Q436" i="3"/>
  <c r="I436" i="3"/>
  <c r="R433" i="3"/>
  <c r="J433" i="3"/>
  <c r="E414" i="3"/>
  <c r="J414" i="3"/>
  <c r="O402" i="3"/>
  <c r="G402" i="3"/>
  <c r="O398" i="3"/>
  <c r="G398" i="3"/>
  <c r="T390" i="3"/>
  <c r="I390" i="3"/>
  <c r="U369" i="3"/>
  <c r="Q369" i="3"/>
  <c r="S366" i="3"/>
  <c r="O366" i="3"/>
  <c r="K366" i="3"/>
  <c r="G366" i="3"/>
  <c r="O354" i="3"/>
  <c r="G354" i="3"/>
  <c r="E336" i="3"/>
  <c r="O336" i="3"/>
  <c r="N282" i="3"/>
  <c r="Q286" i="3"/>
  <c r="K289" i="3"/>
  <c r="P289" i="3"/>
  <c r="U289" i="3"/>
  <c r="I297" i="3"/>
  <c r="S297" i="3"/>
  <c r="O312" i="3"/>
  <c r="G315" i="3"/>
  <c r="M315" i="3"/>
  <c r="R315" i="3"/>
  <c r="K319" i="3"/>
  <c r="P319" i="3"/>
  <c r="U319" i="3"/>
  <c r="I323" i="3"/>
  <c r="K327" i="3"/>
  <c r="P327" i="3"/>
  <c r="U327" i="3"/>
  <c r="J337" i="3"/>
  <c r="F339" i="3"/>
  <c r="Q344" i="3"/>
  <c r="H346" i="3"/>
  <c r="T346" i="3"/>
  <c r="I352" i="3"/>
  <c r="N352" i="3"/>
  <c r="I357" i="3"/>
  <c r="Q357" i="3"/>
  <c r="H368" i="3"/>
  <c r="Q368" i="3"/>
  <c r="I376" i="3"/>
  <c r="O376" i="3"/>
  <c r="T376" i="3"/>
  <c r="G386" i="3"/>
  <c r="L386" i="3"/>
  <c r="Q386" i="3"/>
  <c r="Q389" i="3"/>
  <c r="N393" i="3"/>
  <c r="N401" i="3"/>
  <c r="K405" i="3"/>
  <c r="Q409" i="3"/>
  <c r="S428" i="3"/>
  <c r="I430" i="3"/>
  <c r="G434" i="3"/>
  <c r="L444" i="3"/>
  <c r="I457" i="3"/>
  <c r="F465" i="3"/>
  <c r="F469" i="3"/>
  <c r="R476" i="3"/>
  <c r="U480" i="3"/>
  <c r="T484" i="3"/>
  <c r="K486" i="3"/>
  <c r="K494" i="3"/>
  <c r="N497" i="3"/>
  <c r="L501" i="3"/>
  <c r="S503" i="3"/>
  <c r="K506" i="3"/>
  <c r="P508" i="3"/>
  <c r="J512" i="3"/>
  <c r="P512" i="3"/>
  <c r="U512" i="3"/>
  <c r="H515" i="3"/>
  <c r="J520" i="3"/>
  <c r="I528" i="3"/>
  <c r="O528" i="3"/>
  <c r="P543" i="3"/>
  <c r="N546" i="3"/>
  <c r="M550" i="3"/>
  <c r="G556" i="3"/>
  <c r="Q556" i="3"/>
  <c r="Q559" i="3"/>
  <c r="H570" i="3"/>
  <c r="M570" i="3"/>
  <c r="R570" i="3"/>
  <c r="T588" i="3"/>
  <c r="J592" i="3"/>
  <c r="T592" i="3"/>
  <c r="H598" i="3"/>
  <c r="E570" i="3"/>
  <c r="E556" i="3"/>
  <c r="E550" i="3"/>
  <c r="E512" i="3"/>
  <c r="E376" i="3"/>
  <c r="T598" i="3"/>
  <c r="U598" i="3"/>
  <c r="M598" i="3"/>
  <c r="G598" i="3"/>
  <c r="U594" i="3"/>
  <c r="J594" i="3"/>
  <c r="L590" i="3"/>
  <c r="K590" i="3"/>
  <c r="N583" i="3"/>
  <c r="S583" i="3"/>
  <c r="F583" i="3"/>
  <c r="F579" i="3"/>
  <c r="M579" i="3"/>
  <c r="G548" i="3"/>
  <c r="E548" i="3"/>
  <c r="O548" i="3"/>
  <c r="E541" i="3"/>
  <c r="J541" i="3"/>
  <c r="S534" i="3"/>
  <c r="F534" i="3"/>
  <c r="R526" i="3"/>
  <c r="G526" i="3"/>
  <c r="R520" i="3"/>
  <c r="M520" i="3"/>
  <c r="G520" i="3"/>
  <c r="E517" i="3"/>
  <c r="K517" i="3"/>
  <c r="E510" i="3"/>
  <c r="M510" i="3"/>
  <c r="T506" i="3"/>
  <c r="O506" i="3"/>
  <c r="J506" i="3"/>
  <c r="I488" i="3"/>
  <c r="F488" i="3"/>
  <c r="R469" i="3"/>
  <c r="K469" i="3"/>
  <c r="N457" i="3"/>
  <c r="G457" i="3"/>
  <c r="O447" i="3"/>
  <c r="F447" i="3"/>
  <c r="U444" i="3"/>
  <c r="P444" i="3"/>
  <c r="K444" i="3"/>
  <c r="R434" i="3"/>
  <c r="J434" i="3"/>
  <c r="R419" i="3"/>
  <c r="G419" i="3"/>
  <c r="E370" i="3"/>
  <c r="S370" i="3"/>
  <c r="K370" i="3"/>
  <c r="R363" i="3"/>
  <c r="H363" i="3"/>
  <c r="T352" i="3"/>
  <c r="P352" i="3"/>
  <c r="L352" i="3"/>
  <c r="H352" i="3"/>
  <c r="K602" i="3"/>
  <c r="Q602" i="3"/>
  <c r="S576" i="3"/>
  <c r="H576" i="3"/>
  <c r="P566" i="3"/>
  <c r="G566" i="3"/>
  <c r="U562" i="3"/>
  <c r="M562" i="3"/>
  <c r="F562" i="3"/>
  <c r="S552" i="3"/>
  <c r="N552" i="3"/>
  <c r="I552" i="3"/>
  <c r="E549" i="3"/>
  <c r="T549" i="3"/>
  <c r="E542" i="3"/>
  <c r="K542" i="3"/>
  <c r="S538" i="3"/>
  <c r="K538" i="3"/>
  <c r="O524" i="3"/>
  <c r="G524" i="3"/>
  <c r="Q518" i="3"/>
  <c r="I518" i="3"/>
  <c r="N514" i="3"/>
  <c r="G514" i="3"/>
  <c r="E485" i="3"/>
  <c r="O485" i="3"/>
  <c r="I485" i="3"/>
  <c r="U477" i="3"/>
  <c r="Q477" i="3"/>
  <c r="F477" i="3"/>
  <c r="E420" i="3"/>
  <c r="U420" i="3"/>
  <c r="Q420" i="3"/>
  <c r="M420" i="3"/>
  <c r="I420" i="3"/>
  <c r="E408" i="3"/>
  <c r="R408" i="3"/>
  <c r="M408" i="3"/>
  <c r="H408" i="3"/>
  <c r="N404" i="3"/>
  <c r="I404" i="3"/>
  <c r="S396" i="3"/>
  <c r="N396" i="3"/>
  <c r="I396" i="3"/>
  <c r="E392" i="3"/>
  <c r="S392" i="3"/>
  <c r="N392" i="3"/>
  <c r="H392" i="3"/>
  <c r="S382" i="3"/>
  <c r="K382" i="3"/>
  <c r="E378" i="3"/>
  <c r="S378" i="3"/>
  <c r="M378" i="3"/>
  <c r="H378" i="3"/>
  <c r="E356" i="3"/>
  <c r="O356" i="3"/>
  <c r="G356" i="3"/>
  <c r="S342" i="3"/>
  <c r="N342" i="3"/>
  <c r="I342" i="3"/>
  <c r="P278" i="3"/>
  <c r="I282" i="3"/>
  <c r="M286" i="3"/>
  <c r="I289" i="3"/>
  <c r="O289" i="3"/>
  <c r="T289" i="3"/>
  <c r="S293" i="3"/>
  <c r="Q297" i="3"/>
  <c r="O308" i="3"/>
  <c r="M312" i="3"/>
  <c r="F315" i="3"/>
  <c r="K315" i="3"/>
  <c r="Q315" i="3"/>
  <c r="I319" i="3"/>
  <c r="O319" i="3"/>
  <c r="T319" i="3"/>
  <c r="S323" i="3"/>
  <c r="I327" i="3"/>
  <c r="O327" i="3"/>
  <c r="T327" i="3"/>
  <c r="Q331" i="3"/>
  <c r="G346" i="3"/>
  <c r="P346" i="3"/>
  <c r="O357" i="3"/>
  <c r="P368" i="3"/>
  <c r="H376" i="3"/>
  <c r="M376" i="3"/>
  <c r="S376" i="3"/>
  <c r="K386" i="3"/>
  <c r="P386" i="3"/>
  <c r="U386" i="3"/>
  <c r="N389" i="3"/>
  <c r="F393" i="3"/>
  <c r="I401" i="3"/>
  <c r="I405" i="3"/>
  <c r="N409" i="3"/>
  <c r="K428" i="3"/>
  <c r="F497" i="3"/>
  <c r="O508" i="3"/>
  <c r="I512" i="3"/>
  <c r="N512" i="3"/>
  <c r="T512" i="3"/>
  <c r="F528" i="3"/>
  <c r="N528" i="3"/>
  <c r="U528" i="3"/>
  <c r="F543" i="3"/>
  <c r="I546" i="3"/>
  <c r="I550" i="3"/>
  <c r="S550" i="3"/>
  <c r="F556" i="3"/>
  <c r="O556" i="3"/>
  <c r="J559" i="3"/>
  <c r="F570" i="3"/>
  <c r="L570" i="3"/>
  <c r="Q570" i="3"/>
  <c r="M573" i="3"/>
  <c r="N577" i="3"/>
  <c r="L588" i="3"/>
  <c r="H592" i="3"/>
  <c r="P592" i="3"/>
  <c r="S271" i="3"/>
  <c r="I279" i="3"/>
  <c r="O279" i="3"/>
  <c r="T279" i="3"/>
  <c r="F282" i="3"/>
  <c r="K283" i="3"/>
  <c r="K286" i="3"/>
  <c r="U286" i="3"/>
  <c r="H289" i="3"/>
  <c r="M289" i="3"/>
  <c r="S289" i="3"/>
  <c r="S290" i="3"/>
  <c r="O293" i="3"/>
  <c r="I294" i="3"/>
  <c r="Q294" i="3"/>
  <c r="M297" i="3"/>
  <c r="G298" i="3"/>
  <c r="Q298" i="3"/>
  <c r="Q301" i="3"/>
  <c r="G305" i="3"/>
  <c r="M305" i="3"/>
  <c r="K309" i="3"/>
  <c r="S309" i="3"/>
  <c r="I312" i="3"/>
  <c r="U312" i="3"/>
  <c r="J315" i="3"/>
  <c r="O315" i="3"/>
  <c r="U315" i="3"/>
  <c r="H319" i="3"/>
  <c r="M319" i="3"/>
  <c r="S319" i="3"/>
  <c r="G320" i="3"/>
  <c r="M320" i="3"/>
  <c r="R320" i="3"/>
  <c r="Q323" i="3"/>
  <c r="I324" i="3"/>
  <c r="O324" i="3"/>
  <c r="H327" i="3"/>
  <c r="M327" i="3"/>
  <c r="M335" i="3"/>
  <c r="S336" i="3"/>
  <c r="S337" i="3"/>
  <c r="I341" i="3"/>
  <c r="O346" i="3"/>
  <c r="J347" i="3"/>
  <c r="K348" i="3"/>
  <c r="F352" i="3"/>
  <c r="K352" i="3"/>
  <c r="Q352" i="3"/>
  <c r="N354" i="3"/>
  <c r="K357" i="3"/>
  <c r="M363" i="3"/>
  <c r="F366" i="3"/>
  <c r="L366" i="3"/>
  <c r="Q366" i="3"/>
  <c r="L368" i="3"/>
  <c r="F369" i="3"/>
  <c r="G370" i="3"/>
  <c r="R370" i="3"/>
  <c r="G376" i="3"/>
  <c r="L376" i="3"/>
  <c r="Q376" i="3"/>
  <c r="I386" i="3"/>
  <c r="O386" i="3"/>
  <c r="T386" i="3"/>
  <c r="I389" i="3"/>
  <c r="K390" i="3"/>
  <c r="K398" i="3"/>
  <c r="H402" i="3"/>
  <c r="S402" i="3"/>
  <c r="S405" i="3"/>
  <c r="K409" i="3"/>
  <c r="I410" i="3"/>
  <c r="I414" i="3"/>
  <c r="K419" i="3"/>
  <c r="I428" i="3"/>
  <c r="J429" i="3"/>
  <c r="S430" i="3"/>
  <c r="F433" i="3"/>
  <c r="Q433" i="3"/>
  <c r="M434" i="3"/>
  <c r="U434" i="3"/>
  <c r="P436" i="3"/>
  <c r="Q437" i="3"/>
  <c r="F440" i="3"/>
  <c r="M440" i="3"/>
  <c r="S440" i="3"/>
  <c r="H444" i="3"/>
  <c r="O444" i="3"/>
  <c r="J447" i="3"/>
  <c r="K450" i="3"/>
  <c r="U450" i="3"/>
  <c r="I453" i="3"/>
  <c r="S453" i="3"/>
  <c r="Q456" i="3"/>
  <c r="M457" i="3"/>
  <c r="M460" i="3"/>
  <c r="N464" i="3"/>
  <c r="Q465" i="3"/>
  <c r="P468" i="3"/>
  <c r="J469" i="3"/>
  <c r="U469" i="3"/>
  <c r="O471" i="3"/>
  <c r="I475" i="3"/>
  <c r="I476" i="3"/>
  <c r="M480" i="3"/>
  <c r="H484" i="3"/>
  <c r="U486" i="3"/>
  <c r="N488" i="3"/>
  <c r="S494" i="3"/>
  <c r="O495" i="3"/>
  <c r="I502" i="3"/>
  <c r="G506" i="3"/>
  <c r="N506" i="3"/>
  <c r="F508" i="3"/>
  <c r="H510" i="3"/>
  <c r="T510" i="3"/>
  <c r="H512" i="3"/>
  <c r="M512" i="3"/>
  <c r="R512" i="3"/>
  <c r="H516" i="3"/>
  <c r="T517" i="3"/>
  <c r="F520" i="3"/>
  <c r="N520" i="3"/>
  <c r="U520" i="3"/>
  <c r="K526" i="3"/>
  <c r="K528" i="3"/>
  <c r="S528" i="3"/>
  <c r="K530" i="3"/>
  <c r="T533" i="3"/>
  <c r="K541" i="3"/>
  <c r="G544" i="3"/>
  <c r="O544" i="3"/>
  <c r="F546" i="3"/>
  <c r="S546" i="3"/>
  <c r="Q548" i="3"/>
  <c r="G550" i="3"/>
  <c r="Q550" i="3"/>
  <c r="M556" i="3"/>
  <c r="I564" i="3"/>
  <c r="U564" i="3"/>
  <c r="Q567" i="3"/>
  <c r="J570" i="3"/>
  <c r="P570" i="3"/>
  <c r="U570" i="3"/>
  <c r="K573" i="3"/>
  <c r="L574" i="3"/>
  <c r="J578" i="3"/>
  <c r="R578" i="3"/>
  <c r="F588" i="3"/>
  <c r="G590" i="3"/>
  <c r="F592" i="3"/>
  <c r="O592" i="3"/>
  <c r="F594" i="3"/>
  <c r="Q597" i="3"/>
  <c r="L598" i="3"/>
  <c r="J600" i="3"/>
  <c r="S600" i="3"/>
  <c r="E598" i="3"/>
  <c r="E520" i="3"/>
  <c r="E469" i="3"/>
  <c r="E444" i="3"/>
  <c r="E434" i="3"/>
  <c r="E352" i="3"/>
  <c r="U582" i="3"/>
  <c r="P582" i="3"/>
  <c r="N575" i="3"/>
  <c r="M575" i="3"/>
  <c r="S575" i="3"/>
  <c r="F575" i="3"/>
  <c r="E554" i="3"/>
  <c r="R554" i="3"/>
  <c r="M554" i="3"/>
  <c r="G554" i="3"/>
  <c r="O554" i="3"/>
  <c r="I554" i="3"/>
  <c r="Q554" i="3"/>
  <c r="J554" i="3"/>
  <c r="E551" i="3"/>
  <c r="P551" i="3"/>
  <c r="E545" i="3"/>
  <c r="J545" i="3"/>
  <c r="K545" i="3"/>
  <c r="T545" i="3"/>
  <c r="E539" i="3"/>
  <c r="O539" i="3"/>
  <c r="E522" i="3"/>
  <c r="R522" i="3"/>
  <c r="M522" i="3"/>
  <c r="G522" i="3"/>
  <c r="O522" i="3"/>
  <c r="I522" i="3"/>
  <c r="Q522" i="3"/>
  <c r="J522" i="3"/>
  <c r="E519" i="3"/>
  <c r="P519" i="3"/>
  <c r="E513" i="3"/>
  <c r="M513" i="3"/>
  <c r="L513" i="3"/>
  <c r="E507" i="3"/>
  <c r="S507" i="3"/>
  <c r="G507" i="3"/>
  <c r="H507" i="3"/>
  <c r="E459" i="3"/>
  <c r="O459" i="3"/>
  <c r="I459" i="3"/>
  <c r="U459" i="3"/>
  <c r="K459" i="3"/>
  <c r="N459" i="3"/>
  <c r="R455" i="3"/>
  <c r="J455" i="3"/>
  <c r="M455" i="3"/>
  <c r="N455" i="3"/>
  <c r="P449" i="3"/>
  <c r="H449" i="3"/>
  <c r="S449" i="3"/>
  <c r="G449" i="3"/>
  <c r="T449" i="3"/>
  <c r="K449" i="3"/>
  <c r="Q445" i="3"/>
  <c r="F445" i="3"/>
  <c r="O445" i="3"/>
  <c r="U445" i="3"/>
  <c r="S442" i="3"/>
  <c r="F442" i="3"/>
  <c r="I442" i="3"/>
  <c r="U435" i="3"/>
  <c r="F435" i="3"/>
  <c r="N435" i="3"/>
  <c r="S435" i="3"/>
  <c r="U425" i="3"/>
  <c r="M425" i="3"/>
  <c r="P425" i="3"/>
  <c r="Q425" i="3"/>
  <c r="H425" i="3"/>
  <c r="O422" i="3"/>
  <c r="S422" i="3"/>
  <c r="U422" i="3"/>
  <c r="I422" i="3"/>
  <c r="U407" i="3"/>
  <c r="K407" i="3"/>
  <c r="N407" i="3"/>
  <c r="U400" i="3"/>
  <c r="Q400" i="3"/>
  <c r="M400" i="3"/>
  <c r="I400" i="3"/>
  <c r="R400" i="3"/>
  <c r="N400" i="3"/>
  <c r="J400" i="3"/>
  <c r="F400" i="3"/>
  <c r="U326" i="3"/>
  <c r="O326" i="3"/>
  <c r="J326" i="3"/>
  <c r="E326" i="3"/>
  <c r="Q326" i="3"/>
  <c r="K326" i="3"/>
  <c r="F326" i="3"/>
  <c r="E322" i="3"/>
  <c r="S322" i="3"/>
  <c r="O322" i="3"/>
  <c r="K322" i="3"/>
  <c r="G322" i="3"/>
  <c r="T322" i="3"/>
  <c r="P322" i="3"/>
  <c r="L322" i="3"/>
  <c r="H322" i="3"/>
  <c r="L311" i="3"/>
  <c r="Q311" i="3"/>
  <c r="T292" i="3"/>
  <c r="P292" i="3"/>
  <c r="L292" i="3"/>
  <c r="H292" i="3"/>
  <c r="U292" i="3"/>
  <c r="Q292" i="3"/>
  <c r="M292" i="3"/>
  <c r="I292" i="3"/>
  <c r="S285" i="3"/>
  <c r="N285" i="3"/>
  <c r="I285" i="3"/>
  <c r="U285" i="3"/>
  <c r="O285" i="3"/>
  <c r="J285" i="3"/>
  <c r="K281" i="3"/>
  <c r="O281" i="3"/>
  <c r="U278" i="3"/>
  <c r="Q278" i="3"/>
  <c r="M278" i="3"/>
  <c r="I278" i="3"/>
  <c r="R278" i="3"/>
  <c r="N278" i="3"/>
  <c r="J278" i="3"/>
  <c r="F278" i="3"/>
  <c r="T274" i="3"/>
  <c r="P274" i="3"/>
  <c r="Q274" i="3"/>
  <c r="G270" i="3"/>
  <c r="K270" i="3"/>
  <c r="K601" i="3"/>
  <c r="N601" i="3"/>
  <c r="E594" i="3"/>
  <c r="S594" i="3"/>
  <c r="O594" i="3"/>
  <c r="K594" i="3"/>
  <c r="G594" i="3"/>
  <c r="R594" i="3"/>
  <c r="M594" i="3"/>
  <c r="H594" i="3"/>
  <c r="T594" i="3"/>
  <c r="N594" i="3"/>
  <c r="I594" i="3"/>
  <c r="N591" i="3"/>
  <c r="S591" i="3"/>
  <c r="F591" i="3"/>
  <c r="Q591" i="3"/>
  <c r="U534" i="3"/>
  <c r="O534" i="3"/>
  <c r="J534" i="3"/>
  <c r="N534" i="3"/>
  <c r="G534" i="3"/>
  <c r="E534" i="3"/>
  <c r="Q534" i="3"/>
  <c r="I534" i="3"/>
  <c r="E530" i="3"/>
  <c r="R530" i="3"/>
  <c r="M530" i="3"/>
  <c r="G530" i="3"/>
  <c r="U530" i="3"/>
  <c r="N530" i="3"/>
  <c r="F530" i="3"/>
  <c r="O530" i="3"/>
  <c r="I530" i="3"/>
  <c r="E527" i="3"/>
  <c r="O527" i="3"/>
  <c r="P527" i="3"/>
  <c r="S502" i="3"/>
  <c r="O502" i="3"/>
  <c r="K502" i="3"/>
  <c r="G502" i="3"/>
  <c r="Q502" i="3"/>
  <c r="L502" i="3"/>
  <c r="F502" i="3"/>
  <c r="E502" i="3"/>
  <c r="R502" i="3"/>
  <c r="M502" i="3"/>
  <c r="H502" i="3"/>
  <c r="E491" i="3"/>
  <c r="Q491" i="3"/>
  <c r="J491" i="3"/>
  <c r="O491" i="3"/>
  <c r="F491" i="3"/>
  <c r="S491" i="3"/>
  <c r="I491" i="3"/>
  <c r="S487" i="3"/>
  <c r="N487" i="3"/>
  <c r="I487" i="3"/>
  <c r="U487" i="3"/>
  <c r="M487" i="3"/>
  <c r="F487" i="3"/>
  <c r="O487" i="3"/>
  <c r="G487" i="3"/>
  <c r="P484" i="3"/>
  <c r="K484" i="3"/>
  <c r="F484" i="3"/>
  <c r="R484" i="3"/>
  <c r="J484" i="3"/>
  <c r="S484" i="3"/>
  <c r="L484" i="3"/>
  <c r="S480" i="3"/>
  <c r="N480" i="3"/>
  <c r="I480" i="3"/>
  <c r="O480" i="3"/>
  <c r="G480" i="3"/>
  <c r="Q480" i="3"/>
  <c r="J480" i="3"/>
  <c r="U476" i="3"/>
  <c r="M476" i="3"/>
  <c r="J476" i="3"/>
  <c r="N476" i="3"/>
  <c r="T398" i="3"/>
  <c r="P398" i="3"/>
  <c r="L398" i="3"/>
  <c r="H398" i="3"/>
  <c r="E398" i="3"/>
  <c r="U398" i="3"/>
  <c r="Q398" i="3"/>
  <c r="M398" i="3"/>
  <c r="I398" i="3"/>
  <c r="G394" i="3"/>
  <c r="O394" i="3"/>
  <c r="R390" i="3"/>
  <c r="E390" i="3"/>
  <c r="Q390" i="3"/>
  <c r="L390" i="3"/>
  <c r="G390" i="3"/>
  <c r="S390" i="3"/>
  <c r="M390" i="3"/>
  <c r="H390" i="3"/>
  <c r="U387" i="3"/>
  <c r="N387" i="3"/>
  <c r="S387" i="3"/>
  <c r="U383" i="3"/>
  <c r="Q383" i="3"/>
  <c r="F383" i="3"/>
  <c r="S383" i="3"/>
  <c r="I383" i="3"/>
  <c r="Q380" i="3"/>
  <c r="R380" i="3"/>
  <c r="U380" i="3"/>
  <c r="T370" i="3"/>
  <c r="P370" i="3"/>
  <c r="L370" i="3"/>
  <c r="H370" i="3"/>
  <c r="U370" i="3"/>
  <c r="Q370" i="3"/>
  <c r="M370" i="3"/>
  <c r="I370" i="3"/>
  <c r="S363" i="3"/>
  <c r="T363" i="3"/>
  <c r="N363" i="3"/>
  <c r="I363" i="3"/>
  <c r="U363" i="3"/>
  <c r="P363" i="3"/>
  <c r="J363" i="3"/>
  <c r="F359" i="3"/>
  <c r="K359" i="3"/>
  <c r="Q359" i="3"/>
  <c r="U356" i="3"/>
  <c r="Q356" i="3"/>
  <c r="M356" i="3"/>
  <c r="I356" i="3"/>
  <c r="R356" i="3"/>
  <c r="N356" i="3"/>
  <c r="J356" i="3"/>
  <c r="F356" i="3"/>
  <c r="Q349" i="3"/>
  <c r="J349" i="3"/>
  <c r="S349" i="3"/>
  <c r="K349" i="3"/>
  <c r="U346" i="3"/>
  <c r="Q346" i="3"/>
  <c r="M346" i="3"/>
  <c r="I346" i="3"/>
  <c r="R346" i="3"/>
  <c r="N346" i="3"/>
  <c r="J346" i="3"/>
  <c r="F346" i="3"/>
  <c r="Q336" i="3"/>
  <c r="K336" i="3"/>
  <c r="F336" i="3"/>
  <c r="R336" i="3"/>
  <c r="M336" i="3"/>
  <c r="G336" i="3"/>
  <c r="U332" i="3"/>
  <c r="Q332" i="3"/>
  <c r="F332" i="3"/>
  <c r="S332" i="3"/>
  <c r="I332" i="3"/>
  <c r="G328" i="3"/>
  <c r="K328" i="3"/>
  <c r="U274" i="3"/>
  <c r="L278" i="3"/>
  <c r="T278" i="3"/>
  <c r="S281" i="3"/>
  <c r="M282" i="3"/>
  <c r="G285" i="3"/>
  <c r="R285" i="3"/>
  <c r="G292" i="3"/>
  <c r="O292" i="3"/>
  <c r="F322" i="3"/>
  <c r="N322" i="3"/>
  <c r="G326" i="3"/>
  <c r="R326" i="3"/>
  <c r="H400" i="3"/>
  <c r="P400" i="3"/>
  <c r="F404" i="3"/>
  <c r="S407" i="3"/>
  <c r="T425" i="3"/>
  <c r="K435" i="3"/>
  <c r="Q442" i="3"/>
  <c r="J445" i="3"/>
  <c r="U455" i="3"/>
  <c r="S459" i="3"/>
  <c r="O519" i="3"/>
  <c r="N522" i="3"/>
  <c r="P539" i="3"/>
  <c r="F551" i="3"/>
  <c r="K554" i="3"/>
  <c r="P572" i="3"/>
  <c r="J572" i="3"/>
  <c r="U572" i="3"/>
  <c r="S540" i="3"/>
  <c r="N540" i="3"/>
  <c r="I540" i="3"/>
  <c r="U540" i="3"/>
  <c r="M540" i="3"/>
  <c r="F540" i="3"/>
  <c r="E540" i="3"/>
  <c r="O540" i="3"/>
  <c r="G540" i="3"/>
  <c r="U508" i="3"/>
  <c r="Q508" i="3"/>
  <c r="M508" i="3"/>
  <c r="I508" i="3"/>
  <c r="R508" i="3"/>
  <c r="L508" i="3"/>
  <c r="G508" i="3"/>
  <c r="E508" i="3"/>
  <c r="S508" i="3"/>
  <c r="N508" i="3"/>
  <c r="H508" i="3"/>
  <c r="S404" i="3"/>
  <c r="O404" i="3"/>
  <c r="K404" i="3"/>
  <c r="G404" i="3"/>
  <c r="E404" i="3"/>
  <c r="T404" i="3"/>
  <c r="P404" i="3"/>
  <c r="L404" i="3"/>
  <c r="H404" i="3"/>
  <c r="U397" i="3"/>
  <c r="Q397" i="3"/>
  <c r="F397" i="3"/>
  <c r="S397" i="3"/>
  <c r="I397" i="3"/>
  <c r="E282" i="3"/>
  <c r="S282" i="3"/>
  <c r="O282" i="3"/>
  <c r="K282" i="3"/>
  <c r="G282" i="3"/>
  <c r="T282" i="3"/>
  <c r="P282" i="3"/>
  <c r="L282" i="3"/>
  <c r="H282" i="3"/>
  <c r="K275" i="3"/>
  <c r="O275" i="3"/>
  <c r="U271" i="3"/>
  <c r="M271" i="3"/>
  <c r="S267" i="3"/>
  <c r="I267" i="3"/>
  <c r="T602" i="3"/>
  <c r="P602" i="3"/>
  <c r="L602" i="3"/>
  <c r="H602" i="3"/>
  <c r="S602" i="3"/>
  <c r="N602" i="3"/>
  <c r="I602" i="3"/>
  <c r="E602" i="3"/>
  <c r="U602" i="3"/>
  <c r="O602" i="3"/>
  <c r="J602" i="3"/>
  <c r="F595" i="3"/>
  <c r="S595" i="3"/>
  <c r="U588" i="3"/>
  <c r="P588" i="3"/>
  <c r="J588" i="3"/>
  <c r="N588" i="3"/>
  <c r="H588" i="3"/>
  <c r="Q588" i="3"/>
  <c r="I588" i="3"/>
  <c r="M585" i="3"/>
  <c r="K585" i="3"/>
  <c r="N585" i="3"/>
  <c r="R585" i="3"/>
  <c r="E553" i="3"/>
  <c r="J553" i="3"/>
  <c r="K553" i="3"/>
  <c r="S548" i="3"/>
  <c r="N548" i="3"/>
  <c r="I548" i="3"/>
  <c r="R548" i="3"/>
  <c r="K548" i="3"/>
  <c r="U548" i="3"/>
  <c r="M548" i="3"/>
  <c r="F548" i="3"/>
  <c r="U542" i="3"/>
  <c r="O542" i="3"/>
  <c r="J542" i="3"/>
  <c r="S542" i="3"/>
  <c r="M542" i="3"/>
  <c r="F542" i="3"/>
  <c r="N542" i="3"/>
  <c r="G542" i="3"/>
  <c r="E531" i="3"/>
  <c r="O531" i="3"/>
  <c r="F531" i="3"/>
  <c r="E521" i="3"/>
  <c r="J521" i="3"/>
  <c r="K521" i="3"/>
  <c r="S516" i="3"/>
  <c r="N516" i="3"/>
  <c r="I516" i="3"/>
  <c r="R516" i="3"/>
  <c r="K516" i="3"/>
  <c r="F516" i="3"/>
  <c r="U516" i="3"/>
  <c r="M516" i="3"/>
  <c r="G516" i="3"/>
  <c r="S510" i="3"/>
  <c r="O510" i="3"/>
  <c r="K510" i="3"/>
  <c r="G510" i="3"/>
  <c r="U510" i="3"/>
  <c r="P510" i="3"/>
  <c r="J510" i="3"/>
  <c r="Q510" i="3"/>
  <c r="L510" i="3"/>
  <c r="F510" i="3"/>
  <c r="E499" i="3"/>
  <c r="S499" i="3"/>
  <c r="H499" i="3"/>
  <c r="Q499" i="3"/>
  <c r="O492" i="3"/>
  <c r="I492" i="3"/>
  <c r="S492" i="3"/>
  <c r="T492" i="3"/>
  <c r="K473" i="3"/>
  <c r="J473" i="3"/>
  <c r="Q473" i="3"/>
  <c r="N466" i="3"/>
  <c r="S466" i="3"/>
  <c r="G466" i="3"/>
  <c r="I466" i="3"/>
  <c r="U462" i="3"/>
  <c r="K462" i="3"/>
  <c r="N462" i="3"/>
  <c r="Q462" i="3"/>
  <c r="F458" i="3"/>
  <c r="K458" i="3"/>
  <c r="Q458" i="3"/>
  <c r="U451" i="3"/>
  <c r="S451" i="3"/>
  <c r="M451" i="3"/>
  <c r="F451" i="3"/>
  <c r="R451" i="3"/>
  <c r="I451" i="3"/>
  <c r="K451" i="3"/>
  <c r="U448" i="3"/>
  <c r="N448" i="3"/>
  <c r="F448" i="3"/>
  <c r="I448" i="3"/>
  <c r="U441" i="3"/>
  <c r="T441" i="3"/>
  <c r="O441" i="3"/>
  <c r="J441" i="3"/>
  <c r="N441" i="3"/>
  <c r="G441" i="3"/>
  <c r="P441" i="3"/>
  <c r="H441" i="3"/>
  <c r="Q438" i="3"/>
  <c r="O438" i="3"/>
  <c r="F438" i="3"/>
  <c r="S438" i="3"/>
  <c r="U438" i="3"/>
  <c r="I438" i="3"/>
  <c r="R431" i="3"/>
  <c r="Q431" i="3"/>
  <c r="J431" i="3"/>
  <c r="U431" i="3"/>
  <c r="K431" i="3"/>
  <c r="N431" i="3"/>
  <c r="R428" i="3"/>
  <c r="Q428" i="3"/>
  <c r="L428" i="3"/>
  <c r="G428" i="3"/>
  <c r="T428" i="3"/>
  <c r="M428" i="3"/>
  <c r="U428" i="3"/>
  <c r="O428" i="3"/>
  <c r="H428" i="3"/>
  <c r="U421" i="3"/>
  <c r="S421" i="3"/>
  <c r="F421" i="3"/>
  <c r="I421" i="3"/>
  <c r="S414" i="3"/>
  <c r="K414" i="3"/>
  <c r="U414" i="3"/>
  <c r="N414" i="3"/>
  <c r="F414" i="3"/>
  <c r="E410" i="3"/>
  <c r="U410" i="3"/>
  <c r="P410" i="3"/>
  <c r="K410" i="3"/>
  <c r="Q410" i="3"/>
  <c r="L410" i="3"/>
  <c r="G410" i="3"/>
  <c r="E384" i="3"/>
  <c r="T384" i="3"/>
  <c r="P384" i="3"/>
  <c r="L384" i="3"/>
  <c r="H384" i="3"/>
  <c r="U384" i="3"/>
  <c r="Q384" i="3"/>
  <c r="M384" i="3"/>
  <c r="I384" i="3"/>
  <c r="U381" i="3"/>
  <c r="K381" i="3"/>
  <c r="N381" i="3"/>
  <c r="U377" i="3"/>
  <c r="S377" i="3"/>
  <c r="I377" i="3"/>
  <c r="K377" i="3"/>
  <c r="N374" i="3"/>
  <c r="O374" i="3"/>
  <c r="U367" i="3"/>
  <c r="Q367" i="3"/>
  <c r="F367" i="3"/>
  <c r="S367" i="3"/>
  <c r="I367" i="3"/>
  <c r="U353" i="3"/>
  <c r="N353" i="3"/>
  <c r="G353" i="3"/>
  <c r="Q353" i="3"/>
  <c r="I353" i="3"/>
  <c r="U350" i="3"/>
  <c r="K350" i="3"/>
  <c r="N350" i="3"/>
  <c r="T343" i="3"/>
  <c r="R343" i="3"/>
  <c r="M343" i="3"/>
  <c r="G343" i="3"/>
  <c r="S343" i="3"/>
  <c r="N343" i="3"/>
  <c r="I343" i="3"/>
  <c r="O340" i="3"/>
  <c r="N340" i="3"/>
  <c r="Q340" i="3"/>
  <c r="F340" i="3"/>
  <c r="Q333" i="3"/>
  <c r="R333" i="3"/>
  <c r="J333" i="3"/>
  <c r="S333" i="3"/>
  <c r="M333" i="3"/>
  <c r="R329" i="3"/>
  <c r="S329" i="3"/>
  <c r="K329" i="3"/>
  <c r="U329" i="3"/>
  <c r="M329" i="3"/>
  <c r="H321" i="3"/>
  <c r="M321" i="3"/>
  <c r="E310" i="3"/>
  <c r="S310" i="3"/>
  <c r="O310" i="3"/>
  <c r="K310" i="3"/>
  <c r="G310" i="3"/>
  <c r="T310" i="3"/>
  <c r="P310" i="3"/>
  <c r="L310" i="3"/>
  <c r="H310" i="3"/>
  <c r="E306" i="3"/>
  <c r="T306" i="3"/>
  <c r="O306" i="3"/>
  <c r="I306" i="3"/>
  <c r="U306" i="3"/>
  <c r="P306" i="3"/>
  <c r="K306" i="3"/>
  <c r="R303" i="3"/>
  <c r="T303" i="3"/>
  <c r="O303" i="3"/>
  <c r="I303" i="3"/>
  <c r="U303" i="3"/>
  <c r="P303" i="3"/>
  <c r="K303" i="3"/>
  <c r="Q299" i="3"/>
  <c r="R299" i="3"/>
  <c r="J299" i="3"/>
  <c r="S299" i="3"/>
  <c r="M299" i="3"/>
  <c r="U295" i="3"/>
  <c r="Q295" i="3"/>
  <c r="M295" i="3"/>
  <c r="I295" i="3"/>
  <c r="R295" i="3"/>
  <c r="N295" i="3"/>
  <c r="J295" i="3"/>
  <c r="F295" i="3"/>
  <c r="G274" i="3"/>
  <c r="G278" i="3"/>
  <c r="O278" i="3"/>
  <c r="K285" i="3"/>
  <c r="J292" i="3"/>
  <c r="R292" i="3"/>
  <c r="I322" i="3"/>
  <c r="Q322" i="3"/>
  <c r="I326" i="3"/>
  <c r="S326" i="3"/>
  <c r="K400" i="3"/>
  <c r="S400" i="3"/>
  <c r="J422" i="3"/>
  <c r="K445" i="3"/>
  <c r="F455" i="3"/>
  <c r="F459" i="3"/>
  <c r="Q507" i="3"/>
  <c r="S522" i="3"/>
  <c r="O551" i="3"/>
  <c r="N554" i="3"/>
  <c r="I575" i="3"/>
  <c r="E400" i="3"/>
  <c r="E278" i="3"/>
  <c r="U267" i="3"/>
  <c r="H271" i="3"/>
  <c r="L274" i="3"/>
  <c r="K278" i="3"/>
  <c r="S278" i="3"/>
  <c r="G281" i="3"/>
  <c r="J282" i="3"/>
  <c r="R282" i="3"/>
  <c r="F285" i="3"/>
  <c r="Q285" i="3"/>
  <c r="F292" i="3"/>
  <c r="N292" i="3"/>
  <c r="M322" i="3"/>
  <c r="U322" i="3"/>
  <c r="N326" i="3"/>
  <c r="N397" i="3"/>
  <c r="G400" i="3"/>
  <c r="O400" i="3"/>
  <c r="M404" i="3"/>
  <c r="U404" i="3"/>
  <c r="I407" i="3"/>
  <c r="L425" i="3"/>
  <c r="O449" i="3"/>
  <c r="Q455" i="3"/>
  <c r="Q459" i="3"/>
  <c r="J508" i="3"/>
  <c r="T508" i="3"/>
  <c r="F519" i="3"/>
  <c r="K522" i="3"/>
  <c r="F539" i="3"/>
  <c r="Q540" i="3"/>
  <c r="F554" i="3"/>
  <c r="U554" i="3"/>
  <c r="K569" i="3"/>
  <c r="T572" i="3"/>
  <c r="N599" i="3"/>
  <c r="I599" i="3"/>
  <c r="S584" i="3"/>
  <c r="H584" i="3"/>
  <c r="R580" i="3"/>
  <c r="P580" i="3"/>
  <c r="I580" i="3"/>
  <c r="M577" i="3"/>
  <c r="R577" i="3"/>
  <c r="T574" i="3"/>
  <c r="O574" i="3"/>
  <c r="I574" i="3"/>
  <c r="R568" i="3"/>
  <c r="L568" i="3"/>
  <c r="G568" i="3"/>
  <c r="S565" i="3"/>
  <c r="K565" i="3"/>
  <c r="S562" i="3"/>
  <c r="O562" i="3"/>
  <c r="K562" i="3"/>
  <c r="G562" i="3"/>
  <c r="E555" i="3"/>
  <c r="O555" i="3"/>
  <c r="E546" i="3"/>
  <c r="R546" i="3"/>
  <c r="M546" i="3"/>
  <c r="G546" i="3"/>
  <c r="E537" i="3"/>
  <c r="J537" i="3"/>
  <c r="S532" i="3"/>
  <c r="N532" i="3"/>
  <c r="I532" i="3"/>
  <c r="U526" i="3"/>
  <c r="O526" i="3"/>
  <c r="J526" i="3"/>
  <c r="E523" i="3"/>
  <c r="O523" i="3"/>
  <c r="E514" i="3"/>
  <c r="U514" i="3"/>
  <c r="Q514" i="3"/>
  <c r="M514" i="3"/>
  <c r="I514" i="3"/>
  <c r="E511" i="3"/>
  <c r="H511" i="3"/>
  <c r="E505" i="3"/>
  <c r="M505" i="3"/>
  <c r="U500" i="3"/>
  <c r="Q500" i="3"/>
  <c r="M500" i="3"/>
  <c r="I500" i="3"/>
  <c r="U475" i="3"/>
  <c r="O475" i="3"/>
  <c r="J475" i="3"/>
  <c r="E471" i="3"/>
  <c r="S471" i="3"/>
  <c r="M471" i="3"/>
  <c r="H471" i="3"/>
  <c r="S468" i="3"/>
  <c r="T468" i="3"/>
  <c r="N468" i="3"/>
  <c r="I468" i="3"/>
  <c r="S464" i="3"/>
  <c r="O464" i="3"/>
  <c r="F464" i="3"/>
  <c r="R460" i="3"/>
  <c r="N460" i="3"/>
  <c r="J460" i="3"/>
  <c r="F460" i="3"/>
  <c r="R330" i="3"/>
  <c r="E330" i="3"/>
  <c r="E600" i="3"/>
  <c r="P600" i="3"/>
  <c r="K600" i="3"/>
  <c r="F600" i="3"/>
  <c r="R597" i="3"/>
  <c r="I597" i="3"/>
  <c r="F587" i="3"/>
  <c r="M587" i="3"/>
  <c r="U578" i="3"/>
  <c r="Q578" i="3"/>
  <c r="M578" i="3"/>
  <c r="I578" i="3"/>
  <c r="T566" i="3"/>
  <c r="S566" i="3"/>
  <c r="L566" i="3"/>
  <c r="O559" i="3"/>
  <c r="R559" i="3"/>
  <c r="G559" i="3"/>
  <c r="S556" i="3"/>
  <c r="N556" i="3"/>
  <c r="I556" i="3"/>
  <c r="U550" i="3"/>
  <c r="O550" i="3"/>
  <c r="J550" i="3"/>
  <c r="E547" i="3"/>
  <c r="O547" i="3"/>
  <c r="E538" i="3"/>
  <c r="R538" i="3"/>
  <c r="M538" i="3"/>
  <c r="G538" i="3"/>
  <c r="E529" i="3"/>
  <c r="J529" i="3"/>
  <c r="S524" i="3"/>
  <c r="N524" i="3"/>
  <c r="I524" i="3"/>
  <c r="U518" i="3"/>
  <c r="O518" i="3"/>
  <c r="J518" i="3"/>
  <c r="E515" i="3"/>
  <c r="S515" i="3"/>
  <c r="E506" i="3"/>
  <c r="U506" i="3"/>
  <c r="Q506" i="3"/>
  <c r="M506" i="3"/>
  <c r="I506" i="3"/>
  <c r="E503" i="3"/>
  <c r="H503" i="3"/>
  <c r="U497" i="3"/>
  <c r="S497" i="3"/>
  <c r="I497" i="3"/>
  <c r="U494" i="3"/>
  <c r="Q494" i="3"/>
  <c r="F494" i="3"/>
  <c r="F490" i="3"/>
  <c r="K490" i="3"/>
  <c r="E479" i="3"/>
  <c r="Q479" i="3"/>
  <c r="S469" i="3"/>
  <c r="N469" i="3"/>
  <c r="I469" i="3"/>
  <c r="U465" i="3"/>
  <c r="S465" i="3"/>
  <c r="I465" i="3"/>
  <c r="F461" i="3"/>
  <c r="K461" i="3"/>
  <c r="U457" i="3"/>
  <c r="O457" i="3"/>
  <c r="J457" i="3"/>
  <c r="S447" i="3"/>
  <c r="K447" i="3"/>
  <c r="R444" i="3"/>
  <c r="N444" i="3"/>
  <c r="J444" i="3"/>
  <c r="F444" i="3"/>
  <c r="Q434" i="3"/>
  <c r="K434" i="3"/>
  <c r="F434" i="3"/>
  <c r="U430" i="3"/>
  <c r="Q430" i="3"/>
  <c r="F430" i="3"/>
  <c r="U427" i="3"/>
  <c r="K427" i="3"/>
  <c r="U424" i="3"/>
  <c r="N424" i="3"/>
  <c r="F424" i="3"/>
  <c r="T396" i="3"/>
  <c r="E396" i="3"/>
  <c r="I265" i="3"/>
  <c r="Q265" i="3"/>
  <c r="G268" i="3"/>
  <c r="O268" i="3"/>
  <c r="G272" i="3"/>
  <c r="K272" i="3"/>
  <c r="O272" i="3"/>
  <c r="S272" i="3"/>
  <c r="J294" i="3"/>
  <c r="O294" i="3"/>
  <c r="U294" i="3"/>
  <c r="G297" i="3"/>
  <c r="O297" i="3"/>
  <c r="K312" i="3"/>
  <c r="S312" i="3"/>
  <c r="H315" i="3"/>
  <c r="L315" i="3"/>
  <c r="P315" i="3"/>
  <c r="F319" i="3"/>
  <c r="J319" i="3"/>
  <c r="N319" i="3"/>
  <c r="K323" i="3"/>
  <c r="U323" i="3"/>
  <c r="I330" i="3"/>
  <c r="O330" i="3"/>
  <c r="T330" i="3"/>
  <c r="I392" i="3"/>
  <c r="M392" i="3"/>
  <c r="Q392" i="3"/>
  <c r="U392" i="3"/>
  <c r="K395" i="3"/>
  <c r="Q401" i="3"/>
  <c r="G408" i="3"/>
  <c r="K408" i="3"/>
  <c r="O408" i="3"/>
  <c r="S408" i="3"/>
  <c r="K460" i="3"/>
  <c r="P460" i="3"/>
  <c r="U460" i="3"/>
  <c r="J464" i="3"/>
  <c r="F468" i="3"/>
  <c r="M468" i="3"/>
  <c r="U468" i="3"/>
  <c r="I471" i="3"/>
  <c r="P471" i="3"/>
  <c r="K475" i="3"/>
  <c r="R475" i="3"/>
  <c r="I496" i="3"/>
  <c r="H500" i="3"/>
  <c r="N500" i="3"/>
  <c r="S500" i="3"/>
  <c r="J514" i="3"/>
  <c r="O514" i="3"/>
  <c r="T514" i="3"/>
  <c r="F523" i="3"/>
  <c r="I526" i="3"/>
  <c r="Q526" i="3"/>
  <c r="G532" i="3"/>
  <c r="O532" i="3"/>
  <c r="T537" i="3"/>
  <c r="J546" i="3"/>
  <c r="Q546" i="3"/>
  <c r="F555" i="3"/>
  <c r="T558" i="3"/>
  <c r="I562" i="3"/>
  <c r="N562" i="3"/>
  <c r="T562" i="3"/>
  <c r="Q565" i="3"/>
  <c r="J568" i="3"/>
  <c r="P568" i="3"/>
  <c r="G574" i="3"/>
  <c r="M574" i="3"/>
  <c r="U574" i="3"/>
  <c r="K577" i="3"/>
  <c r="F580" i="3"/>
  <c r="Q580" i="3"/>
  <c r="O584" i="3"/>
  <c r="Q590" i="3"/>
  <c r="F599" i="3"/>
  <c r="E590" i="3"/>
  <c r="E584" i="3"/>
  <c r="E574" i="3"/>
  <c r="E568" i="3"/>
  <c r="E562" i="3"/>
  <c r="E532" i="3"/>
  <c r="E526" i="3"/>
  <c r="E500" i="3"/>
  <c r="E475" i="3"/>
  <c r="E596" i="3"/>
  <c r="S596" i="3"/>
  <c r="O596" i="3"/>
  <c r="K596" i="3"/>
  <c r="G596" i="3"/>
  <c r="Q596" i="3"/>
  <c r="L596" i="3"/>
  <c r="F596" i="3"/>
  <c r="R596" i="3"/>
  <c r="M596" i="3"/>
  <c r="H596" i="3"/>
  <c r="M593" i="3"/>
  <c r="R593" i="3"/>
  <c r="F593" i="3"/>
  <c r="S593" i="3"/>
  <c r="G593" i="3"/>
  <c r="N581" i="3"/>
  <c r="G581" i="3"/>
  <c r="Q581" i="3"/>
  <c r="F581" i="3"/>
  <c r="R581" i="3"/>
  <c r="I581" i="3"/>
  <c r="U406" i="3"/>
  <c r="Q406" i="3"/>
  <c r="M406" i="3"/>
  <c r="I406" i="3"/>
  <c r="E406" i="3"/>
  <c r="R406" i="3"/>
  <c r="N406" i="3"/>
  <c r="J406" i="3"/>
  <c r="F406" i="3"/>
  <c r="U403" i="3"/>
  <c r="N403" i="3"/>
  <c r="Q403" i="3"/>
  <c r="F403" i="3"/>
  <c r="E394" i="3"/>
  <c r="U394" i="3"/>
  <c r="Q394" i="3"/>
  <c r="M394" i="3"/>
  <c r="I394" i="3"/>
  <c r="R394" i="3"/>
  <c r="N394" i="3"/>
  <c r="J394" i="3"/>
  <c r="F394" i="3"/>
  <c r="U391" i="3"/>
  <c r="N391" i="3"/>
  <c r="Q391" i="3"/>
  <c r="F391" i="3"/>
  <c r="U385" i="3"/>
  <c r="S385" i="3"/>
  <c r="I385" i="3"/>
  <c r="K385" i="3"/>
  <c r="U379" i="3"/>
  <c r="N379" i="3"/>
  <c r="Q379" i="3"/>
  <c r="F379" i="3"/>
  <c r="U358" i="3"/>
  <c r="Q358" i="3"/>
  <c r="M358" i="3"/>
  <c r="I358" i="3"/>
  <c r="E358" i="3"/>
  <c r="R358" i="3"/>
  <c r="N358" i="3"/>
  <c r="J358" i="3"/>
  <c r="F358" i="3"/>
  <c r="U355" i="3"/>
  <c r="K355" i="3"/>
  <c r="N355" i="3"/>
  <c r="E338" i="3"/>
  <c r="U338" i="3"/>
  <c r="Q338" i="3"/>
  <c r="M338" i="3"/>
  <c r="I338" i="3"/>
  <c r="R338" i="3"/>
  <c r="N338" i="3"/>
  <c r="J338" i="3"/>
  <c r="F338" i="3"/>
  <c r="R335" i="3"/>
  <c r="S335" i="3"/>
  <c r="O335" i="3"/>
  <c r="K335" i="3"/>
  <c r="G335" i="3"/>
  <c r="S331" i="3"/>
  <c r="K331" i="3"/>
  <c r="F331" i="3"/>
  <c r="R321" i="3"/>
  <c r="N321" i="3"/>
  <c r="J321" i="3"/>
  <c r="F321" i="3"/>
  <c r="R318" i="3"/>
  <c r="O318" i="3"/>
  <c r="G318" i="3"/>
  <c r="R311" i="3"/>
  <c r="N311" i="3"/>
  <c r="J311" i="3"/>
  <c r="F311" i="3"/>
  <c r="Q308" i="3"/>
  <c r="K308" i="3"/>
  <c r="F308" i="3"/>
  <c r="R301" i="3"/>
  <c r="N301" i="3"/>
  <c r="J301" i="3"/>
  <c r="F301" i="3"/>
  <c r="E290" i="3"/>
  <c r="R290" i="3"/>
  <c r="N290" i="3"/>
  <c r="J290" i="3"/>
  <c r="F290" i="3"/>
  <c r="R287" i="3"/>
  <c r="N287" i="3"/>
  <c r="J287" i="3"/>
  <c r="F287" i="3"/>
  <c r="R283" i="3"/>
  <c r="N283" i="3"/>
  <c r="J283" i="3"/>
  <c r="F283" i="3"/>
  <c r="R280" i="3"/>
  <c r="O280" i="3"/>
  <c r="G280" i="3"/>
  <c r="R277" i="3"/>
  <c r="O277" i="3"/>
  <c r="G277" i="3"/>
  <c r="Q273" i="3"/>
  <c r="K273" i="3"/>
  <c r="F273" i="3"/>
  <c r="U576" i="3"/>
  <c r="Q576" i="3"/>
  <c r="M576" i="3"/>
  <c r="I576" i="3"/>
  <c r="P576" i="3"/>
  <c r="K576" i="3"/>
  <c r="F576" i="3"/>
  <c r="E576" i="3"/>
  <c r="R576" i="3"/>
  <c r="L576" i="3"/>
  <c r="G576" i="3"/>
  <c r="N573" i="3"/>
  <c r="G573" i="3"/>
  <c r="Q573" i="3"/>
  <c r="F573" i="3"/>
  <c r="R573" i="3"/>
  <c r="I573" i="3"/>
  <c r="E564" i="3"/>
  <c r="S564" i="3"/>
  <c r="O564" i="3"/>
  <c r="K564" i="3"/>
  <c r="G564" i="3"/>
  <c r="Q564" i="3"/>
  <c r="L564" i="3"/>
  <c r="F564" i="3"/>
  <c r="R564" i="3"/>
  <c r="M564" i="3"/>
  <c r="H564" i="3"/>
  <c r="M561" i="3"/>
  <c r="R561" i="3"/>
  <c r="F561" i="3"/>
  <c r="S561" i="3"/>
  <c r="G561" i="3"/>
  <c r="S496" i="3"/>
  <c r="K496" i="3"/>
  <c r="N496" i="3"/>
  <c r="O496" i="3"/>
  <c r="F496" i="3"/>
  <c r="F493" i="3"/>
  <c r="K493" i="3"/>
  <c r="S486" i="3"/>
  <c r="N486" i="3"/>
  <c r="I486" i="3"/>
  <c r="O486" i="3"/>
  <c r="G486" i="3"/>
  <c r="Q486" i="3"/>
  <c r="J486" i="3"/>
  <c r="U483" i="3"/>
  <c r="S483" i="3"/>
  <c r="I483" i="3"/>
  <c r="N483" i="3"/>
  <c r="Q483" i="3"/>
  <c r="S476" i="3"/>
  <c r="O476" i="3"/>
  <c r="K476" i="3"/>
  <c r="G476" i="3"/>
  <c r="T476" i="3"/>
  <c r="P476" i="3"/>
  <c r="L476" i="3"/>
  <c r="H476" i="3"/>
  <c r="U473" i="3"/>
  <c r="N473" i="3"/>
  <c r="F473" i="3"/>
  <c r="O473" i="3"/>
  <c r="I473" i="3"/>
  <c r="U466" i="3"/>
  <c r="O466" i="3"/>
  <c r="J466" i="3"/>
  <c r="Q466" i="3"/>
  <c r="K466" i="3"/>
  <c r="F466" i="3"/>
  <c r="E455" i="3"/>
  <c r="S455" i="3"/>
  <c r="O455" i="3"/>
  <c r="K455" i="3"/>
  <c r="G455" i="3"/>
  <c r="T455" i="3"/>
  <c r="P455" i="3"/>
  <c r="L455" i="3"/>
  <c r="H455" i="3"/>
  <c r="U449" i="3"/>
  <c r="Q449" i="3"/>
  <c r="M449" i="3"/>
  <c r="I449" i="3"/>
  <c r="R449" i="3"/>
  <c r="N449" i="3"/>
  <c r="J449" i="3"/>
  <c r="F449" i="3"/>
  <c r="R445" i="3"/>
  <c r="M445" i="3"/>
  <c r="G445" i="3"/>
  <c r="S445" i="3"/>
  <c r="N445" i="3"/>
  <c r="I445" i="3"/>
  <c r="U442" i="3"/>
  <c r="K442" i="3"/>
  <c r="N442" i="3"/>
  <c r="U439" i="3"/>
  <c r="Q439" i="3"/>
  <c r="F439" i="3"/>
  <c r="S439" i="3"/>
  <c r="I439" i="3"/>
  <c r="O435" i="3"/>
  <c r="I435" i="3"/>
  <c r="Q435" i="3"/>
  <c r="J435" i="3"/>
  <c r="F432" i="3"/>
  <c r="K432" i="3"/>
  <c r="R425" i="3"/>
  <c r="N425" i="3"/>
  <c r="J425" i="3"/>
  <c r="F425" i="3"/>
  <c r="S425" i="3"/>
  <c r="O425" i="3"/>
  <c r="K425" i="3"/>
  <c r="G425" i="3"/>
  <c r="Q422" i="3"/>
  <c r="K422" i="3"/>
  <c r="F422" i="3"/>
  <c r="R422" i="3"/>
  <c r="M422" i="3"/>
  <c r="G422" i="3"/>
  <c r="Q374" i="3"/>
  <c r="J374" i="3"/>
  <c r="E374" i="3"/>
  <c r="S374" i="3"/>
  <c r="K374" i="3"/>
  <c r="M267" i="3"/>
  <c r="S270" i="3"/>
  <c r="K271" i="3"/>
  <c r="P271" i="3"/>
  <c r="M273" i="3"/>
  <c r="S273" i="3"/>
  <c r="I274" i="3"/>
  <c r="O274" i="3"/>
  <c r="K277" i="3"/>
  <c r="U277" i="3"/>
  <c r="Q280" i="3"/>
  <c r="H283" i="3"/>
  <c r="M283" i="3"/>
  <c r="S283" i="3"/>
  <c r="K287" i="3"/>
  <c r="P287" i="3"/>
  <c r="U287" i="3"/>
  <c r="K290" i="3"/>
  <c r="P290" i="3"/>
  <c r="U290" i="3"/>
  <c r="K298" i="3"/>
  <c r="P298" i="3"/>
  <c r="I301" i="3"/>
  <c r="O301" i="3"/>
  <c r="T301" i="3"/>
  <c r="M308" i="3"/>
  <c r="S308" i="3"/>
  <c r="I311" i="3"/>
  <c r="O311" i="3"/>
  <c r="T311" i="3"/>
  <c r="K318" i="3"/>
  <c r="U318" i="3"/>
  <c r="K321" i="3"/>
  <c r="P321" i="3"/>
  <c r="U321" i="3"/>
  <c r="O325" i="3"/>
  <c r="S328" i="3"/>
  <c r="N331" i="3"/>
  <c r="J335" i="3"/>
  <c r="P335" i="3"/>
  <c r="G338" i="3"/>
  <c r="O338" i="3"/>
  <c r="Q355" i="3"/>
  <c r="H358" i="3"/>
  <c r="P358" i="3"/>
  <c r="I379" i="3"/>
  <c r="I380" i="3"/>
  <c r="N385" i="3"/>
  <c r="I391" i="3"/>
  <c r="K394" i="3"/>
  <c r="S394" i="3"/>
  <c r="S403" i="3"/>
  <c r="H406" i="3"/>
  <c r="P406" i="3"/>
  <c r="Q472" i="3"/>
  <c r="H479" i="3"/>
  <c r="P479" i="3"/>
  <c r="M499" i="3"/>
  <c r="H501" i="3"/>
  <c r="S501" i="3"/>
  <c r="M503" i="3"/>
  <c r="H505" i="3"/>
  <c r="S505" i="3"/>
  <c r="M507" i="3"/>
  <c r="H509" i="3"/>
  <c r="S509" i="3"/>
  <c r="M511" i="3"/>
  <c r="H513" i="3"/>
  <c r="S513" i="3"/>
  <c r="M515" i="3"/>
  <c r="F517" i="3"/>
  <c r="P517" i="3"/>
  <c r="K519" i="3"/>
  <c r="F521" i="3"/>
  <c r="P521" i="3"/>
  <c r="K523" i="3"/>
  <c r="F525" i="3"/>
  <c r="P525" i="3"/>
  <c r="K527" i="3"/>
  <c r="F529" i="3"/>
  <c r="P529" i="3"/>
  <c r="K531" i="3"/>
  <c r="F533" i="3"/>
  <c r="P533" i="3"/>
  <c r="K535" i="3"/>
  <c r="F537" i="3"/>
  <c r="P537" i="3"/>
  <c r="K539" i="3"/>
  <c r="F541" i="3"/>
  <c r="P541" i="3"/>
  <c r="K543" i="3"/>
  <c r="F545" i="3"/>
  <c r="P545" i="3"/>
  <c r="K547" i="3"/>
  <c r="F549" i="3"/>
  <c r="P549" i="3"/>
  <c r="K551" i="3"/>
  <c r="F553" i="3"/>
  <c r="P553" i="3"/>
  <c r="K555" i="3"/>
  <c r="F557" i="3"/>
  <c r="P557" i="3"/>
  <c r="M563" i="3"/>
  <c r="K581" i="3"/>
  <c r="K582" i="3"/>
  <c r="P596" i="3"/>
  <c r="R582" i="3"/>
  <c r="N582" i="3"/>
  <c r="J582" i="3"/>
  <c r="F582" i="3"/>
  <c r="S582" i="3"/>
  <c r="M582" i="3"/>
  <c r="H582" i="3"/>
  <c r="E582" i="3"/>
  <c r="T582" i="3"/>
  <c r="O582" i="3"/>
  <c r="I582" i="3"/>
  <c r="E572" i="3"/>
  <c r="S572" i="3"/>
  <c r="O572" i="3"/>
  <c r="K572" i="3"/>
  <c r="G572" i="3"/>
  <c r="Q572" i="3"/>
  <c r="L572" i="3"/>
  <c r="F572" i="3"/>
  <c r="R572" i="3"/>
  <c r="M572" i="3"/>
  <c r="H572" i="3"/>
  <c r="M569" i="3"/>
  <c r="R569" i="3"/>
  <c r="F569" i="3"/>
  <c r="S569" i="3"/>
  <c r="G569" i="3"/>
  <c r="U557" i="3"/>
  <c r="Q557" i="3"/>
  <c r="M557" i="3"/>
  <c r="I557" i="3"/>
  <c r="R557" i="3"/>
  <c r="L557" i="3"/>
  <c r="G557" i="3"/>
  <c r="S557" i="3"/>
  <c r="N557" i="3"/>
  <c r="H557" i="3"/>
  <c r="U555" i="3"/>
  <c r="Q555" i="3"/>
  <c r="M555" i="3"/>
  <c r="I555" i="3"/>
  <c r="R555" i="3"/>
  <c r="L555" i="3"/>
  <c r="G555" i="3"/>
  <c r="S555" i="3"/>
  <c r="N555" i="3"/>
  <c r="H555" i="3"/>
  <c r="U553" i="3"/>
  <c r="Q553" i="3"/>
  <c r="M553" i="3"/>
  <c r="I553" i="3"/>
  <c r="R553" i="3"/>
  <c r="L553" i="3"/>
  <c r="G553" i="3"/>
  <c r="S553" i="3"/>
  <c r="N553" i="3"/>
  <c r="H553" i="3"/>
  <c r="U551" i="3"/>
  <c r="Q551" i="3"/>
  <c r="M551" i="3"/>
  <c r="I551" i="3"/>
  <c r="R551" i="3"/>
  <c r="L551" i="3"/>
  <c r="G551" i="3"/>
  <c r="S551" i="3"/>
  <c r="N551" i="3"/>
  <c r="H551" i="3"/>
  <c r="U549" i="3"/>
  <c r="Q549" i="3"/>
  <c r="M549" i="3"/>
  <c r="I549" i="3"/>
  <c r="R549" i="3"/>
  <c r="L549" i="3"/>
  <c r="G549" i="3"/>
  <c r="S549" i="3"/>
  <c r="N549" i="3"/>
  <c r="H549" i="3"/>
  <c r="U547" i="3"/>
  <c r="Q547" i="3"/>
  <c r="M547" i="3"/>
  <c r="I547" i="3"/>
  <c r="R547" i="3"/>
  <c r="L547" i="3"/>
  <c r="G547" i="3"/>
  <c r="S547" i="3"/>
  <c r="N547" i="3"/>
  <c r="H547" i="3"/>
  <c r="U545" i="3"/>
  <c r="Q545" i="3"/>
  <c r="M545" i="3"/>
  <c r="I545" i="3"/>
  <c r="R545" i="3"/>
  <c r="L545" i="3"/>
  <c r="G545" i="3"/>
  <c r="S545" i="3"/>
  <c r="N545" i="3"/>
  <c r="H545" i="3"/>
  <c r="U543" i="3"/>
  <c r="Q543" i="3"/>
  <c r="M543" i="3"/>
  <c r="I543" i="3"/>
  <c r="R543" i="3"/>
  <c r="L543" i="3"/>
  <c r="G543" i="3"/>
  <c r="S543" i="3"/>
  <c r="N543" i="3"/>
  <c r="H543" i="3"/>
  <c r="U541" i="3"/>
  <c r="Q541" i="3"/>
  <c r="M541" i="3"/>
  <c r="I541" i="3"/>
  <c r="R541" i="3"/>
  <c r="L541" i="3"/>
  <c r="G541" i="3"/>
  <c r="S541" i="3"/>
  <c r="N541" i="3"/>
  <c r="H541" i="3"/>
  <c r="U539" i="3"/>
  <c r="Q539" i="3"/>
  <c r="M539" i="3"/>
  <c r="I539" i="3"/>
  <c r="R539" i="3"/>
  <c r="L539" i="3"/>
  <c r="G539" i="3"/>
  <c r="S539" i="3"/>
  <c r="N539" i="3"/>
  <c r="H539" i="3"/>
  <c r="U537" i="3"/>
  <c r="Q537" i="3"/>
  <c r="M537" i="3"/>
  <c r="I537" i="3"/>
  <c r="R537" i="3"/>
  <c r="L537" i="3"/>
  <c r="G537" i="3"/>
  <c r="S537" i="3"/>
  <c r="N537" i="3"/>
  <c r="H537" i="3"/>
  <c r="U535" i="3"/>
  <c r="Q535" i="3"/>
  <c r="M535" i="3"/>
  <c r="I535" i="3"/>
  <c r="R535" i="3"/>
  <c r="L535" i="3"/>
  <c r="G535" i="3"/>
  <c r="S535" i="3"/>
  <c r="N535" i="3"/>
  <c r="H535" i="3"/>
  <c r="U533" i="3"/>
  <c r="Q533" i="3"/>
  <c r="M533" i="3"/>
  <c r="I533" i="3"/>
  <c r="R533" i="3"/>
  <c r="L533" i="3"/>
  <c r="G533" i="3"/>
  <c r="S533" i="3"/>
  <c r="N533" i="3"/>
  <c r="H533" i="3"/>
  <c r="U531" i="3"/>
  <c r="Q531" i="3"/>
  <c r="M531" i="3"/>
  <c r="I531" i="3"/>
  <c r="R531" i="3"/>
  <c r="L531" i="3"/>
  <c r="G531" i="3"/>
  <c r="S531" i="3"/>
  <c r="N531" i="3"/>
  <c r="H531" i="3"/>
  <c r="U529" i="3"/>
  <c r="Q529" i="3"/>
  <c r="M529" i="3"/>
  <c r="I529" i="3"/>
  <c r="R529" i="3"/>
  <c r="L529" i="3"/>
  <c r="G529" i="3"/>
  <c r="S529" i="3"/>
  <c r="N529" i="3"/>
  <c r="H529" i="3"/>
  <c r="U527" i="3"/>
  <c r="Q527" i="3"/>
  <c r="M527" i="3"/>
  <c r="I527" i="3"/>
  <c r="R527" i="3"/>
  <c r="L527" i="3"/>
  <c r="G527" i="3"/>
  <c r="S527" i="3"/>
  <c r="N527" i="3"/>
  <c r="H527" i="3"/>
  <c r="U525" i="3"/>
  <c r="Q525" i="3"/>
  <c r="M525" i="3"/>
  <c r="I525" i="3"/>
  <c r="R525" i="3"/>
  <c r="L525" i="3"/>
  <c r="G525" i="3"/>
  <c r="S525" i="3"/>
  <c r="N525" i="3"/>
  <c r="H525" i="3"/>
  <c r="U523" i="3"/>
  <c r="Q523" i="3"/>
  <c r="M523" i="3"/>
  <c r="I523" i="3"/>
  <c r="R523" i="3"/>
  <c r="L523" i="3"/>
  <c r="G523" i="3"/>
  <c r="S523" i="3"/>
  <c r="N523" i="3"/>
  <c r="H523" i="3"/>
  <c r="U521" i="3"/>
  <c r="Q521" i="3"/>
  <c r="M521" i="3"/>
  <c r="I521" i="3"/>
  <c r="R521" i="3"/>
  <c r="L521" i="3"/>
  <c r="G521" i="3"/>
  <c r="S521" i="3"/>
  <c r="N521" i="3"/>
  <c r="H521" i="3"/>
  <c r="U519" i="3"/>
  <c r="Q519" i="3"/>
  <c r="M519" i="3"/>
  <c r="I519" i="3"/>
  <c r="R519" i="3"/>
  <c r="L519" i="3"/>
  <c r="G519" i="3"/>
  <c r="S519" i="3"/>
  <c r="N519" i="3"/>
  <c r="H519" i="3"/>
  <c r="U517" i="3"/>
  <c r="Q517" i="3"/>
  <c r="M517" i="3"/>
  <c r="I517" i="3"/>
  <c r="R517" i="3"/>
  <c r="L517" i="3"/>
  <c r="G517" i="3"/>
  <c r="S517" i="3"/>
  <c r="N517" i="3"/>
  <c r="H517" i="3"/>
  <c r="R515" i="3"/>
  <c r="N515" i="3"/>
  <c r="J515" i="3"/>
  <c r="F515" i="3"/>
  <c r="T515" i="3"/>
  <c r="O515" i="3"/>
  <c r="I515" i="3"/>
  <c r="U515" i="3"/>
  <c r="P515" i="3"/>
  <c r="K515" i="3"/>
  <c r="R513" i="3"/>
  <c r="N513" i="3"/>
  <c r="J513" i="3"/>
  <c r="F513" i="3"/>
  <c r="T513" i="3"/>
  <c r="O513" i="3"/>
  <c r="I513" i="3"/>
  <c r="U513" i="3"/>
  <c r="P513" i="3"/>
  <c r="K513" i="3"/>
  <c r="R511" i="3"/>
  <c r="N511" i="3"/>
  <c r="J511" i="3"/>
  <c r="F511" i="3"/>
  <c r="T511" i="3"/>
  <c r="O511" i="3"/>
  <c r="I511" i="3"/>
  <c r="U511" i="3"/>
  <c r="P511" i="3"/>
  <c r="K511" i="3"/>
  <c r="R509" i="3"/>
  <c r="N509" i="3"/>
  <c r="J509" i="3"/>
  <c r="F509" i="3"/>
  <c r="T509" i="3"/>
  <c r="O509" i="3"/>
  <c r="I509" i="3"/>
  <c r="U509" i="3"/>
  <c r="P509" i="3"/>
  <c r="K509" i="3"/>
  <c r="R507" i="3"/>
  <c r="N507" i="3"/>
  <c r="J507" i="3"/>
  <c r="F507" i="3"/>
  <c r="T507" i="3"/>
  <c r="O507" i="3"/>
  <c r="I507" i="3"/>
  <c r="U507" i="3"/>
  <c r="P507" i="3"/>
  <c r="K507" i="3"/>
  <c r="R505" i="3"/>
  <c r="N505" i="3"/>
  <c r="J505" i="3"/>
  <c r="F505" i="3"/>
  <c r="T505" i="3"/>
  <c r="O505" i="3"/>
  <c r="I505" i="3"/>
  <c r="U505" i="3"/>
  <c r="P505" i="3"/>
  <c r="K505" i="3"/>
  <c r="R503" i="3"/>
  <c r="N503" i="3"/>
  <c r="J503" i="3"/>
  <c r="F503" i="3"/>
  <c r="T503" i="3"/>
  <c r="O503" i="3"/>
  <c r="I503" i="3"/>
  <c r="U503" i="3"/>
  <c r="P503" i="3"/>
  <c r="K503" i="3"/>
  <c r="R501" i="3"/>
  <c r="N501" i="3"/>
  <c r="J501" i="3"/>
  <c r="F501" i="3"/>
  <c r="T501" i="3"/>
  <c r="O501" i="3"/>
  <c r="I501" i="3"/>
  <c r="U501" i="3"/>
  <c r="P501" i="3"/>
  <c r="K501" i="3"/>
  <c r="R499" i="3"/>
  <c r="N499" i="3"/>
  <c r="J499" i="3"/>
  <c r="F499" i="3"/>
  <c r="T499" i="3"/>
  <c r="O499" i="3"/>
  <c r="I499" i="3"/>
  <c r="U499" i="3"/>
  <c r="P499" i="3"/>
  <c r="K499" i="3"/>
  <c r="R492" i="3"/>
  <c r="N492" i="3"/>
  <c r="J492" i="3"/>
  <c r="F492" i="3"/>
  <c r="U492" i="3"/>
  <c r="P492" i="3"/>
  <c r="K492" i="3"/>
  <c r="Q492" i="3"/>
  <c r="L492" i="3"/>
  <c r="G492" i="3"/>
  <c r="Q489" i="3"/>
  <c r="K489" i="3"/>
  <c r="F489" i="3"/>
  <c r="S489" i="3"/>
  <c r="M489" i="3"/>
  <c r="U489" i="3"/>
  <c r="N489" i="3"/>
  <c r="G489" i="3"/>
  <c r="Q482" i="3"/>
  <c r="J482" i="3"/>
  <c r="S482" i="3"/>
  <c r="I482" i="3"/>
  <c r="U482" i="3"/>
  <c r="K482" i="3"/>
  <c r="R479" i="3"/>
  <c r="N479" i="3"/>
  <c r="J479" i="3"/>
  <c r="F479" i="3"/>
  <c r="S479" i="3"/>
  <c r="O479" i="3"/>
  <c r="K479" i="3"/>
  <c r="G479" i="3"/>
  <c r="S380" i="3"/>
  <c r="O380" i="3"/>
  <c r="K380" i="3"/>
  <c r="G380" i="3"/>
  <c r="E380" i="3"/>
  <c r="T380" i="3"/>
  <c r="P380" i="3"/>
  <c r="L380" i="3"/>
  <c r="H380" i="3"/>
  <c r="E298" i="3"/>
  <c r="R298" i="3"/>
  <c r="N298" i="3"/>
  <c r="J298" i="3"/>
  <c r="F298" i="3"/>
  <c r="R291" i="3"/>
  <c r="O291" i="3"/>
  <c r="G291" i="3"/>
  <c r="E274" i="3"/>
  <c r="R274" i="3"/>
  <c r="N274" i="3"/>
  <c r="J274" i="3"/>
  <c r="F274" i="3"/>
  <c r="R271" i="3"/>
  <c r="N271" i="3"/>
  <c r="J271" i="3"/>
  <c r="F271" i="3"/>
  <c r="Q267" i="3"/>
  <c r="K267" i="3"/>
  <c r="F267" i="3"/>
  <c r="M601" i="3"/>
  <c r="R601" i="3"/>
  <c r="F601" i="3"/>
  <c r="S601" i="3"/>
  <c r="G601" i="3"/>
  <c r="R590" i="3"/>
  <c r="N590" i="3"/>
  <c r="J590" i="3"/>
  <c r="F590" i="3"/>
  <c r="S590" i="3"/>
  <c r="M590" i="3"/>
  <c r="H590" i="3"/>
  <c r="T590" i="3"/>
  <c r="O590" i="3"/>
  <c r="I590" i="3"/>
  <c r="U584" i="3"/>
  <c r="Q584" i="3"/>
  <c r="M584" i="3"/>
  <c r="I584" i="3"/>
  <c r="P584" i="3"/>
  <c r="K584" i="3"/>
  <c r="F584" i="3"/>
  <c r="R584" i="3"/>
  <c r="L584" i="3"/>
  <c r="G584" i="3"/>
  <c r="T463" i="3"/>
  <c r="P463" i="3"/>
  <c r="L463" i="3"/>
  <c r="H463" i="3"/>
  <c r="E463" i="3"/>
  <c r="U463" i="3"/>
  <c r="Q463" i="3"/>
  <c r="M463" i="3"/>
  <c r="I463" i="3"/>
  <c r="U456" i="3"/>
  <c r="S456" i="3"/>
  <c r="I456" i="3"/>
  <c r="K456" i="3"/>
  <c r="E436" i="3"/>
  <c r="R436" i="3"/>
  <c r="N436" i="3"/>
  <c r="J436" i="3"/>
  <c r="F436" i="3"/>
  <c r="S436" i="3"/>
  <c r="O436" i="3"/>
  <c r="K436" i="3"/>
  <c r="G436" i="3"/>
  <c r="S433" i="3"/>
  <c r="O433" i="3"/>
  <c r="K433" i="3"/>
  <c r="G433" i="3"/>
  <c r="T433" i="3"/>
  <c r="P433" i="3"/>
  <c r="L433" i="3"/>
  <c r="H433" i="3"/>
  <c r="S429" i="3"/>
  <c r="K429" i="3"/>
  <c r="U429" i="3"/>
  <c r="N429" i="3"/>
  <c r="F429" i="3"/>
  <c r="F426" i="3"/>
  <c r="K426" i="3"/>
  <c r="F423" i="3"/>
  <c r="K423" i="3"/>
  <c r="S419" i="3"/>
  <c r="N419" i="3"/>
  <c r="I419" i="3"/>
  <c r="U419" i="3"/>
  <c r="O419" i="3"/>
  <c r="J419" i="3"/>
  <c r="E402" i="3"/>
  <c r="U402" i="3"/>
  <c r="Q402" i="3"/>
  <c r="M402" i="3"/>
  <c r="I402" i="3"/>
  <c r="R402" i="3"/>
  <c r="N402" i="3"/>
  <c r="J402" i="3"/>
  <c r="F402" i="3"/>
  <c r="U399" i="3"/>
  <c r="N399" i="3"/>
  <c r="Q399" i="3"/>
  <c r="F399" i="3"/>
  <c r="U393" i="3"/>
  <c r="S393" i="3"/>
  <c r="I393" i="3"/>
  <c r="K393" i="3"/>
  <c r="S388" i="3"/>
  <c r="O388" i="3"/>
  <c r="K388" i="3"/>
  <c r="G388" i="3"/>
  <c r="T388" i="3"/>
  <c r="P388" i="3"/>
  <c r="L388" i="3"/>
  <c r="H388" i="3"/>
  <c r="U382" i="3"/>
  <c r="Q382" i="3"/>
  <c r="M382" i="3"/>
  <c r="I382" i="3"/>
  <c r="R382" i="3"/>
  <c r="N382" i="3"/>
  <c r="J382" i="3"/>
  <c r="F382" i="3"/>
  <c r="R368" i="3"/>
  <c r="N368" i="3"/>
  <c r="J368" i="3"/>
  <c r="F368" i="3"/>
  <c r="E368" i="3"/>
  <c r="S368" i="3"/>
  <c r="O368" i="3"/>
  <c r="K368" i="3"/>
  <c r="G368" i="3"/>
  <c r="U365" i="3"/>
  <c r="Q365" i="3"/>
  <c r="F365" i="3"/>
  <c r="S365" i="3"/>
  <c r="I365" i="3"/>
  <c r="E354" i="3"/>
  <c r="T354" i="3"/>
  <c r="P354" i="3"/>
  <c r="L354" i="3"/>
  <c r="H354" i="3"/>
  <c r="U354" i="3"/>
  <c r="Q354" i="3"/>
  <c r="M354" i="3"/>
  <c r="I354" i="3"/>
  <c r="Q347" i="3"/>
  <c r="K347" i="3"/>
  <c r="F347" i="3"/>
  <c r="R347" i="3"/>
  <c r="M347" i="3"/>
  <c r="G347" i="3"/>
  <c r="U344" i="3"/>
  <c r="S344" i="3"/>
  <c r="I344" i="3"/>
  <c r="K344" i="3"/>
  <c r="U341" i="3"/>
  <c r="N341" i="3"/>
  <c r="Q341" i="3"/>
  <c r="F341" i="3"/>
  <c r="U337" i="3"/>
  <c r="N337" i="3"/>
  <c r="F337" i="3"/>
  <c r="O337" i="3"/>
  <c r="I337" i="3"/>
  <c r="R327" i="3"/>
  <c r="N327" i="3"/>
  <c r="J327" i="3"/>
  <c r="F327" i="3"/>
  <c r="R324" i="3"/>
  <c r="N324" i="3"/>
  <c r="J324" i="3"/>
  <c r="F324" i="3"/>
  <c r="Q317" i="3"/>
  <c r="K317" i="3"/>
  <c r="F317" i="3"/>
  <c r="R314" i="3"/>
  <c r="N314" i="3"/>
  <c r="J314" i="3"/>
  <c r="F314" i="3"/>
  <c r="G273" i="3"/>
  <c r="N273" i="3"/>
  <c r="U273" i="3"/>
  <c r="M277" i="3"/>
  <c r="I280" i="3"/>
  <c r="S280" i="3"/>
  <c r="I283" i="3"/>
  <c r="O283" i="3"/>
  <c r="T283" i="3"/>
  <c r="G287" i="3"/>
  <c r="L287" i="3"/>
  <c r="Q287" i="3"/>
  <c r="G290" i="3"/>
  <c r="L290" i="3"/>
  <c r="Q290" i="3"/>
  <c r="K301" i="3"/>
  <c r="P301" i="3"/>
  <c r="U301" i="3"/>
  <c r="G308" i="3"/>
  <c r="N308" i="3"/>
  <c r="U308" i="3"/>
  <c r="K311" i="3"/>
  <c r="P311" i="3"/>
  <c r="U311" i="3"/>
  <c r="M318" i="3"/>
  <c r="G321" i="3"/>
  <c r="L321" i="3"/>
  <c r="Q321" i="3"/>
  <c r="S325" i="3"/>
  <c r="G331" i="3"/>
  <c r="O331" i="3"/>
  <c r="F335" i="3"/>
  <c r="L335" i="3"/>
  <c r="Q335" i="3"/>
  <c r="H338" i="3"/>
  <c r="P338" i="3"/>
  <c r="S355" i="3"/>
  <c r="K358" i="3"/>
  <c r="S358" i="3"/>
  <c r="K379" i="3"/>
  <c r="Q385" i="3"/>
  <c r="K391" i="3"/>
  <c r="L394" i="3"/>
  <c r="T394" i="3"/>
  <c r="K406" i="3"/>
  <c r="S406" i="3"/>
  <c r="M581" i="3"/>
  <c r="K593" i="3"/>
  <c r="I596" i="3"/>
  <c r="T596" i="3"/>
  <c r="J267" i="3"/>
  <c r="R267" i="3"/>
  <c r="O270" i="3"/>
  <c r="I271" i="3"/>
  <c r="O271" i="3"/>
  <c r="T271" i="3"/>
  <c r="J273" i="3"/>
  <c r="R273" i="3"/>
  <c r="H274" i="3"/>
  <c r="M274" i="3"/>
  <c r="S274" i="3"/>
  <c r="I277" i="3"/>
  <c r="S277" i="3"/>
  <c r="M280" i="3"/>
  <c r="G283" i="3"/>
  <c r="L283" i="3"/>
  <c r="Q283" i="3"/>
  <c r="I287" i="3"/>
  <c r="O287" i="3"/>
  <c r="T287" i="3"/>
  <c r="I290" i="3"/>
  <c r="O290" i="3"/>
  <c r="T290" i="3"/>
  <c r="M291" i="3"/>
  <c r="I298" i="3"/>
  <c r="O298" i="3"/>
  <c r="T298" i="3"/>
  <c r="H301" i="3"/>
  <c r="M301" i="3"/>
  <c r="S301" i="3"/>
  <c r="J308" i="3"/>
  <c r="R308" i="3"/>
  <c r="H311" i="3"/>
  <c r="M311" i="3"/>
  <c r="S311" i="3"/>
  <c r="I318" i="3"/>
  <c r="S318" i="3"/>
  <c r="I321" i="3"/>
  <c r="O321" i="3"/>
  <c r="T321" i="3"/>
  <c r="K325" i="3"/>
  <c r="O328" i="3"/>
  <c r="J331" i="3"/>
  <c r="U331" i="3"/>
  <c r="I335" i="3"/>
  <c r="N335" i="3"/>
  <c r="U335" i="3"/>
  <c r="L338" i="3"/>
  <c r="T338" i="3"/>
  <c r="I355" i="3"/>
  <c r="G358" i="3"/>
  <c r="O358" i="3"/>
  <c r="F380" i="3"/>
  <c r="N380" i="3"/>
  <c r="F385" i="3"/>
  <c r="H394" i="3"/>
  <c r="P394" i="3"/>
  <c r="K403" i="3"/>
  <c r="G406" i="3"/>
  <c r="O406" i="3"/>
  <c r="K472" i="3"/>
  <c r="M479" i="3"/>
  <c r="U479" i="3"/>
  <c r="F482" i="3"/>
  <c r="J489" i="3"/>
  <c r="M492" i="3"/>
  <c r="L499" i="3"/>
  <c r="G501" i="3"/>
  <c r="Q501" i="3"/>
  <c r="L503" i="3"/>
  <c r="G505" i="3"/>
  <c r="Q505" i="3"/>
  <c r="L507" i="3"/>
  <c r="G509" i="3"/>
  <c r="Q509" i="3"/>
  <c r="L511" i="3"/>
  <c r="G513" i="3"/>
  <c r="Q513" i="3"/>
  <c r="L515" i="3"/>
  <c r="O517" i="3"/>
  <c r="J519" i="3"/>
  <c r="T519" i="3"/>
  <c r="O521" i="3"/>
  <c r="J523" i="3"/>
  <c r="T523" i="3"/>
  <c r="O525" i="3"/>
  <c r="J527" i="3"/>
  <c r="T527" i="3"/>
  <c r="O529" i="3"/>
  <c r="J531" i="3"/>
  <c r="T531" i="3"/>
  <c r="O533" i="3"/>
  <c r="J535" i="3"/>
  <c r="T535" i="3"/>
  <c r="O537" i="3"/>
  <c r="J539" i="3"/>
  <c r="T539" i="3"/>
  <c r="O541" i="3"/>
  <c r="J543" i="3"/>
  <c r="T543" i="3"/>
  <c r="O545" i="3"/>
  <c r="J547" i="3"/>
  <c r="T547" i="3"/>
  <c r="O549" i="3"/>
  <c r="J551" i="3"/>
  <c r="T551" i="3"/>
  <c r="O553" i="3"/>
  <c r="J555" i="3"/>
  <c r="T555" i="3"/>
  <c r="O557" i="3"/>
  <c r="N572" i="3"/>
  <c r="G582" i="3"/>
  <c r="Q582" i="3"/>
  <c r="S587" i="3"/>
  <c r="N596" i="3"/>
  <c r="U600" i="3"/>
  <c r="Q600" i="3"/>
  <c r="M600" i="3"/>
  <c r="I600" i="3"/>
  <c r="N597" i="3"/>
  <c r="G597" i="3"/>
  <c r="E588" i="3"/>
  <c r="S588" i="3"/>
  <c r="O588" i="3"/>
  <c r="K588" i="3"/>
  <c r="G588" i="3"/>
  <c r="R574" i="3"/>
  <c r="N574" i="3"/>
  <c r="J574" i="3"/>
  <c r="F574" i="3"/>
  <c r="U568" i="3"/>
  <c r="Q568" i="3"/>
  <c r="M568" i="3"/>
  <c r="I568" i="3"/>
  <c r="N565" i="3"/>
  <c r="G565" i="3"/>
  <c r="E487" i="3"/>
  <c r="T487" i="3"/>
  <c r="P487" i="3"/>
  <c r="L487" i="3"/>
  <c r="H487" i="3"/>
  <c r="U484" i="3"/>
  <c r="Q484" i="3"/>
  <c r="M484" i="3"/>
  <c r="I484" i="3"/>
  <c r="F266" i="3"/>
  <c r="J266" i="3"/>
  <c r="N266" i="3"/>
  <c r="F269" i="3"/>
  <c r="J269" i="3"/>
  <c r="N269" i="3"/>
  <c r="F276" i="3"/>
  <c r="K276" i="3"/>
  <c r="F279" i="3"/>
  <c r="J279" i="3"/>
  <c r="N279" i="3"/>
  <c r="G286" i="3"/>
  <c r="O286" i="3"/>
  <c r="F289" i="3"/>
  <c r="J289" i="3"/>
  <c r="N289" i="3"/>
  <c r="F299" i="3"/>
  <c r="K299" i="3"/>
  <c r="F303" i="3"/>
  <c r="J303" i="3"/>
  <c r="N303" i="3"/>
  <c r="F306" i="3"/>
  <c r="J306" i="3"/>
  <c r="N306" i="3"/>
  <c r="R306" i="3"/>
  <c r="G323" i="3"/>
  <c r="O323" i="3"/>
  <c r="F330" i="3"/>
  <c r="J330" i="3"/>
  <c r="N330" i="3"/>
  <c r="F333" i="3"/>
  <c r="K333" i="3"/>
  <c r="I340" i="3"/>
  <c r="H343" i="3"/>
  <c r="L343" i="3"/>
  <c r="P343" i="3"/>
  <c r="I350" i="3"/>
  <c r="S350" i="3"/>
  <c r="J353" i="3"/>
  <c r="O353" i="3"/>
  <c r="G363" i="3"/>
  <c r="K363" i="3"/>
  <c r="O363" i="3"/>
  <c r="I369" i="3"/>
  <c r="S369" i="3"/>
  <c r="F378" i="3"/>
  <c r="J378" i="3"/>
  <c r="N378" i="3"/>
  <c r="R378" i="3"/>
  <c r="F387" i="3"/>
  <c r="Q387" i="3"/>
  <c r="F390" i="3"/>
  <c r="J390" i="3"/>
  <c r="N390" i="3"/>
  <c r="H396" i="3"/>
  <c r="L396" i="3"/>
  <c r="P396" i="3"/>
  <c r="K401" i="3"/>
  <c r="F407" i="3"/>
  <c r="Q407" i="3"/>
  <c r="F410" i="3"/>
  <c r="J410" i="3"/>
  <c r="N410" i="3"/>
  <c r="R410" i="3"/>
  <c r="N421" i="3"/>
  <c r="F428" i="3"/>
  <c r="J428" i="3"/>
  <c r="N428" i="3"/>
  <c r="G431" i="3"/>
  <c r="M431" i="3"/>
  <c r="J438" i="3"/>
  <c r="I441" i="3"/>
  <c r="M441" i="3"/>
  <c r="Q441" i="3"/>
  <c r="K448" i="3"/>
  <c r="J451" i="3"/>
  <c r="O451" i="3"/>
  <c r="K464" i="3"/>
  <c r="G468" i="3"/>
  <c r="K468" i="3"/>
  <c r="O468" i="3"/>
  <c r="F471" i="3"/>
  <c r="J471" i="3"/>
  <c r="N471" i="3"/>
  <c r="R471" i="3"/>
  <c r="F495" i="3"/>
  <c r="K495" i="3"/>
  <c r="I566" i="3"/>
  <c r="O566" i="3"/>
  <c r="G577" i="3"/>
  <c r="S577" i="3"/>
  <c r="H580" i="3"/>
  <c r="M580" i="3"/>
  <c r="I589" i="3"/>
  <c r="G592" i="3"/>
  <c r="L592" i="3"/>
  <c r="I598" i="3"/>
  <c r="O598" i="3"/>
  <c r="R598" i="3"/>
  <c r="N598" i="3"/>
  <c r="J598" i="3"/>
  <c r="F598" i="3"/>
  <c r="U592" i="3"/>
  <c r="Q592" i="3"/>
  <c r="M592" i="3"/>
  <c r="I592" i="3"/>
  <c r="N589" i="3"/>
  <c r="G589" i="3"/>
  <c r="E580" i="3"/>
  <c r="S580" i="3"/>
  <c r="O580" i="3"/>
  <c r="K580" i="3"/>
  <c r="G580" i="3"/>
  <c r="R566" i="3"/>
  <c r="N566" i="3"/>
  <c r="J566" i="3"/>
  <c r="F566" i="3"/>
  <c r="U559" i="3"/>
  <c r="M559" i="3"/>
  <c r="F559" i="3"/>
  <c r="U495" i="3"/>
  <c r="Q495" i="3"/>
  <c r="M495" i="3"/>
  <c r="I495" i="3"/>
  <c r="U488" i="3"/>
  <c r="K488" i="3"/>
  <c r="T595" i="3"/>
  <c r="P595" i="3"/>
  <c r="L595" i="3"/>
  <c r="H595" i="3"/>
  <c r="E595" i="3"/>
  <c r="U595" i="3"/>
  <c r="O595" i="3"/>
  <c r="J595" i="3"/>
  <c r="T587" i="3"/>
  <c r="P587" i="3"/>
  <c r="L587" i="3"/>
  <c r="H587" i="3"/>
  <c r="E587" i="3"/>
  <c r="U587" i="3"/>
  <c r="O587" i="3"/>
  <c r="J587" i="3"/>
  <c r="T579" i="3"/>
  <c r="P579" i="3"/>
  <c r="L579" i="3"/>
  <c r="H579" i="3"/>
  <c r="E579" i="3"/>
  <c r="U579" i="3"/>
  <c r="O579" i="3"/>
  <c r="J579" i="3"/>
  <c r="T571" i="3"/>
  <c r="P571" i="3"/>
  <c r="L571" i="3"/>
  <c r="H571" i="3"/>
  <c r="E571" i="3"/>
  <c r="U571" i="3"/>
  <c r="O571" i="3"/>
  <c r="J571" i="3"/>
  <c r="T563" i="3"/>
  <c r="P563" i="3"/>
  <c r="L563" i="3"/>
  <c r="H563" i="3"/>
  <c r="E563" i="3"/>
  <c r="U563" i="3"/>
  <c r="O563" i="3"/>
  <c r="J563" i="3"/>
  <c r="P560" i="3"/>
  <c r="T560" i="3"/>
  <c r="T493" i="3"/>
  <c r="P493" i="3"/>
  <c r="L493" i="3"/>
  <c r="H493" i="3"/>
  <c r="E490" i="3"/>
  <c r="T490" i="3"/>
  <c r="P490" i="3"/>
  <c r="L490" i="3"/>
  <c r="H490" i="3"/>
  <c r="E481" i="3"/>
  <c r="T481" i="3"/>
  <c r="P481" i="3"/>
  <c r="L481" i="3"/>
  <c r="H481" i="3"/>
  <c r="E478" i="3"/>
  <c r="T478" i="3"/>
  <c r="P478" i="3"/>
  <c r="L478" i="3"/>
  <c r="H478" i="3"/>
  <c r="E472" i="3"/>
  <c r="T472" i="3"/>
  <c r="P472" i="3"/>
  <c r="L472" i="3"/>
  <c r="H472" i="3"/>
  <c r="T467" i="3"/>
  <c r="P467" i="3"/>
  <c r="L467" i="3"/>
  <c r="H467" i="3"/>
  <c r="T461" i="3"/>
  <c r="P461" i="3"/>
  <c r="L461" i="3"/>
  <c r="H461" i="3"/>
  <c r="E458" i="3"/>
  <c r="T458" i="3"/>
  <c r="P458" i="3"/>
  <c r="L458" i="3"/>
  <c r="H458" i="3"/>
  <c r="E446" i="3"/>
  <c r="T446" i="3"/>
  <c r="P446" i="3"/>
  <c r="L446" i="3"/>
  <c r="H446" i="3"/>
  <c r="E443" i="3"/>
  <c r="T443" i="3"/>
  <c r="P443" i="3"/>
  <c r="L443" i="3"/>
  <c r="H443" i="3"/>
  <c r="E437" i="3"/>
  <c r="T437" i="3"/>
  <c r="P437" i="3"/>
  <c r="L437" i="3"/>
  <c r="H437" i="3"/>
  <c r="T432" i="3"/>
  <c r="P432" i="3"/>
  <c r="L432" i="3"/>
  <c r="H432" i="3"/>
  <c r="T426" i="3"/>
  <c r="P426" i="3"/>
  <c r="L426" i="3"/>
  <c r="H426" i="3"/>
  <c r="E423" i="3"/>
  <c r="T423" i="3"/>
  <c r="P423" i="3"/>
  <c r="L423" i="3"/>
  <c r="H423" i="3"/>
  <c r="E359" i="3"/>
  <c r="T359" i="3"/>
  <c r="P359" i="3"/>
  <c r="L359" i="3"/>
  <c r="H359" i="3"/>
  <c r="E348" i="3"/>
  <c r="T348" i="3"/>
  <c r="P348" i="3"/>
  <c r="L348" i="3"/>
  <c r="H348" i="3"/>
  <c r="E345" i="3"/>
  <c r="T345" i="3"/>
  <c r="P345" i="3"/>
  <c r="L345" i="3"/>
  <c r="H345" i="3"/>
  <c r="E339" i="3"/>
  <c r="T339" i="3"/>
  <c r="P339" i="3"/>
  <c r="L339" i="3"/>
  <c r="H339" i="3"/>
  <c r="T334" i="3"/>
  <c r="P334" i="3"/>
  <c r="L334" i="3"/>
  <c r="H334" i="3"/>
  <c r="E325" i="3"/>
  <c r="E316" i="3"/>
  <c r="E313" i="3"/>
  <c r="E307" i="3"/>
  <c r="E293" i="3"/>
  <c r="E284" i="3"/>
  <c r="E281" i="3"/>
  <c r="E275" i="3"/>
  <c r="T601" i="3"/>
  <c r="P601" i="3"/>
  <c r="L601" i="3"/>
  <c r="H601" i="3"/>
  <c r="E601" i="3"/>
  <c r="U601" i="3"/>
  <c r="O601" i="3"/>
  <c r="J601" i="3"/>
  <c r="T593" i="3"/>
  <c r="P593" i="3"/>
  <c r="L593" i="3"/>
  <c r="H593" i="3"/>
  <c r="E593" i="3"/>
  <c r="U593" i="3"/>
  <c r="O593" i="3"/>
  <c r="J593" i="3"/>
  <c r="T585" i="3"/>
  <c r="P585" i="3"/>
  <c r="L585" i="3"/>
  <c r="H585" i="3"/>
  <c r="E585" i="3"/>
  <c r="U585" i="3"/>
  <c r="O585" i="3"/>
  <c r="J585" i="3"/>
  <c r="T577" i="3"/>
  <c r="P577" i="3"/>
  <c r="L577" i="3"/>
  <c r="H577" i="3"/>
  <c r="E577" i="3"/>
  <c r="U577" i="3"/>
  <c r="O577" i="3"/>
  <c r="J577" i="3"/>
  <c r="T569" i="3"/>
  <c r="P569" i="3"/>
  <c r="L569" i="3"/>
  <c r="H569" i="3"/>
  <c r="E569" i="3"/>
  <c r="U569" i="3"/>
  <c r="O569" i="3"/>
  <c r="J569" i="3"/>
  <c r="T561" i="3"/>
  <c r="P561" i="3"/>
  <c r="L561" i="3"/>
  <c r="H561" i="3"/>
  <c r="E561" i="3"/>
  <c r="U561" i="3"/>
  <c r="O561" i="3"/>
  <c r="J561" i="3"/>
  <c r="E496" i="3"/>
  <c r="T496" i="3"/>
  <c r="P496" i="3"/>
  <c r="L496" i="3"/>
  <c r="H496" i="3"/>
  <c r="T491" i="3"/>
  <c r="P491" i="3"/>
  <c r="L491" i="3"/>
  <c r="H491" i="3"/>
  <c r="T485" i="3"/>
  <c r="P485" i="3"/>
  <c r="L485" i="3"/>
  <c r="H485" i="3"/>
  <c r="E482" i="3"/>
  <c r="T482" i="3"/>
  <c r="P482" i="3"/>
  <c r="L482" i="3"/>
  <c r="H482" i="3"/>
  <c r="E473" i="3"/>
  <c r="T473" i="3"/>
  <c r="P473" i="3"/>
  <c r="L473" i="3"/>
  <c r="H473" i="3"/>
  <c r="E470" i="3"/>
  <c r="T470" i="3"/>
  <c r="P470" i="3"/>
  <c r="L470" i="3"/>
  <c r="H470" i="3"/>
  <c r="E464" i="3"/>
  <c r="T464" i="3"/>
  <c r="P464" i="3"/>
  <c r="L464" i="3"/>
  <c r="H464" i="3"/>
  <c r="T459" i="3"/>
  <c r="P459" i="3"/>
  <c r="L459" i="3"/>
  <c r="H459" i="3"/>
  <c r="T453" i="3"/>
  <c r="P453" i="3"/>
  <c r="L453" i="3"/>
  <c r="H453" i="3"/>
  <c r="T450" i="3"/>
  <c r="P450" i="3"/>
  <c r="L450" i="3"/>
  <c r="H450" i="3"/>
  <c r="E447" i="3"/>
  <c r="T447" i="3"/>
  <c r="P447" i="3"/>
  <c r="L447" i="3"/>
  <c r="H447" i="3"/>
  <c r="E438" i="3"/>
  <c r="T438" i="3"/>
  <c r="P438" i="3"/>
  <c r="L438" i="3"/>
  <c r="H438" i="3"/>
  <c r="E435" i="3"/>
  <c r="T435" i="3"/>
  <c r="P435" i="3"/>
  <c r="L435" i="3"/>
  <c r="H435" i="3"/>
  <c r="E429" i="3"/>
  <c r="T429" i="3"/>
  <c r="P429" i="3"/>
  <c r="L429" i="3"/>
  <c r="H429" i="3"/>
  <c r="T424" i="3"/>
  <c r="P424" i="3"/>
  <c r="L424" i="3"/>
  <c r="H424" i="3"/>
  <c r="T414" i="3"/>
  <c r="P414" i="3"/>
  <c r="L414" i="3"/>
  <c r="H414" i="3"/>
  <c r="T374" i="3"/>
  <c r="P374" i="3"/>
  <c r="L374" i="3"/>
  <c r="H374" i="3"/>
  <c r="E357" i="3"/>
  <c r="T357" i="3"/>
  <c r="P357" i="3"/>
  <c r="L357" i="3"/>
  <c r="H357" i="3"/>
  <c r="E349" i="3"/>
  <c r="T349" i="3"/>
  <c r="P349" i="3"/>
  <c r="L349" i="3"/>
  <c r="H349" i="3"/>
  <c r="E340" i="3"/>
  <c r="T340" i="3"/>
  <c r="P340" i="3"/>
  <c r="L340" i="3"/>
  <c r="H340" i="3"/>
  <c r="E337" i="3"/>
  <c r="T337" i="3"/>
  <c r="P337" i="3"/>
  <c r="L337" i="3"/>
  <c r="H337" i="3"/>
  <c r="E331" i="3"/>
  <c r="T331" i="3"/>
  <c r="P331" i="3"/>
  <c r="L331" i="3"/>
  <c r="E317" i="3"/>
  <c r="E308" i="3"/>
  <c r="E305" i="3"/>
  <c r="E299" i="3"/>
  <c r="E285" i="3"/>
  <c r="E276" i="3"/>
  <c r="E273" i="3"/>
  <c r="E267" i="3"/>
  <c r="F265" i="3"/>
  <c r="J265" i="3"/>
  <c r="N265" i="3"/>
  <c r="F268" i="3"/>
  <c r="J268" i="3"/>
  <c r="N268" i="3"/>
  <c r="F270" i="3"/>
  <c r="J270" i="3"/>
  <c r="N270" i="3"/>
  <c r="R270" i="3"/>
  <c r="F275" i="3"/>
  <c r="J275" i="3"/>
  <c r="N275" i="3"/>
  <c r="R275" i="3"/>
  <c r="F277" i="3"/>
  <c r="J277" i="3"/>
  <c r="N277" i="3"/>
  <c r="F280" i="3"/>
  <c r="J280" i="3"/>
  <c r="N280" i="3"/>
  <c r="F281" i="3"/>
  <c r="J281" i="3"/>
  <c r="N281" i="3"/>
  <c r="R281" i="3"/>
  <c r="F284" i="3"/>
  <c r="J284" i="3"/>
  <c r="N284" i="3"/>
  <c r="R284" i="3"/>
  <c r="F286" i="3"/>
  <c r="J286" i="3"/>
  <c r="N286" i="3"/>
  <c r="F291" i="3"/>
  <c r="J291" i="3"/>
  <c r="N291" i="3"/>
  <c r="F293" i="3"/>
  <c r="J293" i="3"/>
  <c r="N293" i="3"/>
  <c r="R293" i="3"/>
  <c r="F296" i="3"/>
  <c r="J296" i="3"/>
  <c r="N296" i="3"/>
  <c r="R296" i="3"/>
  <c r="F297" i="3"/>
  <c r="J297" i="3"/>
  <c r="N297" i="3"/>
  <c r="F300" i="3"/>
  <c r="J300" i="3"/>
  <c r="N300" i="3"/>
  <c r="F302" i="3"/>
  <c r="J302" i="3"/>
  <c r="N302" i="3"/>
  <c r="R302" i="3"/>
  <c r="F307" i="3"/>
  <c r="J307" i="3"/>
  <c r="N307" i="3"/>
  <c r="R307" i="3"/>
  <c r="F309" i="3"/>
  <c r="J309" i="3"/>
  <c r="N309" i="3"/>
  <c r="F312" i="3"/>
  <c r="J312" i="3"/>
  <c r="N312" i="3"/>
  <c r="F313" i="3"/>
  <c r="J313" i="3"/>
  <c r="N313" i="3"/>
  <c r="R313" i="3"/>
  <c r="F316" i="3"/>
  <c r="J316" i="3"/>
  <c r="N316" i="3"/>
  <c r="R316" i="3"/>
  <c r="F318" i="3"/>
  <c r="J318" i="3"/>
  <c r="N318" i="3"/>
  <c r="F323" i="3"/>
  <c r="J323" i="3"/>
  <c r="N323" i="3"/>
  <c r="F325" i="3"/>
  <c r="J325" i="3"/>
  <c r="N325" i="3"/>
  <c r="R325" i="3"/>
  <c r="F328" i="3"/>
  <c r="J328" i="3"/>
  <c r="N328" i="3"/>
  <c r="R328" i="3"/>
  <c r="F329" i="3"/>
  <c r="J329" i="3"/>
  <c r="N329" i="3"/>
  <c r="J332" i="3"/>
  <c r="O332" i="3"/>
  <c r="J334" i="3"/>
  <c r="O334" i="3"/>
  <c r="U334" i="3"/>
  <c r="J339" i="3"/>
  <c r="O339" i="3"/>
  <c r="U339" i="3"/>
  <c r="J341" i="3"/>
  <c r="O341" i="3"/>
  <c r="J344" i="3"/>
  <c r="O344" i="3"/>
  <c r="J345" i="3"/>
  <c r="O345" i="3"/>
  <c r="U345" i="3"/>
  <c r="J348" i="3"/>
  <c r="O348" i="3"/>
  <c r="U348" i="3"/>
  <c r="J350" i="3"/>
  <c r="O350" i="3"/>
  <c r="J355" i="3"/>
  <c r="O355" i="3"/>
  <c r="J359" i="3"/>
  <c r="O359" i="3"/>
  <c r="U359" i="3"/>
  <c r="J365" i="3"/>
  <c r="O365" i="3"/>
  <c r="J367" i="3"/>
  <c r="O367" i="3"/>
  <c r="J369" i="3"/>
  <c r="O369" i="3"/>
  <c r="J377" i="3"/>
  <c r="O377" i="3"/>
  <c r="J379" i="3"/>
  <c r="O379" i="3"/>
  <c r="J381" i="3"/>
  <c r="O381" i="3"/>
  <c r="J383" i="3"/>
  <c r="O383" i="3"/>
  <c r="J385" i="3"/>
  <c r="O385" i="3"/>
  <c r="J387" i="3"/>
  <c r="O387" i="3"/>
  <c r="J389" i="3"/>
  <c r="O389" i="3"/>
  <c r="J391" i="3"/>
  <c r="O391" i="3"/>
  <c r="J393" i="3"/>
  <c r="O393" i="3"/>
  <c r="J395" i="3"/>
  <c r="O395" i="3"/>
  <c r="J397" i="3"/>
  <c r="O397" i="3"/>
  <c r="J399" i="3"/>
  <c r="O399" i="3"/>
  <c r="J401" i="3"/>
  <c r="O401" i="3"/>
  <c r="J403" i="3"/>
  <c r="O403" i="3"/>
  <c r="J405" i="3"/>
  <c r="O405" i="3"/>
  <c r="J407" i="3"/>
  <c r="O407" i="3"/>
  <c r="J409" i="3"/>
  <c r="O409" i="3"/>
  <c r="J421" i="3"/>
  <c r="O421" i="3"/>
  <c r="J423" i="3"/>
  <c r="O423" i="3"/>
  <c r="U423" i="3"/>
  <c r="J426" i="3"/>
  <c r="O426" i="3"/>
  <c r="U426" i="3"/>
  <c r="J427" i="3"/>
  <c r="O427" i="3"/>
  <c r="J430" i="3"/>
  <c r="O430" i="3"/>
  <c r="J432" i="3"/>
  <c r="O432" i="3"/>
  <c r="U432" i="3"/>
  <c r="J437" i="3"/>
  <c r="O437" i="3"/>
  <c r="U437" i="3"/>
  <c r="J439" i="3"/>
  <c r="O439" i="3"/>
  <c r="J442" i="3"/>
  <c r="O442" i="3"/>
  <c r="J443" i="3"/>
  <c r="O443" i="3"/>
  <c r="U443" i="3"/>
  <c r="J446" i="3"/>
  <c r="O446" i="3"/>
  <c r="U446" i="3"/>
  <c r="J448" i="3"/>
  <c r="O448" i="3"/>
  <c r="J456" i="3"/>
  <c r="O456" i="3"/>
  <c r="J458" i="3"/>
  <c r="O458" i="3"/>
  <c r="U458" i="3"/>
  <c r="J461" i="3"/>
  <c r="O461" i="3"/>
  <c r="U461" i="3"/>
  <c r="J462" i="3"/>
  <c r="O462" i="3"/>
  <c r="J465" i="3"/>
  <c r="O465" i="3"/>
  <c r="J467" i="3"/>
  <c r="O467" i="3"/>
  <c r="U467" i="3"/>
  <c r="J472" i="3"/>
  <c r="O472" i="3"/>
  <c r="U472" i="3"/>
  <c r="J474" i="3"/>
  <c r="O474" i="3"/>
  <c r="J477" i="3"/>
  <c r="O477" i="3"/>
  <c r="J478" i="3"/>
  <c r="O478" i="3"/>
  <c r="U478" i="3"/>
  <c r="J481" i="3"/>
  <c r="O481" i="3"/>
  <c r="U481" i="3"/>
  <c r="J483" i="3"/>
  <c r="O483" i="3"/>
  <c r="J488" i="3"/>
  <c r="O488" i="3"/>
  <c r="J490" i="3"/>
  <c r="O490" i="3"/>
  <c r="U490" i="3"/>
  <c r="J493" i="3"/>
  <c r="O493" i="3"/>
  <c r="U493" i="3"/>
  <c r="J494" i="3"/>
  <c r="O494" i="3"/>
  <c r="J497" i="3"/>
  <c r="O497" i="3"/>
  <c r="K563" i="3"/>
  <c r="R563" i="3"/>
  <c r="G567" i="3"/>
  <c r="K571" i="3"/>
  <c r="R571" i="3"/>
  <c r="G575" i="3"/>
  <c r="K579" i="3"/>
  <c r="R579" i="3"/>
  <c r="G583" i="3"/>
  <c r="K587" i="3"/>
  <c r="R587" i="3"/>
  <c r="G591" i="3"/>
  <c r="K595" i="3"/>
  <c r="R595" i="3"/>
  <c r="G599" i="3"/>
  <c r="E493" i="3"/>
  <c r="E467" i="3"/>
  <c r="E461" i="3"/>
  <c r="E432" i="3"/>
  <c r="E426" i="3"/>
  <c r="E334" i="3"/>
  <c r="E328" i="3"/>
  <c r="E302" i="3"/>
  <c r="E296" i="3"/>
  <c r="E270" i="3"/>
  <c r="T599" i="3"/>
  <c r="P599" i="3"/>
  <c r="L599" i="3"/>
  <c r="H599" i="3"/>
  <c r="E599" i="3"/>
  <c r="U599" i="3"/>
  <c r="O599" i="3"/>
  <c r="J599" i="3"/>
  <c r="T591" i="3"/>
  <c r="P591" i="3"/>
  <c r="L591" i="3"/>
  <c r="H591" i="3"/>
  <c r="E591" i="3"/>
  <c r="U591" i="3"/>
  <c r="O591" i="3"/>
  <c r="J591" i="3"/>
  <c r="T583" i="3"/>
  <c r="P583" i="3"/>
  <c r="L583" i="3"/>
  <c r="H583" i="3"/>
  <c r="E583" i="3"/>
  <c r="U583" i="3"/>
  <c r="O583" i="3"/>
  <c r="J583" i="3"/>
  <c r="T575" i="3"/>
  <c r="P575" i="3"/>
  <c r="L575" i="3"/>
  <c r="H575" i="3"/>
  <c r="E575" i="3"/>
  <c r="U575" i="3"/>
  <c r="O575" i="3"/>
  <c r="J575" i="3"/>
  <c r="T567" i="3"/>
  <c r="P567" i="3"/>
  <c r="L567" i="3"/>
  <c r="H567" i="3"/>
  <c r="E567" i="3"/>
  <c r="U567" i="3"/>
  <c r="O567" i="3"/>
  <c r="J567" i="3"/>
  <c r="E497" i="3"/>
  <c r="T497" i="3"/>
  <c r="P497" i="3"/>
  <c r="L497" i="3"/>
  <c r="H497" i="3"/>
  <c r="E494" i="3"/>
  <c r="T494" i="3"/>
  <c r="P494" i="3"/>
  <c r="L494" i="3"/>
  <c r="H494" i="3"/>
  <c r="E488" i="3"/>
  <c r="T488" i="3"/>
  <c r="P488" i="3"/>
  <c r="L488" i="3"/>
  <c r="H488" i="3"/>
  <c r="T483" i="3"/>
  <c r="P483" i="3"/>
  <c r="L483" i="3"/>
  <c r="H483" i="3"/>
  <c r="T477" i="3"/>
  <c r="P477" i="3"/>
  <c r="L477" i="3"/>
  <c r="H477" i="3"/>
  <c r="E474" i="3"/>
  <c r="T474" i="3"/>
  <c r="P474" i="3"/>
  <c r="L474" i="3"/>
  <c r="H474" i="3"/>
  <c r="E465" i="3"/>
  <c r="T465" i="3"/>
  <c r="P465" i="3"/>
  <c r="L465" i="3"/>
  <c r="H465" i="3"/>
  <c r="E462" i="3"/>
  <c r="T462" i="3"/>
  <c r="P462" i="3"/>
  <c r="L462" i="3"/>
  <c r="H462" i="3"/>
  <c r="E456" i="3"/>
  <c r="T456" i="3"/>
  <c r="P456" i="3"/>
  <c r="L456" i="3"/>
  <c r="H456" i="3"/>
  <c r="T448" i="3"/>
  <c r="P448" i="3"/>
  <c r="L448" i="3"/>
  <c r="H448" i="3"/>
  <c r="T442" i="3"/>
  <c r="P442" i="3"/>
  <c r="L442" i="3"/>
  <c r="H442" i="3"/>
  <c r="E439" i="3"/>
  <c r="T439" i="3"/>
  <c r="P439" i="3"/>
  <c r="L439" i="3"/>
  <c r="H439" i="3"/>
  <c r="E430" i="3"/>
  <c r="T430" i="3"/>
  <c r="P430" i="3"/>
  <c r="L430" i="3"/>
  <c r="H430" i="3"/>
  <c r="E427" i="3"/>
  <c r="T427" i="3"/>
  <c r="P427" i="3"/>
  <c r="L427" i="3"/>
  <c r="H427" i="3"/>
  <c r="E421" i="3"/>
  <c r="T421" i="3"/>
  <c r="P421" i="3"/>
  <c r="L421" i="3"/>
  <c r="H421" i="3"/>
  <c r="T409" i="3"/>
  <c r="P409" i="3"/>
  <c r="L409" i="3"/>
  <c r="H409" i="3"/>
  <c r="T407" i="3"/>
  <c r="P407" i="3"/>
  <c r="L407" i="3"/>
  <c r="H407" i="3"/>
  <c r="T405" i="3"/>
  <c r="P405" i="3"/>
  <c r="L405" i="3"/>
  <c r="H405" i="3"/>
  <c r="T403" i="3"/>
  <c r="P403" i="3"/>
  <c r="L403" i="3"/>
  <c r="H403" i="3"/>
  <c r="T401" i="3"/>
  <c r="P401" i="3"/>
  <c r="L401" i="3"/>
  <c r="H401" i="3"/>
  <c r="T399" i="3"/>
  <c r="P399" i="3"/>
  <c r="L399" i="3"/>
  <c r="H399" i="3"/>
  <c r="T397" i="3"/>
  <c r="P397" i="3"/>
  <c r="L397" i="3"/>
  <c r="H397" i="3"/>
  <c r="T395" i="3"/>
  <c r="P395" i="3"/>
  <c r="L395" i="3"/>
  <c r="H395" i="3"/>
  <c r="T393" i="3"/>
  <c r="P393" i="3"/>
  <c r="L393" i="3"/>
  <c r="H393" i="3"/>
  <c r="T391" i="3"/>
  <c r="P391" i="3"/>
  <c r="L391" i="3"/>
  <c r="H391" i="3"/>
  <c r="T389" i="3"/>
  <c r="P389" i="3"/>
  <c r="L389" i="3"/>
  <c r="H389" i="3"/>
  <c r="T387" i="3"/>
  <c r="P387" i="3"/>
  <c r="L387" i="3"/>
  <c r="H387" i="3"/>
  <c r="T385" i="3"/>
  <c r="P385" i="3"/>
  <c r="L385" i="3"/>
  <c r="H385" i="3"/>
  <c r="T383" i="3"/>
  <c r="P383" i="3"/>
  <c r="L383" i="3"/>
  <c r="H383" i="3"/>
  <c r="T381" i="3"/>
  <c r="P381" i="3"/>
  <c r="L381" i="3"/>
  <c r="H381" i="3"/>
  <c r="T379" i="3"/>
  <c r="P379" i="3"/>
  <c r="L379" i="3"/>
  <c r="H379" i="3"/>
  <c r="T377" i="3"/>
  <c r="P377" i="3"/>
  <c r="L377" i="3"/>
  <c r="H377" i="3"/>
  <c r="T369" i="3"/>
  <c r="P369" i="3"/>
  <c r="L369" i="3"/>
  <c r="H369" i="3"/>
  <c r="T367" i="3"/>
  <c r="P367" i="3"/>
  <c r="L367" i="3"/>
  <c r="H367" i="3"/>
  <c r="T365" i="3"/>
  <c r="P365" i="3"/>
  <c r="L365" i="3"/>
  <c r="H365" i="3"/>
  <c r="E355" i="3"/>
  <c r="T355" i="3"/>
  <c r="P355" i="3"/>
  <c r="L355" i="3"/>
  <c r="H355" i="3"/>
  <c r="T350" i="3"/>
  <c r="P350" i="3"/>
  <c r="L350" i="3"/>
  <c r="H350" i="3"/>
  <c r="T344" i="3"/>
  <c r="P344" i="3"/>
  <c r="L344" i="3"/>
  <c r="H344" i="3"/>
  <c r="E341" i="3"/>
  <c r="T341" i="3"/>
  <c r="P341" i="3"/>
  <c r="L341" i="3"/>
  <c r="H341" i="3"/>
  <c r="E332" i="3"/>
  <c r="T332" i="3"/>
  <c r="P332" i="3"/>
  <c r="L332" i="3"/>
  <c r="H332" i="3"/>
  <c r="E329" i="3"/>
  <c r="E323" i="3"/>
  <c r="E309" i="3"/>
  <c r="E300" i="3"/>
  <c r="E297" i="3"/>
  <c r="E291" i="3"/>
  <c r="E277" i="3"/>
  <c r="E268" i="3"/>
  <c r="E265" i="3"/>
  <c r="M270" i="3"/>
  <c r="U270" i="3"/>
  <c r="I275" i="3"/>
  <c r="U275" i="3"/>
  <c r="M281" i="3"/>
  <c r="U281" i="3"/>
  <c r="I284" i="3"/>
  <c r="Q284" i="3"/>
  <c r="I293" i="3"/>
  <c r="U293" i="3"/>
  <c r="I296" i="3"/>
  <c r="Q296" i="3"/>
  <c r="M302" i="3"/>
  <c r="U302" i="3"/>
  <c r="I307" i="3"/>
  <c r="Q307" i="3"/>
  <c r="I313" i="3"/>
  <c r="Q313" i="3"/>
  <c r="M316" i="3"/>
  <c r="U316" i="3"/>
  <c r="M325" i="3"/>
  <c r="Q325" i="3"/>
  <c r="M328" i="3"/>
  <c r="U328" i="3"/>
  <c r="I334" i="3"/>
  <c r="S334" i="3"/>
  <c r="N339" i="3"/>
  <c r="S339" i="3"/>
  <c r="I345" i="3"/>
  <c r="N345" i="3"/>
  <c r="S345" i="3"/>
  <c r="I348" i="3"/>
  <c r="N348" i="3"/>
  <c r="S348" i="3"/>
  <c r="I359" i="3"/>
  <c r="N359" i="3"/>
  <c r="S359" i="3"/>
  <c r="I423" i="3"/>
  <c r="N423" i="3"/>
  <c r="S423" i="3"/>
  <c r="I426" i="3"/>
  <c r="N426" i="3"/>
  <c r="S426" i="3"/>
  <c r="I432" i="3"/>
  <c r="N432" i="3"/>
  <c r="S432" i="3"/>
  <c r="I437" i="3"/>
  <c r="N437" i="3"/>
  <c r="S437" i="3"/>
  <c r="I443" i="3"/>
  <c r="N443" i="3"/>
  <c r="S443" i="3"/>
  <c r="I446" i="3"/>
  <c r="N446" i="3"/>
  <c r="S446" i="3"/>
  <c r="I458" i="3"/>
  <c r="N458" i="3"/>
  <c r="S458" i="3"/>
  <c r="I461" i="3"/>
  <c r="N461" i="3"/>
  <c r="S461" i="3"/>
  <c r="I467" i="3"/>
  <c r="N467" i="3"/>
  <c r="S467" i="3"/>
  <c r="I472" i="3"/>
  <c r="N472" i="3"/>
  <c r="S472" i="3"/>
  <c r="I478" i="3"/>
  <c r="N478" i="3"/>
  <c r="S478" i="3"/>
  <c r="I481" i="3"/>
  <c r="N481" i="3"/>
  <c r="S481" i="3"/>
  <c r="I490" i="3"/>
  <c r="N490" i="3"/>
  <c r="S490" i="3"/>
  <c r="I493" i="3"/>
  <c r="N493" i="3"/>
  <c r="S493" i="3"/>
  <c r="L560" i="3"/>
  <c r="I563" i="3"/>
  <c r="Q563" i="3"/>
  <c r="I571" i="3"/>
  <c r="Q571" i="3"/>
  <c r="I579" i="3"/>
  <c r="Q579" i="3"/>
  <c r="I587" i="3"/>
  <c r="Q587" i="3"/>
  <c r="I595" i="3"/>
  <c r="Q595" i="3"/>
  <c r="T597" i="3"/>
  <c r="P597" i="3"/>
  <c r="L597" i="3"/>
  <c r="H597" i="3"/>
  <c r="E597" i="3"/>
  <c r="U597" i="3"/>
  <c r="O597" i="3"/>
  <c r="J597" i="3"/>
  <c r="T589" i="3"/>
  <c r="P589" i="3"/>
  <c r="L589" i="3"/>
  <c r="H589" i="3"/>
  <c r="E589" i="3"/>
  <c r="U589" i="3"/>
  <c r="O589" i="3"/>
  <c r="J589" i="3"/>
  <c r="T581" i="3"/>
  <c r="P581" i="3"/>
  <c r="L581" i="3"/>
  <c r="H581" i="3"/>
  <c r="E581" i="3"/>
  <c r="U581" i="3"/>
  <c r="O581" i="3"/>
  <c r="J581" i="3"/>
  <c r="T573" i="3"/>
  <c r="P573" i="3"/>
  <c r="L573" i="3"/>
  <c r="H573" i="3"/>
  <c r="E573" i="3"/>
  <c r="U573" i="3"/>
  <c r="O573" i="3"/>
  <c r="J573" i="3"/>
  <c r="T565" i="3"/>
  <c r="P565" i="3"/>
  <c r="L565" i="3"/>
  <c r="H565" i="3"/>
  <c r="E565" i="3"/>
  <c r="U565" i="3"/>
  <c r="O565" i="3"/>
  <c r="J565" i="3"/>
  <c r="E559" i="3"/>
  <c r="T559" i="3"/>
  <c r="P559" i="3"/>
  <c r="L559" i="3"/>
  <c r="H559" i="3"/>
  <c r="S559" i="3"/>
  <c r="N559" i="3"/>
  <c r="I559" i="3"/>
  <c r="E489" i="3"/>
  <c r="T489" i="3"/>
  <c r="P489" i="3"/>
  <c r="L489" i="3"/>
  <c r="H489" i="3"/>
  <c r="E486" i="3"/>
  <c r="T486" i="3"/>
  <c r="P486" i="3"/>
  <c r="L486" i="3"/>
  <c r="H486" i="3"/>
  <c r="E480" i="3"/>
  <c r="T480" i="3"/>
  <c r="P480" i="3"/>
  <c r="L480" i="3"/>
  <c r="H480" i="3"/>
  <c r="T475" i="3"/>
  <c r="P475" i="3"/>
  <c r="L475" i="3"/>
  <c r="H475" i="3"/>
  <c r="T469" i="3"/>
  <c r="P469" i="3"/>
  <c r="L469" i="3"/>
  <c r="H469" i="3"/>
  <c r="E466" i="3"/>
  <c r="T466" i="3"/>
  <c r="P466" i="3"/>
  <c r="L466" i="3"/>
  <c r="H466" i="3"/>
  <c r="E457" i="3"/>
  <c r="T457" i="3"/>
  <c r="P457" i="3"/>
  <c r="L457" i="3"/>
  <c r="H457" i="3"/>
  <c r="E451" i="3"/>
  <c r="T451" i="3"/>
  <c r="P451" i="3"/>
  <c r="L451" i="3"/>
  <c r="H451" i="3"/>
  <c r="E445" i="3"/>
  <c r="T445" i="3"/>
  <c r="P445" i="3"/>
  <c r="L445" i="3"/>
  <c r="H445" i="3"/>
  <c r="T440" i="3"/>
  <c r="P440" i="3"/>
  <c r="L440" i="3"/>
  <c r="H440" i="3"/>
  <c r="T434" i="3"/>
  <c r="P434" i="3"/>
  <c r="L434" i="3"/>
  <c r="H434" i="3"/>
  <c r="E431" i="3"/>
  <c r="T431" i="3"/>
  <c r="P431" i="3"/>
  <c r="L431" i="3"/>
  <c r="H431" i="3"/>
  <c r="E422" i="3"/>
  <c r="T422" i="3"/>
  <c r="P422" i="3"/>
  <c r="L422" i="3"/>
  <c r="H422" i="3"/>
  <c r="E419" i="3"/>
  <c r="T419" i="3"/>
  <c r="P419" i="3"/>
  <c r="L419" i="3"/>
  <c r="H419" i="3"/>
  <c r="E353" i="3"/>
  <c r="T353" i="3"/>
  <c r="P353" i="3"/>
  <c r="L353" i="3"/>
  <c r="H353" i="3"/>
  <c r="E347" i="3"/>
  <c r="T347" i="3"/>
  <c r="P347" i="3"/>
  <c r="L347" i="3"/>
  <c r="H347" i="3"/>
  <c r="T342" i="3"/>
  <c r="P342" i="3"/>
  <c r="L342" i="3"/>
  <c r="H342" i="3"/>
  <c r="T336" i="3"/>
  <c r="P336" i="3"/>
  <c r="L336" i="3"/>
  <c r="H336" i="3"/>
  <c r="E333" i="3"/>
  <c r="T333" i="3"/>
  <c r="P333" i="3"/>
  <c r="L333" i="3"/>
  <c r="H333" i="3"/>
  <c r="E324" i="3"/>
  <c r="E321" i="3"/>
  <c r="E315" i="3"/>
  <c r="E301" i="3"/>
  <c r="E292" i="3"/>
  <c r="E289" i="3"/>
  <c r="E283" i="3"/>
  <c r="E269" i="3"/>
  <c r="I270" i="3"/>
  <c r="Q270" i="3"/>
  <c r="M275" i="3"/>
  <c r="Q275" i="3"/>
  <c r="I281" i="3"/>
  <c r="Q281" i="3"/>
  <c r="M284" i="3"/>
  <c r="U284" i="3"/>
  <c r="M293" i="3"/>
  <c r="Q293" i="3"/>
  <c r="M296" i="3"/>
  <c r="U296" i="3"/>
  <c r="I302" i="3"/>
  <c r="Q302" i="3"/>
  <c r="M307" i="3"/>
  <c r="U307" i="3"/>
  <c r="M313" i="3"/>
  <c r="U313" i="3"/>
  <c r="I316" i="3"/>
  <c r="Q316" i="3"/>
  <c r="I325" i="3"/>
  <c r="U325" i="3"/>
  <c r="I328" i="3"/>
  <c r="Q328" i="3"/>
  <c r="N334" i="3"/>
  <c r="I339" i="3"/>
  <c r="H265" i="3"/>
  <c r="L265" i="3"/>
  <c r="P265" i="3"/>
  <c r="T265" i="3"/>
  <c r="H267" i="3"/>
  <c r="L267" i="3"/>
  <c r="P267" i="3"/>
  <c r="T267" i="3"/>
  <c r="H268" i="3"/>
  <c r="L268" i="3"/>
  <c r="P268" i="3"/>
  <c r="T268" i="3"/>
  <c r="H270" i="3"/>
  <c r="L270" i="3"/>
  <c r="P270" i="3"/>
  <c r="T270" i="3"/>
  <c r="H273" i="3"/>
  <c r="L273" i="3"/>
  <c r="P273" i="3"/>
  <c r="T273" i="3"/>
  <c r="H275" i="3"/>
  <c r="L275" i="3"/>
  <c r="P275" i="3"/>
  <c r="T275" i="3"/>
  <c r="H276" i="3"/>
  <c r="L276" i="3"/>
  <c r="P276" i="3"/>
  <c r="T276" i="3"/>
  <c r="H277" i="3"/>
  <c r="L277" i="3"/>
  <c r="P277" i="3"/>
  <c r="T277" i="3"/>
  <c r="H280" i="3"/>
  <c r="L280" i="3"/>
  <c r="P280" i="3"/>
  <c r="T280" i="3"/>
  <c r="H281" i="3"/>
  <c r="L281" i="3"/>
  <c r="P281" i="3"/>
  <c r="T281" i="3"/>
  <c r="H284" i="3"/>
  <c r="L284" i="3"/>
  <c r="P284" i="3"/>
  <c r="T284" i="3"/>
  <c r="H285" i="3"/>
  <c r="L285" i="3"/>
  <c r="P285" i="3"/>
  <c r="T285" i="3"/>
  <c r="H286" i="3"/>
  <c r="L286" i="3"/>
  <c r="P286" i="3"/>
  <c r="T286" i="3"/>
  <c r="H288" i="3"/>
  <c r="L288" i="3"/>
  <c r="P288" i="3"/>
  <c r="T288" i="3"/>
  <c r="H291" i="3"/>
  <c r="L291" i="3"/>
  <c r="P291" i="3"/>
  <c r="T291" i="3"/>
  <c r="H293" i="3"/>
  <c r="L293" i="3"/>
  <c r="P293" i="3"/>
  <c r="T293" i="3"/>
  <c r="H294" i="3"/>
  <c r="L294" i="3"/>
  <c r="P294" i="3"/>
  <c r="T294" i="3"/>
  <c r="H296" i="3"/>
  <c r="L296" i="3"/>
  <c r="P296" i="3"/>
  <c r="T296" i="3"/>
  <c r="H297" i="3"/>
  <c r="L297" i="3"/>
  <c r="P297" i="3"/>
  <c r="T297" i="3"/>
  <c r="H299" i="3"/>
  <c r="L299" i="3"/>
  <c r="P299" i="3"/>
  <c r="T299" i="3"/>
  <c r="H300" i="3"/>
  <c r="L300" i="3"/>
  <c r="P300" i="3"/>
  <c r="T300" i="3"/>
  <c r="H302" i="3"/>
  <c r="L302" i="3"/>
  <c r="P302" i="3"/>
  <c r="T302" i="3"/>
  <c r="H305" i="3"/>
  <c r="L305" i="3"/>
  <c r="P305" i="3"/>
  <c r="T305" i="3"/>
  <c r="H307" i="3"/>
  <c r="L307" i="3"/>
  <c r="P307" i="3"/>
  <c r="T307" i="3"/>
  <c r="H308" i="3"/>
  <c r="L308" i="3"/>
  <c r="P308" i="3"/>
  <c r="T308" i="3"/>
  <c r="H309" i="3"/>
  <c r="L309" i="3"/>
  <c r="P309" i="3"/>
  <c r="T309" i="3"/>
  <c r="H312" i="3"/>
  <c r="L312" i="3"/>
  <c r="P312" i="3"/>
  <c r="T312" i="3"/>
  <c r="H313" i="3"/>
  <c r="L313" i="3"/>
  <c r="P313" i="3"/>
  <c r="T313" i="3"/>
  <c r="H316" i="3"/>
  <c r="L316" i="3"/>
  <c r="P316" i="3"/>
  <c r="T316" i="3"/>
  <c r="H317" i="3"/>
  <c r="L317" i="3"/>
  <c r="P317" i="3"/>
  <c r="T317" i="3"/>
  <c r="H318" i="3"/>
  <c r="L318" i="3"/>
  <c r="P318" i="3"/>
  <c r="T318" i="3"/>
  <c r="H320" i="3"/>
  <c r="L320" i="3"/>
  <c r="P320" i="3"/>
  <c r="T320" i="3"/>
  <c r="H323" i="3"/>
  <c r="L323" i="3"/>
  <c r="P323" i="3"/>
  <c r="T323" i="3"/>
  <c r="H325" i="3"/>
  <c r="L325" i="3"/>
  <c r="P325" i="3"/>
  <c r="T325" i="3"/>
  <c r="H326" i="3"/>
  <c r="L326" i="3"/>
  <c r="P326" i="3"/>
  <c r="T326" i="3"/>
  <c r="H328" i="3"/>
  <c r="L328" i="3"/>
  <c r="P328" i="3"/>
  <c r="T328" i="3"/>
  <c r="H329" i="3"/>
  <c r="L329" i="3"/>
  <c r="P329" i="3"/>
  <c r="T329" i="3"/>
  <c r="H331" i="3"/>
  <c r="M331" i="3"/>
  <c r="R331" i="3"/>
  <c r="G332" i="3"/>
  <c r="M332" i="3"/>
  <c r="R332" i="3"/>
  <c r="G334" i="3"/>
  <c r="M334" i="3"/>
  <c r="R334" i="3"/>
  <c r="G337" i="3"/>
  <c r="M337" i="3"/>
  <c r="R337" i="3"/>
  <c r="G339" i="3"/>
  <c r="M339" i="3"/>
  <c r="R339" i="3"/>
  <c r="G340" i="3"/>
  <c r="M340" i="3"/>
  <c r="R340" i="3"/>
  <c r="G341" i="3"/>
  <c r="M341" i="3"/>
  <c r="R341" i="3"/>
  <c r="G344" i="3"/>
  <c r="M344" i="3"/>
  <c r="R344" i="3"/>
  <c r="G345" i="3"/>
  <c r="M345" i="3"/>
  <c r="R345" i="3"/>
  <c r="G348" i="3"/>
  <c r="M348" i="3"/>
  <c r="R348" i="3"/>
  <c r="G349" i="3"/>
  <c r="M349" i="3"/>
  <c r="R349" i="3"/>
  <c r="G350" i="3"/>
  <c r="M350" i="3"/>
  <c r="R350" i="3"/>
  <c r="G355" i="3"/>
  <c r="M355" i="3"/>
  <c r="R355" i="3"/>
  <c r="G357" i="3"/>
  <c r="M357" i="3"/>
  <c r="R357" i="3"/>
  <c r="G359" i="3"/>
  <c r="M359" i="3"/>
  <c r="R359" i="3"/>
  <c r="G365" i="3"/>
  <c r="M365" i="3"/>
  <c r="R365" i="3"/>
  <c r="G367" i="3"/>
  <c r="M367" i="3"/>
  <c r="R367" i="3"/>
  <c r="G369" i="3"/>
  <c r="M369" i="3"/>
  <c r="R369" i="3"/>
  <c r="G374" i="3"/>
  <c r="M374" i="3"/>
  <c r="R374" i="3"/>
  <c r="G377" i="3"/>
  <c r="M377" i="3"/>
  <c r="R377" i="3"/>
  <c r="G379" i="3"/>
  <c r="M379" i="3"/>
  <c r="R379" i="3"/>
  <c r="G381" i="3"/>
  <c r="M381" i="3"/>
  <c r="R381" i="3"/>
  <c r="G383" i="3"/>
  <c r="M383" i="3"/>
  <c r="R383" i="3"/>
  <c r="G385" i="3"/>
  <c r="M385" i="3"/>
  <c r="R385" i="3"/>
  <c r="G387" i="3"/>
  <c r="M387" i="3"/>
  <c r="R387" i="3"/>
  <c r="G389" i="3"/>
  <c r="M389" i="3"/>
  <c r="R389" i="3"/>
  <c r="G391" i="3"/>
  <c r="M391" i="3"/>
  <c r="R391" i="3"/>
  <c r="G393" i="3"/>
  <c r="M393" i="3"/>
  <c r="R393" i="3"/>
  <c r="G395" i="3"/>
  <c r="M395" i="3"/>
  <c r="R395" i="3"/>
  <c r="G397" i="3"/>
  <c r="M397" i="3"/>
  <c r="R397" i="3"/>
  <c r="G399" i="3"/>
  <c r="M399" i="3"/>
  <c r="R399" i="3"/>
  <c r="G401" i="3"/>
  <c r="M401" i="3"/>
  <c r="R401" i="3"/>
  <c r="G403" i="3"/>
  <c r="M403" i="3"/>
  <c r="R403" i="3"/>
  <c r="G405" i="3"/>
  <c r="M405" i="3"/>
  <c r="R405" i="3"/>
  <c r="G407" i="3"/>
  <c r="M407" i="3"/>
  <c r="R407" i="3"/>
  <c r="G409" i="3"/>
  <c r="M409" i="3"/>
  <c r="R409" i="3"/>
  <c r="G414" i="3"/>
  <c r="M414" i="3"/>
  <c r="R414" i="3"/>
  <c r="G421" i="3"/>
  <c r="M421" i="3"/>
  <c r="R421" i="3"/>
  <c r="G423" i="3"/>
  <c r="M423" i="3"/>
  <c r="R423" i="3"/>
  <c r="G424" i="3"/>
  <c r="M424" i="3"/>
  <c r="R424" i="3"/>
  <c r="G426" i="3"/>
  <c r="M426" i="3"/>
  <c r="R426" i="3"/>
  <c r="G427" i="3"/>
  <c r="M427" i="3"/>
  <c r="R427" i="3"/>
  <c r="G429" i="3"/>
  <c r="M429" i="3"/>
  <c r="R429" i="3"/>
  <c r="G430" i="3"/>
  <c r="M430" i="3"/>
  <c r="R430" i="3"/>
  <c r="G432" i="3"/>
  <c r="M432" i="3"/>
  <c r="R432" i="3"/>
  <c r="G435" i="3"/>
  <c r="M435" i="3"/>
  <c r="R435" i="3"/>
  <c r="G437" i="3"/>
  <c r="M437" i="3"/>
  <c r="R437" i="3"/>
  <c r="G438" i="3"/>
  <c r="M438" i="3"/>
  <c r="R438" i="3"/>
  <c r="G439" i="3"/>
  <c r="M439" i="3"/>
  <c r="R439" i="3"/>
  <c r="G442" i="3"/>
  <c r="M442" i="3"/>
  <c r="R442" i="3"/>
  <c r="G443" i="3"/>
  <c r="M443" i="3"/>
  <c r="R443" i="3"/>
  <c r="G446" i="3"/>
  <c r="M446" i="3"/>
  <c r="R446" i="3"/>
  <c r="G447" i="3"/>
  <c r="M447" i="3"/>
  <c r="R447" i="3"/>
  <c r="G448" i="3"/>
  <c r="M448" i="3"/>
  <c r="R448" i="3"/>
  <c r="G450" i="3"/>
  <c r="M450" i="3"/>
  <c r="R450" i="3"/>
  <c r="G453" i="3"/>
  <c r="M453" i="3"/>
  <c r="R453" i="3"/>
  <c r="G456" i="3"/>
  <c r="M456" i="3"/>
  <c r="R456" i="3"/>
  <c r="G458" i="3"/>
  <c r="M458" i="3"/>
  <c r="R458" i="3"/>
  <c r="G459" i="3"/>
  <c r="M459" i="3"/>
  <c r="R459" i="3"/>
  <c r="G461" i="3"/>
  <c r="M461" i="3"/>
  <c r="R461" i="3"/>
  <c r="G462" i="3"/>
  <c r="M462" i="3"/>
  <c r="R462" i="3"/>
  <c r="G464" i="3"/>
  <c r="M464" i="3"/>
  <c r="R464" i="3"/>
  <c r="G465" i="3"/>
  <c r="M465" i="3"/>
  <c r="R465" i="3"/>
  <c r="G467" i="3"/>
  <c r="M467" i="3"/>
  <c r="R467" i="3"/>
  <c r="G470" i="3"/>
  <c r="M470" i="3"/>
  <c r="R470" i="3"/>
  <c r="G472" i="3"/>
  <c r="M472" i="3"/>
  <c r="R472" i="3"/>
  <c r="G473" i="3"/>
  <c r="M473" i="3"/>
  <c r="R473" i="3"/>
  <c r="G474" i="3"/>
  <c r="M474" i="3"/>
  <c r="R474" i="3"/>
  <c r="G477" i="3"/>
  <c r="M477" i="3"/>
  <c r="R477" i="3"/>
  <c r="G478" i="3"/>
  <c r="M478" i="3"/>
  <c r="R478" i="3"/>
  <c r="G481" i="3"/>
  <c r="M481" i="3"/>
  <c r="R481" i="3"/>
  <c r="G482" i="3"/>
  <c r="M482" i="3"/>
  <c r="R482" i="3"/>
  <c r="G483" i="3"/>
  <c r="M483" i="3"/>
  <c r="R483" i="3"/>
  <c r="G485" i="3"/>
  <c r="M485" i="3"/>
  <c r="R485" i="3"/>
  <c r="G488" i="3"/>
  <c r="M488" i="3"/>
  <c r="R488" i="3"/>
  <c r="G490" i="3"/>
  <c r="M490" i="3"/>
  <c r="R490" i="3"/>
  <c r="G491" i="3"/>
  <c r="M491" i="3"/>
  <c r="R491" i="3"/>
  <c r="G493" i="3"/>
  <c r="M493" i="3"/>
  <c r="R493" i="3"/>
  <c r="G494" i="3"/>
  <c r="M494" i="3"/>
  <c r="R494" i="3"/>
  <c r="G496" i="3"/>
  <c r="M496" i="3"/>
  <c r="R496" i="3"/>
  <c r="G497" i="3"/>
  <c r="M497" i="3"/>
  <c r="R497" i="3"/>
  <c r="H560" i="3"/>
  <c r="I561" i="3"/>
  <c r="Q561" i="3"/>
  <c r="G563" i="3"/>
  <c r="N563" i="3"/>
  <c r="K567" i="3"/>
  <c r="R567" i="3"/>
  <c r="I569" i="3"/>
  <c r="Q569" i="3"/>
  <c r="G571" i="3"/>
  <c r="N571" i="3"/>
  <c r="K575" i="3"/>
  <c r="R575" i="3"/>
  <c r="I577" i="3"/>
  <c r="Q577" i="3"/>
  <c r="G579" i="3"/>
  <c r="N579" i="3"/>
  <c r="K583" i="3"/>
  <c r="R583" i="3"/>
  <c r="I585" i="3"/>
  <c r="Q585" i="3"/>
  <c r="G587" i="3"/>
  <c r="N587" i="3"/>
  <c r="K591" i="3"/>
  <c r="R591" i="3"/>
  <c r="I593" i="3"/>
  <c r="Q593" i="3"/>
  <c r="G595" i="3"/>
  <c r="N595" i="3"/>
  <c r="K599" i="3"/>
  <c r="R599" i="3"/>
  <c r="I601" i="3"/>
  <c r="Q601" i="3"/>
  <c r="E483" i="3"/>
  <c r="E477" i="3"/>
  <c r="E448" i="3"/>
  <c r="E442" i="3"/>
  <c r="E409" i="3"/>
  <c r="E407" i="3"/>
  <c r="E405" i="3"/>
  <c r="E403" i="3"/>
  <c r="E401" i="3"/>
  <c r="E399" i="3"/>
  <c r="E397" i="3"/>
  <c r="E395" i="3"/>
  <c r="E393" i="3"/>
  <c r="E391" i="3"/>
  <c r="E389" i="3"/>
  <c r="E387" i="3"/>
  <c r="E385" i="3"/>
  <c r="E383" i="3"/>
  <c r="E381" i="3"/>
  <c r="E379" i="3"/>
  <c r="E377" i="3"/>
  <c r="E369" i="3"/>
  <c r="E367" i="3"/>
  <c r="E365" i="3"/>
  <c r="E350" i="3"/>
  <c r="E344" i="3"/>
  <c r="E318" i="3"/>
  <c r="E312" i="3"/>
  <c r="E286" i="3"/>
  <c r="E280" i="3"/>
  <c r="T556" i="3"/>
  <c r="P556" i="3"/>
  <c r="L556" i="3"/>
  <c r="H556" i="3"/>
  <c r="T554" i="3"/>
  <c r="P554" i="3"/>
  <c r="L554" i="3"/>
  <c r="H554" i="3"/>
  <c r="T552" i="3"/>
  <c r="P552" i="3"/>
  <c r="L552" i="3"/>
  <c r="H552" i="3"/>
  <c r="T550" i="3"/>
  <c r="P550" i="3"/>
  <c r="L550" i="3"/>
  <c r="H550" i="3"/>
  <c r="T548" i="3"/>
  <c r="P548" i="3"/>
  <c r="L548" i="3"/>
  <c r="H548" i="3"/>
  <c r="T546" i="3"/>
  <c r="P546" i="3"/>
  <c r="L546" i="3"/>
  <c r="H546" i="3"/>
  <c r="T544" i="3"/>
  <c r="P544" i="3"/>
  <c r="L544" i="3"/>
  <c r="H544" i="3"/>
  <c r="T542" i="3"/>
  <c r="P542" i="3"/>
  <c r="L542" i="3"/>
  <c r="H542" i="3"/>
  <c r="T540" i="3"/>
  <c r="P540" i="3"/>
  <c r="L540" i="3"/>
  <c r="H540" i="3"/>
  <c r="T538" i="3"/>
  <c r="P538" i="3"/>
  <c r="L538" i="3"/>
  <c r="H538" i="3"/>
  <c r="T536" i="3"/>
  <c r="P536" i="3"/>
  <c r="L536" i="3"/>
  <c r="H536" i="3"/>
  <c r="T534" i="3"/>
  <c r="P534" i="3"/>
  <c r="L534" i="3"/>
  <c r="H534" i="3"/>
  <c r="T532" i="3"/>
  <c r="P532" i="3"/>
  <c r="L532" i="3"/>
  <c r="H532" i="3"/>
  <c r="T530" i="3"/>
  <c r="P530" i="3"/>
  <c r="L530" i="3"/>
  <c r="H530" i="3"/>
  <c r="T528" i="3"/>
  <c r="P528" i="3"/>
  <c r="L528" i="3"/>
  <c r="H528" i="3"/>
  <c r="T526" i="3"/>
  <c r="P526" i="3"/>
  <c r="L526" i="3"/>
  <c r="H526" i="3"/>
  <c r="T524" i="3"/>
  <c r="P524" i="3"/>
  <c r="L524" i="3"/>
  <c r="H524" i="3"/>
  <c r="T522" i="3"/>
  <c r="P522" i="3"/>
  <c r="L522" i="3"/>
  <c r="H522" i="3"/>
  <c r="T520" i="3"/>
  <c r="P520" i="3"/>
  <c r="L520" i="3"/>
  <c r="H520" i="3"/>
  <c r="T518" i="3"/>
  <c r="P518" i="3"/>
  <c r="L518" i="3"/>
  <c r="H518" i="3"/>
  <c r="T516" i="3"/>
  <c r="P516" i="3"/>
  <c r="L516" i="3"/>
  <c r="E492" i="3"/>
  <c r="E484" i="3"/>
  <c r="E476" i="3"/>
  <c r="E468" i="3"/>
  <c r="E460" i="3"/>
  <c r="E449" i="3"/>
  <c r="E441" i="3"/>
  <c r="E433" i="3"/>
  <c r="E425" i="3"/>
  <c r="E363" i="3"/>
  <c r="E343" i="3"/>
  <c r="E335" i="3"/>
  <c r="E327" i="3"/>
  <c r="E319" i="3"/>
  <c r="E311" i="3"/>
  <c r="E303" i="3"/>
  <c r="E295" i="3"/>
  <c r="E287" i="3"/>
  <c r="E279" i="3"/>
  <c r="E271" i="3"/>
  <c r="G560" i="3"/>
  <c r="K560" i="3"/>
  <c r="O560" i="3"/>
  <c r="S560" i="3"/>
  <c r="E560" i="3"/>
  <c r="F560" i="3"/>
  <c r="J560" i="3"/>
  <c r="N560" i="3"/>
  <c r="R560" i="3"/>
  <c r="I560" i="3"/>
  <c r="M560" i="3"/>
  <c r="Q560" i="3"/>
  <c r="U560" i="3"/>
  <c r="G558" i="3"/>
  <c r="K558" i="3"/>
  <c r="O558" i="3"/>
  <c r="S558" i="3"/>
  <c r="E558" i="3"/>
  <c r="F558" i="3"/>
  <c r="J558" i="3"/>
  <c r="N558" i="3"/>
  <c r="R558" i="3"/>
  <c r="I558" i="3"/>
  <c r="M558" i="3"/>
  <c r="Q558" i="3"/>
  <c r="U558" i="3"/>
  <c r="T263" i="3"/>
  <c r="P263" i="3"/>
  <c r="L263" i="3"/>
  <c r="H263" i="3"/>
  <c r="U263" i="3"/>
  <c r="I263" i="3"/>
  <c r="O263" i="3"/>
  <c r="Q263" i="3"/>
  <c r="M263" i="3"/>
  <c r="R263" i="3"/>
  <c r="N263" i="3"/>
  <c r="J263" i="3"/>
  <c r="F263" i="3"/>
  <c r="E263" i="3"/>
  <c r="S263" i="3"/>
  <c r="K263" i="3"/>
  <c r="G263" i="3"/>
  <c r="D282" i="3"/>
  <c r="C282" i="3"/>
  <c r="B282" i="3"/>
  <c r="A282" i="3"/>
  <c r="D281" i="3"/>
  <c r="C281" i="3"/>
  <c r="B281" i="3"/>
  <c r="A281" i="3"/>
  <c r="D280" i="3"/>
  <c r="C280" i="3"/>
  <c r="B280" i="3"/>
  <c r="A280" i="3"/>
  <c r="D279" i="3"/>
  <c r="C279" i="3"/>
  <c r="B279" i="3"/>
  <c r="A279" i="3"/>
  <c r="D278" i="3"/>
  <c r="C278" i="3"/>
  <c r="B278" i="3"/>
  <c r="A278" i="3"/>
  <c r="D277" i="3"/>
  <c r="C277" i="3"/>
  <c r="B277" i="3"/>
  <c r="A277" i="3"/>
  <c r="D276" i="3"/>
  <c r="C276" i="3"/>
  <c r="B276" i="3"/>
  <c r="A276" i="3"/>
  <c r="D275" i="3"/>
  <c r="C275" i="3"/>
  <c r="B275" i="3"/>
  <c r="A275" i="3"/>
  <c r="D274" i="3"/>
  <c r="C274" i="3"/>
  <c r="B274" i="3"/>
  <c r="A274" i="3"/>
  <c r="D273" i="3"/>
  <c r="C273" i="3"/>
  <c r="B273" i="3"/>
  <c r="A273" i="3"/>
  <c r="D272" i="3"/>
  <c r="C272" i="3"/>
  <c r="B272" i="3"/>
  <c r="A272" i="3"/>
  <c r="D271" i="3"/>
  <c r="C271" i="3"/>
  <c r="B271" i="3"/>
  <c r="A271" i="3"/>
  <c r="D270" i="3"/>
  <c r="C270" i="3"/>
  <c r="B270" i="3"/>
  <c r="A270" i="3"/>
  <c r="D269" i="3"/>
  <c r="C269" i="3"/>
  <c r="B269" i="3"/>
  <c r="A269" i="3"/>
  <c r="D268" i="3"/>
  <c r="C268" i="3"/>
  <c r="B268" i="3"/>
  <c r="A268" i="3"/>
  <c r="D267" i="3"/>
  <c r="C267" i="3"/>
  <c r="B267" i="3"/>
  <c r="A267" i="3"/>
  <c r="D266" i="3"/>
  <c r="C266" i="3"/>
  <c r="B266" i="3"/>
  <c r="A266" i="3"/>
  <c r="D265" i="3"/>
  <c r="C265" i="3"/>
  <c r="B265" i="3"/>
  <c r="A265" i="3"/>
  <c r="D264" i="3"/>
  <c r="C264" i="3"/>
  <c r="B264" i="3"/>
  <c r="A264" i="3"/>
  <c r="D263" i="3"/>
  <c r="C263" i="3"/>
  <c r="B263" i="3"/>
  <c r="A263" i="3"/>
  <c r="P262" i="3"/>
  <c r="O262" i="3"/>
  <c r="N262" i="3"/>
  <c r="M262" i="3"/>
  <c r="L262" i="3"/>
  <c r="K262" i="3"/>
  <c r="J262" i="3"/>
  <c r="I262" i="3"/>
  <c r="H262" i="3"/>
  <c r="G262" i="3"/>
  <c r="F262" i="3"/>
  <c r="E262" i="3"/>
  <c r="D262" i="3"/>
  <c r="C262" i="3"/>
  <c r="B262" i="3"/>
  <c r="A262" i="3"/>
  <c r="D257" i="3"/>
  <c r="C257" i="3"/>
  <c r="B257" i="3"/>
  <c r="A257" i="3"/>
  <c r="D256" i="3"/>
  <c r="C256" i="3"/>
  <c r="B256" i="3"/>
  <c r="A256" i="3"/>
  <c r="D255" i="3"/>
  <c r="C255" i="3"/>
  <c r="B255" i="3"/>
  <c r="A255" i="3"/>
  <c r="D254" i="3"/>
  <c r="C254" i="3"/>
  <c r="B254" i="3"/>
  <c r="A254" i="3"/>
  <c r="D253" i="3"/>
  <c r="C253" i="3"/>
  <c r="B253" i="3"/>
  <c r="A253" i="3"/>
  <c r="D252" i="3"/>
  <c r="C252" i="3"/>
  <c r="B252" i="3"/>
  <c r="A252" i="3"/>
  <c r="D251" i="3"/>
  <c r="C251" i="3"/>
  <c r="B251" i="3"/>
  <c r="A251" i="3"/>
  <c r="D250" i="3"/>
  <c r="C250" i="3"/>
  <c r="B250" i="3"/>
  <c r="A250" i="3"/>
  <c r="D249" i="3"/>
  <c r="C249" i="3"/>
  <c r="B249" i="3"/>
  <c r="A249" i="3"/>
  <c r="D248" i="3"/>
  <c r="C248" i="3"/>
  <c r="B248" i="3"/>
  <c r="A248" i="3"/>
  <c r="D247" i="3"/>
  <c r="C247" i="3"/>
  <c r="B247" i="3"/>
  <c r="A247" i="3"/>
  <c r="D246" i="3"/>
  <c r="C246" i="3"/>
  <c r="B246" i="3"/>
  <c r="A246" i="3"/>
  <c r="D245" i="3"/>
  <c r="C245" i="3"/>
  <c r="B245" i="3"/>
  <c r="A245" i="3"/>
  <c r="D244" i="3"/>
  <c r="C244" i="3"/>
  <c r="B244" i="3"/>
  <c r="A244" i="3"/>
  <c r="D243" i="3"/>
  <c r="C243" i="3"/>
  <c r="B243" i="3"/>
  <c r="A243" i="3"/>
  <c r="D242" i="3"/>
  <c r="C242" i="3"/>
  <c r="B242" i="3"/>
  <c r="A242" i="3"/>
  <c r="D241" i="3"/>
  <c r="C241" i="3"/>
  <c r="B241" i="3"/>
  <c r="A241" i="3"/>
  <c r="D240" i="3"/>
  <c r="C240" i="3"/>
  <c r="B240" i="3"/>
  <c r="A240" i="3"/>
  <c r="D239" i="3"/>
  <c r="C239" i="3"/>
  <c r="B239" i="3"/>
  <c r="A239" i="3"/>
  <c r="D238" i="3"/>
  <c r="C238" i="3"/>
  <c r="B238" i="3"/>
  <c r="A238" i="3"/>
  <c r="D237" i="3"/>
  <c r="C237" i="3"/>
  <c r="B237" i="3"/>
  <c r="A237" i="3"/>
  <c r="D236" i="3"/>
  <c r="C236" i="3"/>
  <c r="B236" i="3"/>
  <c r="A236" i="3"/>
  <c r="D235" i="3"/>
  <c r="C235" i="3"/>
  <c r="B235" i="3"/>
  <c r="A235" i="3"/>
  <c r="D234" i="3"/>
  <c r="C234" i="3"/>
  <c r="B234" i="3"/>
  <c r="A234" i="3"/>
  <c r="D233" i="3"/>
  <c r="C233" i="3"/>
  <c r="B233" i="3"/>
  <c r="A233" i="3"/>
  <c r="D232" i="3"/>
  <c r="C232" i="3"/>
  <c r="B232" i="3"/>
  <c r="A232" i="3"/>
  <c r="D231" i="3"/>
  <c r="C231" i="3"/>
  <c r="B231" i="3"/>
  <c r="A231" i="3"/>
  <c r="D230" i="3"/>
  <c r="C230" i="3"/>
  <c r="B230" i="3"/>
  <c r="A230" i="3"/>
  <c r="D229" i="3"/>
  <c r="C229" i="3"/>
  <c r="B229" i="3"/>
  <c r="A229" i="3"/>
  <c r="D228" i="3"/>
  <c r="C228" i="3"/>
  <c r="B228" i="3"/>
  <c r="A228" i="3"/>
  <c r="D227" i="3"/>
  <c r="C227" i="3"/>
  <c r="B227" i="3"/>
  <c r="A227" i="3"/>
  <c r="D226" i="3"/>
  <c r="C226" i="3"/>
  <c r="B226" i="3"/>
  <c r="A226" i="3"/>
  <c r="D225" i="3"/>
  <c r="C225" i="3"/>
  <c r="B225" i="3"/>
  <c r="A225" i="3"/>
  <c r="D224" i="3"/>
  <c r="C224" i="3"/>
  <c r="B224" i="3"/>
  <c r="A224" i="3"/>
  <c r="D223" i="3"/>
  <c r="C223" i="3"/>
  <c r="B223" i="3"/>
  <c r="A223" i="3"/>
  <c r="D222" i="3"/>
  <c r="C222" i="3"/>
  <c r="B222" i="3"/>
  <c r="A222" i="3"/>
  <c r="D221" i="3"/>
  <c r="C221" i="3"/>
  <c r="B221" i="3"/>
  <c r="A221" i="3"/>
  <c r="D220" i="3"/>
  <c r="C220" i="3"/>
  <c r="B220" i="3"/>
  <c r="A220" i="3"/>
  <c r="D219" i="3"/>
  <c r="C219" i="3"/>
  <c r="B219" i="3"/>
  <c r="A219" i="3"/>
  <c r="D218" i="3"/>
  <c r="C218" i="3"/>
  <c r="B218" i="3"/>
  <c r="A218" i="3"/>
  <c r="D217" i="3"/>
  <c r="C217" i="3"/>
  <c r="B217" i="3"/>
  <c r="A217" i="3"/>
  <c r="D216" i="3"/>
  <c r="C216" i="3"/>
  <c r="B216" i="3"/>
  <c r="A216" i="3"/>
  <c r="D215" i="3"/>
  <c r="C215" i="3"/>
  <c r="B215" i="3"/>
  <c r="A215" i="3"/>
  <c r="D214" i="3"/>
  <c r="C214" i="3"/>
  <c r="B214" i="3"/>
  <c r="A214" i="3"/>
  <c r="D213" i="3"/>
  <c r="C213" i="3"/>
  <c r="B213" i="3"/>
  <c r="A213" i="3"/>
  <c r="D212" i="3"/>
  <c r="C212" i="3"/>
  <c r="B212" i="3"/>
  <c r="A212" i="3"/>
  <c r="D211" i="3"/>
  <c r="C211" i="3"/>
  <c r="B211" i="3"/>
  <c r="A211" i="3"/>
  <c r="D210" i="3"/>
  <c r="C210" i="3"/>
  <c r="B210" i="3"/>
  <c r="A210" i="3"/>
  <c r="D209" i="3"/>
  <c r="C209" i="3"/>
  <c r="B209" i="3"/>
  <c r="A209" i="3"/>
  <c r="D208" i="3"/>
  <c r="C208" i="3"/>
  <c r="B208" i="3"/>
  <c r="A208" i="3"/>
  <c r="D207" i="3"/>
  <c r="C207" i="3"/>
  <c r="B207" i="3"/>
  <c r="A207" i="3"/>
  <c r="D206" i="3"/>
  <c r="C206" i="3"/>
  <c r="B206" i="3"/>
  <c r="A206" i="3"/>
  <c r="D205" i="3"/>
  <c r="C205" i="3"/>
  <c r="B205" i="3"/>
  <c r="A205" i="3"/>
  <c r="D204" i="3"/>
  <c r="C204" i="3"/>
  <c r="B204" i="3"/>
  <c r="A204" i="3"/>
  <c r="D203" i="3"/>
  <c r="C203" i="3"/>
  <c r="B203" i="3"/>
  <c r="A203" i="3"/>
  <c r="D202" i="3"/>
  <c r="C202" i="3"/>
  <c r="B202" i="3"/>
  <c r="A202" i="3"/>
  <c r="D201" i="3"/>
  <c r="C201" i="3"/>
  <c r="B201" i="3"/>
  <c r="A201" i="3"/>
  <c r="D200" i="3"/>
  <c r="C200" i="3"/>
  <c r="B200" i="3"/>
  <c r="A200" i="3"/>
  <c r="D199" i="3"/>
  <c r="C199" i="3"/>
  <c r="B199" i="3"/>
  <c r="A199" i="3"/>
  <c r="D198" i="3"/>
  <c r="C198" i="3"/>
  <c r="B198" i="3"/>
  <c r="A198" i="3"/>
  <c r="D197" i="3"/>
  <c r="C197" i="3"/>
  <c r="B197" i="3"/>
  <c r="A197" i="3"/>
  <c r="D196" i="3"/>
  <c r="C196" i="3"/>
  <c r="B196" i="3"/>
  <c r="A196" i="3"/>
  <c r="D195" i="3"/>
  <c r="C195" i="3"/>
  <c r="B195" i="3"/>
  <c r="A195" i="3"/>
  <c r="D194" i="3"/>
  <c r="C194" i="3"/>
  <c r="B194" i="3"/>
  <c r="A194" i="3"/>
  <c r="D193" i="3"/>
  <c r="C193" i="3"/>
  <c r="B193" i="3"/>
  <c r="A193" i="3"/>
  <c r="D192" i="3"/>
  <c r="C192" i="3"/>
  <c r="B192" i="3"/>
  <c r="A192" i="3"/>
  <c r="D191" i="3"/>
  <c r="C191" i="3"/>
  <c r="B191" i="3"/>
  <c r="A191" i="3"/>
  <c r="D190" i="3"/>
  <c r="C190" i="3"/>
  <c r="B190" i="3"/>
  <c r="A190" i="3"/>
  <c r="D189" i="3"/>
  <c r="C189" i="3"/>
  <c r="B189" i="3"/>
  <c r="A189" i="3"/>
  <c r="D188" i="3"/>
  <c r="C188" i="3"/>
  <c r="B188" i="3"/>
  <c r="A188" i="3"/>
  <c r="D187" i="3"/>
  <c r="C187" i="3"/>
  <c r="B187" i="3"/>
  <c r="A187" i="3"/>
  <c r="D186" i="3"/>
  <c r="C186" i="3"/>
  <c r="B186" i="3"/>
  <c r="A186" i="3"/>
  <c r="D185" i="3"/>
  <c r="C185" i="3"/>
  <c r="B185" i="3"/>
  <c r="A185" i="3"/>
  <c r="D184" i="3"/>
  <c r="C184" i="3"/>
  <c r="B184" i="3"/>
  <c r="A184" i="3"/>
  <c r="D183" i="3"/>
  <c r="C183" i="3"/>
  <c r="B183" i="3"/>
  <c r="A183" i="3"/>
  <c r="D182" i="3"/>
  <c r="C182" i="3"/>
  <c r="B182" i="3"/>
  <c r="A182" i="3"/>
  <c r="D181" i="3"/>
  <c r="C181" i="3"/>
  <c r="B181" i="3"/>
  <c r="A181" i="3"/>
  <c r="D180" i="3"/>
  <c r="C180" i="3"/>
  <c r="B180" i="3"/>
  <c r="A180" i="3"/>
  <c r="D179" i="3"/>
  <c r="C179" i="3"/>
  <c r="B179" i="3"/>
  <c r="A179" i="3"/>
  <c r="D178" i="3"/>
  <c r="C178" i="3"/>
  <c r="B178" i="3"/>
  <c r="A178" i="3"/>
  <c r="D177" i="3"/>
  <c r="C177" i="3"/>
  <c r="B177" i="3"/>
  <c r="A177" i="3"/>
  <c r="D176" i="3"/>
  <c r="C176" i="3"/>
  <c r="B176" i="3"/>
  <c r="A176" i="3"/>
  <c r="D175" i="3"/>
  <c r="C175" i="3"/>
  <c r="B175" i="3"/>
  <c r="A175" i="3"/>
  <c r="D174" i="3"/>
  <c r="C174" i="3"/>
  <c r="B174" i="3"/>
  <c r="A174" i="3"/>
  <c r="D173" i="3"/>
  <c r="C173" i="3"/>
  <c r="B173" i="3"/>
  <c r="A173" i="3"/>
  <c r="D172" i="3"/>
  <c r="C172" i="3"/>
  <c r="B172" i="3"/>
  <c r="A172" i="3"/>
  <c r="D171" i="3"/>
  <c r="C171" i="3"/>
  <c r="B171" i="3"/>
  <c r="A171" i="3"/>
  <c r="D170" i="3"/>
  <c r="C170" i="3"/>
  <c r="B170" i="3"/>
  <c r="A170" i="3"/>
  <c r="D169" i="3"/>
  <c r="C169" i="3"/>
  <c r="B169" i="3"/>
  <c r="A169" i="3"/>
  <c r="D168" i="3"/>
  <c r="C168" i="3"/>
  <c r="B168" i="3"/>
  <c r="A168" i="3"/>
  <c r="D167" i="3"/>
  <c r="C167" i="3"/>
  <c r="B167" i="3"/>
  <c r="A167" i="3"/>
  <c r="D166" i="3"/>
  <c r="C166" i="3"/>
  <c r="B166" i="3"/>
  <c r="A166" i="3"/>
  <c r="D165" i="3"/>
  <c r="C165" i="3"/>
  <c r="B165" i="3"/>
  <c r="A165" i="3"/>
  <c r="D164" i="3"/>
  <c r="C164" i="3"/>
  <c r="B164" i="3"/>
  <c r="A164" i="3"/>
  <c r="D163" i="3"/>
  <c r="C163" i="3"/>
  <c r="B163" i="3"/>
  <c r="A163" i="3"/>
  <c r="D162" i="3"/>
  <c r="C162" i="3"/>
  <c r="B162" i="3"/>
  <c r="A162" i="3"/>
  <c r="D161" i="3"/>
  <c r="C161" i="3"/>
  <c r="B161" i="3"/>
  <c r="A161" i="3"/>
  <c r="D160" i="3"/>
  <c r="C160" i="3"/>
  <c r="B160" i="3"/>
  <c r="A160" i="3"/>
  <c r="D159" i="3"/>
  <c r="C159" i="3"/>
  <c r="B159" i="3"/>
  <c r="A159" i="3"/>
  <c r="D158" i="3"/>
  <c r="C158" i="3"/>
  <c r="B158" i="3"/>
  <c r="A158" i="3"/>
  <c r="D157" i="3"/>
  <c r="C157" i="3"/>
  <c r="B157" i="3"/>
  <c r="A157" i="3"/>
  <c r="D156" i="3"/>
  <c r="C156" i="3"/>
  <c r="B156" i="3"/>
  <c r="A156" i="3"/>
  <c r="D155" i="3"/>
  <c r="C155" i="3"/>
  <c r="B155" i="3"/>
  <c r="A155" i="3"/>
  <c r="D154" i="3"/>
  <c r="C154" i="3"/>
  <c r="B154" i="3"/>
  <c r="A154" i="3"/>
  <c r="D153" i="3"/>
  <c r="C153" i="3"/>
  <c r="B153" i="3"/>
  <c r="A153" i="3"/>
  <c r="D152" i="3"/>
  <c r="C152" i="3"/>
  <c r="B152" i="3"/>
  <c r="A152" i="3"/>
  <c r="D151" i="3"/>
  <c r="C151" i="3"/>
  <c r="B151" i="3"/>
  <c r="A151" i="3"/>
  <c r="D150" i="3"/>
  <c r="C150" i="3"/>
  <c r="B150" i="3"/>
  <c r="A150" i="3"/>
  <c r="D149" i="3"/>
  <c r="C149" i="3"/>
  <c r="B149" i="3"/>
  <c r="A149" i="3"/>
  <c r="D148" i="3"/>
  <c r="C148" i="3"/>
  <c r="B148" i="3"/>
  <c r="A148" i="3"/>
  <c r="D147" i="3"/>
  <c r="C147" i="3"/>
  <c r="B147" i="3"/>
  <c r="A147" i="3"/>
  <c r="D146" i="3"/>
  <c r="C146" i="3"/>
  <c r="B146" i="3"/>
  <c r="A146" i="3"/>
  <c r="D145" i="3"/>
  <c r="C145" i="3"/>
  <c r="B145" i="3"/>
  <c r="A145" i="3"/>
  <c r="D144" i="3"/>
  <c r="C144" i="3"/>
  <c r="B144" i="3"/>
  <c r="A144" i="3"/>
  <c r="D143" i="3"/>
  <c r="C143" i="3"/>
  <c r="B143" i="3"/>
  <c r="A143" i="3"/>
  <c r="D142" i="3"/>
  <c r="C142" i="3"/>
  <c r="B142" i="3"/>
  <c r="A142" i="3"/>
  <c r="D141" i="3"/>
  <c r="C141" i="3"/>
  <c r="B141" i="3"/>
  <c r="A141" i="3"/>
  <c r="D140" i="3"/>
  <c r="C140" i="3"/>
  <c r="B140" i="3"/>
  <c r="A140" i="3"/>
  <c r="D139" i="3"/>
  <c r="C139" i="3"/>
  <c r="B139" i="3"/>
  <c r="A139" i="3"/>
  <c r="D138" i="3"/>
  <c r="C138" i="3"/>
  <c r="B138" i="3"/>
  <c r="A138" i="3"/>
  <c r="D137" i="3"/>
  <c r="C137" i="3"/>
  <c r="B137" i="3"/>
  <c r="A137" i="3"/>
  <c r="D136" i="3"/>
  <c r="C136" i="3"/>
  <c r="B136" i="3"/>
  <c r="A136" i="3"/>
  <c r="D135" i="3"/>
  <c r="C135" i="3"/>
  <c r="B135" i="3"/>
  <c r="A135" i="3"/>
  <c r="D134" i="3"/>
  <c r="C134" i="3"/>
  <c r="B134" i="3"/>
  <c r="A134" i="3"/>
  <c r="D133" i="3"/>
  <c r="C133" i="3"/>
  <c r="B133" i="3"/>
  <c r="A133" i="3"/>
  <c r="D132" i="3"/>
  <c r="C132" i="3"/>
  <c r="B132" i="3"/>
  <c r="A132" i="3"/>
  <c r="D131" i="3"/>
  <c r="C131" i="3"/>
  <c r="B131" i="3"/>
  <c r="A131" i="3"/>
  <c r="D130" i="3"/>
  <c r="C130" i="3"/>
  <c r="B130" i="3"/>
  <c r="A130" i="3"/>
  <c r="D129" i="3"/>
  <c r="C129" i="3"/>
  <c r="B129" i="3"/>
  <c r="A129" i="3"/>
  <c r="D128" i="3"/>
  <c r="C128" i="3"/>
  <c r="B128" i="3"/>
  <c r="A128" i="3"/>
  <c r="D127" i="3"/>
  <c r="C127" i="3"/>
  <c r="B127" i="3"/>
  <c r="A127" i="3"/>
  <c r="D126" i="3"/>
  <c r="C126" i="3"/>
  <c r="B126" i="3"/>
  <c r="A126" i="3"/>
  <c r="D125" i="3"/>
  <c r="C125" i="3"/>
  <c r="B125" i="3"/>
  <c r="A125" i="3"/>
  <c r="D124" i="3"/>
  <c r="C124" i="3"/>
  <c r="B124" i="3"/>
  <c r="A124" i="3"/>
  <c r="D123" i="3"/>
  <c r="C123" i="3"/>
  <c r="B123" i="3"/>
  <c r="A123" i="3"/>
  <c r="D122" i="3"/>
  <c r="C122" i="3"/>
  <c r="B122" i="3"/>
  <c r="A122" i="3"/>
  <c r="D121" i="3"/>
  <c r="C121" i="3"/>
  <c r="B121" i="3"/>
  <c r="A121" i="3"/>
  <c r="D120" i="3"/>
  <c r="C120" i="3"/>
  <c r="B120" i="3"/>
  <c r="A120" i="3"/>
  <c r="D119" i="3"/>
  <c r="C119" i="3"/>
  <c r="B119" i="3"/>
  <c r="A119" i="3"/>
  <c r="D118" i="3"/>
  <c r="C118" i="3"/>
  <c r="B118" i="3"/>
  <c r="A118" i="3"/>
  <c r="D117" i="3"/>
  <c r="C117" i="3"/>
  <c r="B117" i="3"/>
  <c r="A117" i="3"/>
  <c r="D116" i="3"/>
  <c r="C116" i="3"/>
  <c r="B116" i="3"/>
  <c r="A116" i="3"/>
  <c r="D115" i="3"/>
  <c r="C115" i="3"/>
  <c r="B115" i="3"/>
  <c r="A115" i="3"/>
  <c r="D114" i="3"/>
  <c r="C114" i="3"/>
  <c r="B114" i="3"/>
  <c r="A114" i="3"/>
  <c r="D113" i="3"/>
  <c r="C113" i="3"/>
  <c r="B113" i="3"/>
  <c r="A113" i="3"/>
  <c r="D112" i="3"/>
  <c r="C112" i="3"/>
  <c r="B112" i="3"/>
  <c r="A112" i="3"/>
  <c r="D111" i="3"/>
  <c r="C111" i="3"/>
  <c r="B111" i="3"/>
  <c r="A111" i="3"/>
  <c r="D110" i="3"/>
  <c r="C110" i="3"/>
  <c r="B110" i="3"/>
  <c r="A110" i="3"/>
  <c r="D109" i="3"/>
  <c r="C109" i="3"/>
  <c r="B109" i="3"/>
  <c r="A109" i="3"/>
  <c r="D108" i="3"/>
  <c r="C108" i="3"/>
  <c r="B108" i="3"/>
  <c r="A108" i="3"/>
  <c r="D107" i="3"/>
  <c r="C107" i="3"/>
  <c r="B107" i="3"/>
  <c r="A107" i="3"/>
  <c r="D106" i="3"/>
  <c r="C106" i="3"/>
  <c r="B106" i="3"/>
  <c r="A106" i="3"/>
  <c r="D105" i="3"/>
  <c r="C105" i="3"/>
  <c r="B105" i="3"/>
  <c r="A105" i="3"/>
  <c r="D104" i="3"/>
  <c r="C104" i="3"/>
  <c r="B104" i="3"/>
  <c r="A104" i="3"/>
  <c r="D103" i="3"/>
  <c r="C103" i="3"/>
  <c r="B103" i="3"/>
  <c r="A103" i="3"/>
  <c r="D102" i="3"/>
  <c r="C102" i="3"/>
  <c r="B102" i="3"/>
  <c r="A102" i="3"/>
  <c r="D101" i="3"/>
  <c r="C101" i="3"/>
  <c r="B101" i="3"/>
  <c r="A101" i="3"/>
  <c r="D100" i="3"/>
  <c r="C100" i="3"/>
  <c r="B100" i="3"/>
  <c r="A100" i="3"/>
  <c r="D99" i="3"/>
  <c r="C99" i="3"/>
  <c r="B99" i="3"/>
  <c r="A99" i="3"/>
  <c r="D98" i="3"/>
  <c r="C98" i="3"/>
  <c r="B98" i="3"/>
  <c r="A98" i="3"/>
  <c r="D97" i="3"/>
  <c r="C97" i="3"/>
  <c r="B97" i="3"/>
  <c r="A97" i="3"/>
  <c r="D96" i="3"/>
  <c r="C96" i="3"/>
  <c r="B96" i="3"/>
  <c r="A96" i="3"/>
  <c r="D95" i="3"/>
  <c r="C95" i="3"/>
  <c r="B95" i="3"/>
  <c r="A95" i="3"/>
  <c r="D94" i="3"/>
  <c r="C94" i="3"/>
  <c r="B94" i="3"/>
  <c r="A94" i="3"/>
  <c r="D93" i="3"/>
  <c r="C93" i="3"/>
  <c r="B93" i="3"/>
  <c r="A93" i="3"/>
  <c r="D92" i="3"/>
  <c r="C92" i="3"/>
  <c r="B92" i="3"/>
  <c r="A92" i="3"/>
  <c r="D91" i="3"/>
  <c r="C91" i="3"/>
  <c r="B91" i="3"/>
  <c r="A91" i="3"/>
  <c r="D90" i="3"/>
  <c r="C90" i="3"/>
  <c r="B90" i="3"/>
  <c r="A90" i="3"/>
  <c r="D89" i="3"/>
  <c r="C89" i="3"/>
  <c r="B89" i="3"/>
  <c r="A89" i="3"/>
  <c r="D88" i="3"/>
  <c r="C88" i="3"/>
  <c r="B88" i="3"/>
  <c r="A88" i="3"/>
  <c r="D87" i="3"/>
  <c r="C87" i="3"/>
  <c r="B87" i="3"/>
  <c r="A87" i="3"/>
  <c r="D86" i="3"/>
  <c r="C86" i="3"/>
  <c r="B86" i="3"/>
  <c r="A86" i="3"/>
  <c r="D85" i="3"/>
  <c r="C85" i="3"/>
  <c r="B85" i="3"/>
  <c r="A85" i="3"/>
  <c r="D84" i="3"/>
  <c r="C84" i="3"/>
  <c r="B84" i="3"/>
  <c r="A84" i="3"/>
  <c r="D83" i="3"/>
  <c r="C83" i="3"/>
  <c r="B83" i="3"/>
  <c r="A83" i="3"/>
  <c r="D82" i="3"/>
  <c r="C82" i="3"/>
  <c r="B82" i="3"/>
  <c r="A82" i="3"/>
  <c r="D81" i="3"/>
  <c r="C81" i="3"/>
  <c r="B81" i="3"/>
  <c r="A81" i="3"/>
  <c r="D80" i="3"/>
  <c r="C80" i="3"/>
  <c r="B80" i="3"/>
  <c r="A80" i="3"/>
  <c r="D79" i="3"/>
  <c r="C79" i="3"/>
  <c r="B79" i="3"/>
  <c r="A79" i="3"/>
  <c r="D78" i="3"/>
  <c r="C78" i="3"/>
  <c r="B78" i="3"/>
  <c r="A78" i="3"/>
  <c r="D77" i="3"/>
  <c r="C77" i="3"/>
  <c r="B77" i="3"/>
  <c r="A77" i="3"/>
  <c r="D76" i="3"/>
  <c r="C76" i="3"/>
  <c r="B76" i="3"/>
  <c r="A76" i="3"/>
  <c r="D75" i="3"/>
  <c r="C75" i="3"/>
  <c r="B75" i="3"/>
  <c r="A75" i="3"/>
  <c r="D74" i="3"/>
  <c r="C74" i="3"/>
  <c r="B74" i="3"/>
  <c r="A74" i="3"/>
  <c r="D73" i="3"/>
  <c r="C73" i="3"/>
  <c r="B73" i="3"/>
  <c r="A73" i="3"/>
  <c r="D72" i="3"/>
  <c r="C72" i="3"/>
  <c r="B72" i="3"/>
  <c r="A72" i="3"/>
  <c r="D71" i="3"/>
  <c r="C71" i="3"/>
  <c r="B71" i="3"/>
  <c r="A71" i="3"/>
  <c r="D70" i="3"/>
  <c r="C70" i="3"/>
  <c r="B70" i="3"/>
  <c r="A70" i="3"/>
  <c r="D69" i="3"/>
  <c r="C69" i="3"/>
  <c r="B69" i="3"/>
  <c r="A69" i="3"/>
  <c r="D68" i="3"/>
  <c r="C68" i="3"/>
  <c r="B68" i="3"/>
  <c r="A68" i="3"/>
  <c r="D67" i="3"/>
  <c r="C67" i="3"/>
  <c r="B67" i="3"/>
  <c r="A67" i="3"/>
  <c r="D66" i="3"/>
  <c r="C66" i="3"/>
  <c r="B66" i="3"/>
  <c r="A66" i="3"/>
  <c r="D65" i="3"/>
  <c r="C65" i="3"/>
  <c r="B65" i="3"/>
  <c r="A65" i="3"/>
  <c r="D64" i="3"/>
  <c r="C64" i="3"/>
  <c r="B64" i="3"/>
  <c r="A64" i="3"/>
  <c r="D63" i="3"/>
  <c r="C63" i="3"/>
  <c r="B63" i="3"/>
  <c r="A63" i="3"/>
  <c r="D62" i="3"/>
  <c r="C62" i="3"/>
  <c r="B62" i="3"/>
  <c r="A62" i="3"/>
  <c r="D61" i="3"/>
  <c r="C61" i="3"/>
  <c r="B61" i="3"/>
  <c r="A61" i="3"/>
  <c r="D60" i="3"/>
  <c r="C60" i="3"/>
  <c r="B60" i="3"/>
  <c r="A60" i="3"/>
  <c r="D59" i="3"/>
  <c r="C59" i="3"/>
  <c r="B59" i="3"/>
  <c r="A59" i="3"/>
  <c r="D58" i="3"/>
  <c r="C58" i="3"/>
  <c r="B58" i="3"/>
  <c r="A58" i="3"/>
  <c r="D57" i="3"/>
  <c r="C57" i="3"/>
  <c r="B57" i="3"/>
  <c r="A57" i="3"/>
  <c r="D56" i="3"/>
  <c r="C56" i="3"/>
  <c r="B56" i="3"/>
  <c r="A56" i="3"/>
  <c r="D55" i="3"/>
  <c r="C55" i="3"/>
  <c r="B55" i="3"/>
  <c r="A55" i="3"/>
  <c r="D54" i="3"/>
  <c r="C54" i="3"/>
  <c r="B54" i="3"/>
  <c r="A54" i="3"/>
  <c r="D53" i="3"/>
  <c r="C53" i="3"/>
  <c r="B53" i="3"/>
  <c r="A53" i="3"/>
  <c r="D52" i="3"/>
  <c r="C52" i="3"/>
  <c r="B52" i="3"/>
  <c r="A52" i="3"/>
  <c r="D51" i="3"/>
  <c r="C51" i="3"/>
  <c r="B51" i="3"/>
  <c r="A51" i="3"/>
  <c r="D50" i="3"/>
  <c r="C50" i="3"/>
  <c r="B50" i="3"/>
  <c r="A50" i="3"/>
  <c r="D49" i="3"/>
  <c r="C49" i="3"/>
  <c r="B49" i="3"/>
  <c r="A49" i="3"/>
  <c r="D48" i="3"/>
  <c r="C48" i="3"/>
  <c r="B48" i="3"/>
  <c r="A48" i="3"/>
  <c r="D47" i="3"/>
  <c r="C47" i="3"/>
  <c r="B47" i="3"/>
  <c r="A47" i="3"/>
  <c r="D46" i="3"/>
  <c r="C46" i="3"/>
  <c r="B46" i="3"/>
  <c r="A46" i="3"/>
  <c r="D45" i="3"/>
  <c r="C45" i="3"/>
  <c r="B45" i="3"/>
  <c r="A45" i="3"/>
  <c r="D44" i="3"/>
  <c r="C44" i="3"/>
  <c r="B44" i="3"/>
  <c r="A44" i="3"/>
  <c r="D43" i="3"/>
  <c r="C43" i="3"/>
  <c r="B43" i="3"/>
  <c r="A43" i="3"/>
  <c r="D42" i="3"/>
  <c r="C42" i="3"/>
  <c r="B42" i="3"/>
  <c r="A42" i="3"/>
  <c r="D41" i="3"/>
  <c r="C41" i="3"/>
  <c r="B41" i="3"/>
  <c r="A41" i="3"/>
  <c r="D40" i="3"/>
  <c r="C40" i="3"/>
  <c r="B40" i="3"/>
  <c r="A40" i="3"/>
  <c r="D39" i="3"/>
  <c r="C39" i="3"/>
  <c r="B39" i="3"/>
  <c r="A39" i="3"/>
  <c r="D38" i="3"/>
  <c r="C38" i="3"/>
  <c r="B38" i="3"/>
  <c r="A38" i="3"/>
  <c r="D37" i="3"/>
  <c r="C37" i="3"/>
  <c r="B37" i="3"/>
  <c r="A37" i="3"/>
  <c r="D36" i="3"/>
  <c r="C36" i="3"/>
  <c r="B36" i="3"/>
  <c r="A36" i="3"/>
  <c r="D35" i="3"/>
  <c r="C35" i="3"/>
  <c r="B35" i="3"/>
  <c r="A35" i="3"/>
  <c r="D34" i="3"/>
  <c r="C34" i="3"/>
  <c r="B34" i="3"/>
  <c r="A34" i="3"/>
  <c r="D33" i="3"/>
  <c r="C33" i="3"/>
  <c r="B33" i="3"/>
  <c r="A33" i="3"/>
  <c r="D32" i="3"/>
  <c r="C32" i="3"/>
  <c r="B32" i="3"/>
  <c r="A32" i="3"/>
  <c r="D31" i="3"/>
  <c r="C31" i="3"/>
  <c r="B31" i="3"/>
  <c r="A31" i="3"/>
  <c r="D30" i="3"/>
  <c r="C30" i="3"/>
  <c r="B30" i="3"/>
  <c r="A30" i="3"/>
  <c r="D29" i="3"/>
  <c r="C29" i="3"/>
  <c r="B29" i="3"/>
  <c r="A29" i="3"/>
  <c r="D28" i="3"/>
  <c r="C28" i="3"/>
  <c r="B28" i="3"/>
  <c r="A28" i="3"/>
  <c r="D27" i="3"/>
  <c r="C27" i="3"/>
  <c r="B27" i="3"/>
  <c r="A27" i="3"/>
  <c r="D26" i="3"/>
  <c r="C26" i="3"/>
  <c r="B26" i="3"/>
  <c r="A26" i="3"/>
  <c r="D25" i="3"/>
  <c r="C25" i="3"/>
  <c r="B25" i="3"/>
  <c r="A25" i="3"/>
  <c r="D24" i="3"/>
  <c r="C24" i="3"/>
  <c r="B24" i="3"/>
  <c r="A24" i="3"/>
  <c r="D23" i="3"/>
  <c r="C23" i="3"/>
  <c r="B23" i="3"/>
  <c r="A23" i="3"/>
  <c r="D22" i="3"/>
  <c r="C22" i="3"/>
  <c r="B22" i="3"/>
  <c r="A22" i="3"/>
  <c r="D21" i="3"/>
  <c r="C21" i="3"/>
  <c r="B21" i="3"/>
  <c r="A21" i="3"/>
  <c r="D20" i="3"/>
  <c r="C20" i="3"/>
  <c r="B20" i="3"/>
  <c r="A20" i="3"/>
  <c r="D19" i="3"/>
  <c r="C19" i="3"/>
  <c r="B19" i="3"/>
  <c r="A19" i="3"/>
  <c r="D18" i="3"/>
  <c r="C18" i="3"/>
  <c r="B18" i="3"/>
  <c r="A18" i="3"/>
  <c r="D17" i="3"/>
  <c r="C17" i="3"/>
  <c r="B17" i="3"/>
  <c r="A17" i="3"/>
  <c r="D16" i="3"/>
  <c r="C16" i="3"/>
  <c r="B16" i="3"/>
  <c r="A16" i="3"/>
  <c r="D15" i="3"/>
  <c r="C15" i="3"/>
  <c r="B15" i="3"/>
  <c r="A15" i="3"/>
  <c r="D14" i="3"/>
  <c r="C14" i="3"/>
  <c r="B14" i="3"/>
  <c r="A14" i="3"/>
  <c r="D13" i="3"/>
  <c r="C13" i="3"/>
  <c r="B13" i="3"/>
  <c r="A13" i="3"/>
  <c r="D12" i="3"/>
  <c r="C12" i="3"/>
  <c r="B12" i="3"/>
  <c r="A12" i="3"/>
  <c r="D11" i="3"/>
  <c r="C11" i="3"/>
  <c r="B11" i="3"/>
  <c r="A11" i="3"/>
  <c r="D10" i="3"/>
  <c r="C10" i="3"/>
  <c r="B10" i="3"/>
  <c r="A10" i="3"/>
  <c r="D9" i="3"/>
  <c r="C9" i="3"/>
  <c r="B9" i="3"/>
  <c r="A9" i="3"/>
  <c r="D8" i="3"/>
  <c r="C8" i="3"/>
  <c r="B8" i="3"/>
  <c r="A8" i="3"/>
  <c r="D7" i="3"/>
  <c r="C7" i="3"/>
  <c r="B7" i="3"/>
  <c r="A7" i="3"/>
  <c r="D6" i="3"/>
  <c r="C6" i="3"/>
  <c r="B6" i="3"/>
  <c r="A6" i="3"/>
  <c r="T6" i="3"/>
  <c r="P6" i="3"/>
  <c r="L6" i="3"/>
  <c r="H6" i="3"/>
  <c r="Q6" i="3"/>
  <c r="I6" i="3"/>
  <c r="G6" i="3"/>
  <c r="U6" i="3"/>
  <c r="M6" i="3"/>
  <c r="S6" i="3"/>
  <c r="R6" i="3"/>
  <c r="N6" i="3"/>
  <c r="J6" i="3"/>
  <c r="F6" i="3"/>
  <c r="E6" i="3"/>
  <c r="O6" i="3"/>
  <c r="K6" i="3"/>
  <c r="L211" i="1"/>
  <c r="T211" i="1"/>
  <c r="E211" i="3"/>
  <c r="M211" i="3"/>
  <c r="S211" i="3"/>
  <c r="J211" i="3"/>
  <c r="F211" i="3"/>
  <c r="P211" i="3"/>
  <c r="Q211" i="3"/>
  <c r="U211" i="3"/>
  <c r="K211" i="3"/>
  <c r="T211" i="3"/>
  <c r="R211" i="3"/>
  <c r="H211" i="3"/>
  <c r="I211" i="3"/>
  <c r="O211" i="3"/>
  <c r="N211" i="3"/>
  <c r="G211" i="3"/>
  <c r="L211" i="3"/>
  <c r="L185" i="1"/>
  <c r="T185" i="1"/>
  <c r="L185" i="3"/>
  <c r="M185" i="3"/>
  <c r="Q185" i="3"/>
  <c r="S185" i="3"/>
  <c r="H185" i="3"/>
  <c r="N185" i="3"/>
  <c r="G185" i="3"/>
  <c r="O185" i="3"/>
  <c r="U185" i="3"/>
  <c r="I185" i="3"/>
  <c r="T185" i="3"/>
  <c r="R185" i="3"/>
  <c r="F185" i="3"/>
  <c r="P185" i="3"/>
  <c r="K185" i="3"/>
  <c r="E185" i="3"/>
  <c r="J185" i="3"/>
</calcChain>
</file>

<file path=xl/comments1.xml><?xml version="1.0" encoding="utf-8"?>
<comments xmlns="http://schemas.openxmlformats.org/spreadsheetml/2006/main">
  <authors>
    <author>hrs cientifica</author>
    <author>JUAN.SIERRA</author>
  </authors>
  <commentList>
    <comment ref="S170" authorId="0">
      <text>
        <r>
          <rPr>
            <b/>
            <sz val="9"/>
            <color indexed="81"/>
            <rFont val="Calibri"/>
            <family val="2"/>
          </rPr>
          <t>hrs cientifica:</t>
        </r>
        <r>
          <rPr>
            <sz val="9"/>
            <color indexed="81"/>
            <rFont val="Calibri"/>
            <family val="2"/>
          </rPr>
          <t xml:space="preserve">
</t>
        </r>
      </text>
    </comment>
    <comment ref="F204" authorId="1">
      <text>
        <r>
          <rPr>
            <b/>
            <sz val="9"/>
            <color indexed="81"/>
            <rFont val="Tahoma"/>
            <family val="2"/>
          </rPr>
          <t>COTIZA: 
JABON QUIRURGICO ESPUMA A BASE DE CLORHEXIDINA CON EMOLIENTES 2% FRASCO UNIDOSIS X 60 CC</t>
        </r>
      </text>
    </comment>
  </commentList>
</comments>
</file>

<file path=xl/sharedStrings.xml><?xml version="1.0" encoding="utf-8"?>
<sst xmlns="http://schemas.openxmlformats.org/spreadsheetml/2006/main" count="18964" uniqueCount="1683">
  <si>
    <t>HOSPITAL REGIONAL DE SOGAMOSO E.S.E</t>
  </si>
  <si>
    <t>PROCESO DE MAYOR CUANTIA LICITACION  PUBLICA No 007 DEL 2012</t>
  </si>
  <si>
    <t>MEDIAMENTOS</t>
  </si>
  <si>
    <t>ITEM</t>
  </si>
  <si>
    <t>DESCRIPCION</t>
  </si>
  <si>
    <t>CANTIDAD</t>
  </si>
  <si>
    <t>PRESENTACION</t>
  </si>
  <si>
    <t>MENOR PRECIO</t>
  </si>
  <si>
    <t>OFERENTE GANADOR</t>
  </si>
  <si>
    <t>MARCA</t>
  </si>
  <si>
    <t>OBSERVACIONES</t>
  </si>
  <si>
    <t>OC LA ECONOMIA</t>
  </si>
  <si>
    <t>COOSBOY</t>
  </si>
  <si>
    <t>TOTAL</t>
  </si>
  <si>
    <t>FCO</t>
  </si>
  <si>
    <t>REALIZO CAMBIOS EN LA DESCRIPCION DEL MEDICAMENTO</t>
  </si>
  <si>
    <t>ANALIZAR EN LA EVALUACION POSIBILIDAD DE ERROR EN LOS PRECIOS</t>
  </si>
  <si>
    <t>FCO X 500 ML</t>
  </si>
  <si>
    <t>ACEITE MINERAL CRISTAL</t>
  </si>
  <si>
    <t>AGUJA DESECHABLE No. 18 X 1</t>
  </si>
  <si>
    <t>AGUJA DESECHABLE No. 18 X 1 1/2</t>
  </si>
  <si>
    <t>AGUJA DESECHABLE No. 19 X 1</t>
  </si>
  <si>
    <t>AGUJA DESECHABLE No. 20 X 11/2</t>
  </si>
  <si>
    <t>AGUJA DESECHABLE No. 22 X 1 1/2</t>
  </si>
  <si>
    <t>AGUJA DESECHABLE No. 24 X 1</t>
  </si>
  <si>
    <t>AGUJA DESECHABLE No. 26 X 1/2</t>
  </si>
  <si>
    <t>AGUJA DESECHABLE. No. 21 X 1 1/2</t>
  </si>
  <si>
    <t>AGUJA DESECHABLE. No. 23 X 1</t>
  </si>
  <si>
    <t>AGUJA DESECHABLES No.19 X 1 X 1</t>
  </si>
  <si>
    <t>AGUJA DESECHABLES No.21 X 1</t>
  </si>
  <si>
    <t>AGUJA DESECHABLES No.22 X 1</t>
  </si>
  <si>
    <t>AGUJA DESECHABLES No.23 X 1 1/2</t>
  </si>
  <si>
    <t>AGUJA PARA ANESTESIA EPIDURAL CON BISEL TIPO TUOHY No. 16</t>
  </si>
  <si>
    <t>AGUJA PARA ANESTESIA EPIDURAL CON BISEL TIPO TUOHY No. 17</t>
  </si>
  <si>
    <t>AGUJA LARGAS PARA JERINGA CARPULA odontologia</t>
  </si>
  <si>
    <t>ALCOHOL ANTISEPTICO X 700 ML</t>
  </si>
  <si>
    <t>ALCOHOL YODADO</t>
  </si>
  <si>
    <t xml:space="preserve">ALGODON HOSPITALARIO </t>
  </si>
  <si>
    <t xml:space="preserve">APLICADORES DE MADERA CON ALGODÓN </t>
  </si>
  <si>
    <t>APOSITO ABSORBENTE TRANSPARENTE  T PLUS 8 X 15 cm</t>
  </si>
  <si>
    <t>APOSITO HIDROCOLOIDE EXTRA CON HIDROCOLOIDES  DELGADO 15 X 15</t>
  </si>
  <si>
    <t>APOSITO HIDROFIBRA CON PLATA IONICA 2 X 45 cm MECHA</t>
  </si>
  <si>
    <t>APOSITO OCLUSIVO HIDROCOLOIDE CON INDICADOR DE CAMBIO Y PELICULA DE BAJA FRICCION 18,5 X 19,5 TALON</t>
  </si>
  <si>
    <t>APOSITO OCLUSIVO HIDROCOLOIDE CON INDICADOR DE CAMBIO Y PELICULA DE BAJA FRICCION 20 X 22,5</t>
  </si>
  <si>
    <t>BAJALENGUAS</t>
  </si>
  <si>
    <t>BARRERA LISA PROTECTORA DE PIEL 20 X 20</t>
  </si>
  <si>
    <t>BICARBONATO DE SODIO BOLSA X 500 GR</t>
  </si>
  <si>
    <t>BOLSA DE DRENAJE URINARIO CYSTOFLO</t>
  </si>
  <si>
    <t>BOLSA DE GASTROCLISIS PARA NUTRICION ENTERAL</t>
  </si>
  <si>
    <t>BOLSA RECOLECTOR DE  ORINA PEDIATRICO</t>
  </si>
  <si>
    <t>BOLSA RESERVORIO ADULTOS</t>
  </si>
  <si>
    <t>BOLSA RESERVORIO PEDIATRICA</t>
  </si>
  <si>
    <t xml:space="preserve">BOTA DE UNA VENDA EXTENSIBLE IMPREGNADA CON OXIDO DE ZINC </t>
  </si>
  <si>
    <t>BURETA X 150 ML BURETROL</t>
  </si>
  <si>
    <t>CAL SODADA CANECA X 33 LB</t>
  </si>
  <si>
    <t>CANULA DE GUEDEL No. 100</t>
  </si>
  <si>
    <t>CANULA DE GUEDEL No. 50</t>
  </si>
  <si>
    <t>CANULA DE GUEDEL No. 60</t>
  </si>
  <si>
    <t>CANULA DE GUEDEL No. 70</t>
  </si>
  <si>
    <t>CANULA DE GUEDEL No. 80</t>
  </si>
  <si>
    <t>CANULA DE GUEDEL No. 90</t>
  </si>
  <si>
    <t>CANULA DE OXIGENO ADULTO</t>
  </si>
  <si>
    <t>CANULA DE OXIGENO NEONATAL</t>
  </si>
  <si>
    <t>CANULA DE OXIGENO PEDIATRICA</t>
  </si>
  <si>
    <t>CATETER PARA EMBOLECTOMÍA FOUGARTI No. 3</t>
  </si>
  <si>
    <t>CATETER PARA EMBOLECTOMÍA FOUGARTI No. 5</t>
  </si>
  <si>
    <t>CATETER INTRAVENOSO No 14 CON AGUJA CORTA RADIOPACO</t>
  </si>
  <si>
    <t>CATETER INTRAVENOSO No 16 ( 1,16 IN) AGUJA CORTA   RADIOPACO</t>
  </si>
  <si>
    <t>CATETER INTRAVENOSO No 16  (1.16 IN) CON AGUJA CORTA DE SEGURIDAD RADIOPACO</t>
  </si>
  <si>
    <t>CATETER INTRAVENOSO No 18 CON AGUJA CORTA  RADIOPACO</t>
  </si>
  <si>
    <t>CATETER INTRAVENOSO No 20 CON AGUJA CORTA  RADIOPACO</t>
  </si>
  <si>
    <t>CATETER INTRAVENOSO No 22 CON AGUJA CORTA  RADIOPACO</t>
  </si>
  <si>
    <t>CATETER INTRAVENOSO No 24 CON AGUJA CORTA  RADIOPACO</t>
  </si>
  <si>
    <t>CATGUT CROMADO 2/0 CT1</t>
  </si>
  <si>
    <t>CATGUT CROMADO 5/0 RB1 HR 17</t>
  </si>
  <si>
    <t>CAUCHO  PARA SUCCION X MTS SILICONADO</t>
  </si>
  <si>
    <t xml:space="preserve">CAUCHO LATEX DE SUCCION </t>
  </si>
  <si>
    <t>CERA OSEA</t>
  </si>
  <si>
    <t>CIDEX OPA ORTOFTALALDEHIDO</t>
  </si>
  <si>
    <t xml:space="preserve">CINTA PARA CORRECCION DE INCONTINENCIA TRANSOBTURATRIS DE LIBRE TENSION CON BORDES TERMO SELLADOS </t>
  </si>
  <si>
    <t>CINTA QUIRÚRGICA HIPOALERGÉNICA DE PLÁSTICO TRANSPARENTE POROSA</t>
  </si>
  <si>
    <t>CIRCUITO DE ANESTESIA ADULTO ( SUPERFICIE INTERNA LISA)</t>
  </si>
  <si>
    <t>CIRCUITO DE ANESTESIA PEDIATRIA (SUPERFICIE INTERNA LISA)</t>
  </si>
  <si>
    <t xml:space="preserve">COMPRESAS CON ELEMENTOS RADIOPACA DE 45 CM X 40CM DE GASAS CON 6 CAPAS </t>
  </si>
  <si>
    <t>CUCHILLA BISTURI No.  15</t>
  </si>
  <si>
    <t>CUCHILLA BISTURI No. 11</t>
  </si>
  <si>
    <t>CUCHILLA BISTURI No. 20</t>
  </si>
  <si>
    <t xml:space="preserve">CURITAS  REDONDAS </t>
  </si>
  <si>
    <t xml:space="preserve">DETERGENTE PENTAENZIMATICO </t>
  </si>
  <si>
    <t>DISPOSITIVO DE ACCESO INTRAVENOSO LIBRE DE AGUJAS PEQUEÑO CON MEMBRANA DE SILICONA</t>
  </si>
  <si>
    <t>DISPOSITIVO INTRAUTERINO DE LEVONOGESTREL 52 MG</t>
  </si>
  <si>
    <t>DRENAJE CERRADO DE 1/4 X 400 ML</t>
  </si>
  <si>
    <t>DRENAJE CERRADO DE 1/8 X 400 ML</t>
  </si>
  <si>
    <t>DRENES DE PEN - ROSSE DE 1/2</t>
  </si>
  <si>
    <t>DRENES DE PEN ROSSE DE 1/4</t>
  </si>
  <si>
    <t>ELECTRODOS ADULTOS.</t>
  </si>
  <si>
    <t xml:space="preserve">ELECTRODOS DE CARBONO PARA ELECTRO ESTIMULADOR </t>
  </si>
  <si>
    <t>ELECTRODOS PEDIATRICO</t>
  </si>
  <si>
    <t>ENVASE COPROLOGICO</t>
  </si>
  <si>
    <t>EQUIPO DE MACROGOTEO FOTOSENSIBLE PARA BOMBA BRAUN</t>
  </si>
  <si>
    <t xml:space="preserve">EQUIPO DE MACROGOTEO VENOCLISIS </t>
  </si>
  <si>
    <t>EQUIPO PARA MEDIR PRESION VENOSA</t>
  </si>
  <si>
    <t>EQUIPO TRANSFUSION DE SANGRE</t>
  </si>
  <si>
    <t xml:space="preserve">ESPADADRAPO HIPOALERGÉNICO STRETCH FIXOMULL 15cm x 10m </t>
  </si>
  <si>
    <t>ESPARADRAPO MICROPORE  PIEL</t>
  </si>
  <si>
    <t xml:space="preserve">ESPARADRAPO MICROPORE PIEL </t>
  </si>
  <si>
    <t>ESPARADRAPO TELA TIPO HOSPITALARIO</t>
  </si>
  <si>
    <t>ESPONJA DE GELATINA ABSORBIBLE (20CMX 7 CM X 0,5MM)</t>
  </si>
  <si>
    <t>ESPONJA HEMOSTATICA REABSORBIBLE PARA HERIDAS ALVEOLARES (GELATAMP)</t>
  </si>
  <si>
    <t>ESPONJA IMPREGNADA EN ALCOHOL ISOPROPILICO AL 70 % (SACHETT)</t>
  </si>
  <si>
    <t>ETHIBOND 0 CT2 POLIESTER 0 C</t>
  </si>
  <si>
    <t>ETHIBOND 2/0 CT1 ASTRALEN SY</t>
  </si>
  <si>
    <t>EXTENSION DE ANESTESIA ADULTO</t>
  </si>
  <si>
    <t>EXTENSION DE ANESTESIA PEDIATRICO</t>
  </si>
  <si>
    <t xml:space="preserve">EYECTORES DE SALIVA DESECHABLES </t>
  </si>
  <si>
    <t>FIJADOR DE TUBO ENDOTRAQUEAL</t>
  </si>
  <si>
    <t>FILTRO  NARIZ CAMELLO</t>
  </si>
  <si>
    <t>FRASCOS RECOLECTOR DE ORINA</t>
  </si>
  <si>
    <t>FRESAS LARGAS  DE CARBURO PARA PIEZA DE MANO # 730</t>
  </si>
  <si>
    <t>GASA HOSPITALARIA X 100 YARDAS DE 40 HILOS x PULGADA CUADRADA</t>
  </si>
  <si>
    <t>GEL CON ACIDO BÓRICO E HIDANTOÍNA</t>
  </si>
  <si>
    <t>GEL HIDROCOLOIDE  CON PECTINA AL 1% Y CARBOXIMETILCELULOSA 3,4%</t>
  </si>
  <si>
    <t>GEL PARA MONITOREO ULTRASONIDO</t>
  </si>
  <si>
    <t xml:space="preserve">GLUTARALDEHIDO AL 2% </t>
  </si>
  <si>
    <t>GORRO DESECHABLE P/ ENFERMERA</t>
  </si>
  <si>
    <t>GUANTE EXAMEN  TALLA  L</t>
  </si>
  <si>
    <t>GUANTE EXAMEN TALLA M</t>
  </si>
  <si>
    <t>GUANTE EXAMEN TALLA S</t>
  </si>
  <si>
    <t xml:space="preserve">GUANTE EXAMEN TALLA XS </t>
  </si>
  <si>
    <t>GUANTE P / CIRUGIA TALLA 6,5</t>
  </si>
  <si>
    <t>GUANTE P / CIRUGIA TALLA 7,5</t>
  </si>
  <si>
    <t xml:space="preserve">GUANTE P / CIRUGIA TALLA 7.0 </t>
  </si>
  <si>
    <t>GUANTE P/ CIRUGIA TALLA 6,0</t>
  </si>
  <si>
    <t xml:space="preserve">GUANTES DE NITRILO  TALLA S </t>
  </si>
  <si>
    <t xml:space="preserve">GUANTES DE NITRILO TALLA L </t>
  </si>
  <si>
    <t xml:space="preserve">GUANTES DE NITRILO TALLA M </t>
  </si>
  <si>
    <t>GUARDIAN  CORTOPUNZANTE 3 LITROS</t>
  </si>
  <si>
    <t>GUARDIAN 1.5 LITROS REPUESTO</t>
  </si>
  <si>
    <t>GUARDIANES 0.5 LITROS</t>
  </si>
  <si>
    <t>GUIA DE INTUBACIÓN PARA ANESTESIA N° 6</t>
  </si>
  <si>
    <t>GUIA DE INTUBACIÓN PARA ANESTESIA N° 7</t>
  </si>
  <si>
    <t>GUIA DE INTUBACIÓN PARA ANESTESIA N° 8</t>
  </si>
  <si>
    <t>HUMIDIFICADOR</t>
  </si>
  <si>
    <t>INHALOCAMARA ADULTO AJUSTABLE CON VÁLVULA</t>
  </si>
  <si>
    <t>INHALOCAMARA PEDIATRICA AJUSTABLE CON VÁLVULA</t>
  </si>
  <si>
    <t>INYECTORES  DESECHABLES ESCLEROTERAPIA DE VARICES ESOFAGICAS</t>
  </si>
  <si>
    <t>JABON QUIRURGICO ESPUMA A BASE DE CLORHEXIDINA CON EMOLIENTES 4% BOLSA PARA DISPENSADOR DE SENSOR</t>
  </si>
  <si>
    <t>JABON QUIRURGICO ESPUMA A BASE DE CLORHEXIDINA CON EMOLIENTES 2% FRASCO UNIDOSIS X 60 CC</t>
  </si>
  <si>
    <t xml:space="preserve">JERINGA 1CC CON AGUJA </t>
  </si>
  <si>
    <t>JERINGAS DESECHABLE X 20 CC CON AGUJA</t>
  </si>
  <si>
    <t>JERINGAS DESECHABLES X 10 CC CON AGUJA</t>
  </si>
  <si>
    <t>JERINGAS DESECHABLES X 10 CC SIN AGUJA</t>
  </si>
  <si>
    <t>JERINGAS DESECHABLES X 3 CC CON AGUJA</t>
  </si>
  <si>
    <t>JERINGAS DESECHABLES X 5 CC CON AGUJA</t>
  </si>
  <si>
    <t>JERINGAS DESECHABLES X 50 C</t>
  </si>
  <si>
    <t xml:space="preserve">KAVO UNISPRAY LUBRICANTE PARA INSTRUMENTAL DE ALTA Y BAJA ROTACION </t>
  </si>
  <si>
    <t>KIT CATETER PARA ANESTESIA EPIDURAL CONTINUA CON AGUJA TUOHY Cal. 18</t>
  </si>
  <si>
    <t>KIT CATETER PARA ANESTESIA EPIDURAL CONTINUA CON AGUJA TUOHY Cal. 17 X 3 1/2 (No 19 X 36")</t>
  </si>
  <si>
    <t>KIT CATETER PARA ANESTESIA EPIDURAL CONTINUA CON AGUJA TUOHY Cal. 16</t>
  </si>
  <si>
    <t xml:space="preserve">KIT CEPILLO ESPATULA LAMINA  CITOLOGIA </t>
  </si>
  <si>
    <t>KIT IMPLANTE SUBDÉRMICO LEVONORGESTREL MICRONIZADO 75 mg</t>
  </si>
  <si>
    <t>KIT DE ROPA QUIRÚRGICA ESTÉRIL</t>
  </si>
  <si>
    <t xml:space="preserve">LAMINA PORTA OBJETO </t>
  </si>
  <si>
    <t>LAMINILLAS CUBRE OBJETOS 22 X 40</t>
  </si>
  <si>
    <t>LAPIZ PARA ELECTROBISTURI VALLEYLAB-GOLDEN</t>
  </si>
  <si>
    <t>LLAVE DE TRES VIAS PLASTICA</t>
  </si>
  <si>
    <t>MALLA DE PROLENE 30 X 30 REF P</t>
  </si>
  <si>
    <t>MANGUERA CORRUGADA X 22 MM X 30MTS</t>
  </si>
  <si>
    <t>MAQUINA DE AFEITAR DESECHABLE DOBLE HOJA</t>
  </si>
  <si>
    <t>MASCARA  VENTURY PEDIATRICA KIT</t>
  </si>
  <si>
    <t xml:space="preserve">MASCARA DE TRAQUEOSTOMIA ADULTO </t>
  </si>
  <si>
    <t>MASCARA DE TRAQUEOSTOMIA PEDIATRICO</t>
  </si>
  <si>
    <t>MARCARA LARINGEA REUSABLE No. 1</t>
  </si>
  <si>
    <t>MASCARA LARINGEA REUSABLE No. 1,5</t>
  </si>
  <si>
    <t>MASCARA LARINGEA REUSABLE No 2</t>
  </si>
  <si>
    <t>MASCARA LARINGEA REUSABLE No.2.5</t>
  </si>
  <si>
    <t>MASCARA LARINGEA REUSABLE No 3</t>
  </si>
  <si>
    <t>MASCARA LARINGEA REUSABLE No 4</t>
  </si>
  <si>
    <t>MASCARA LARINGEA REUSABLE No 4.5</t>
  </si>
  <si>
    <t>MASCARA LARINGEA REUSABLE No 5</t>
  </si>
  <si>
    <t>MASCARA LARINGEA REUSABLE No 5,5</t>
  </si>
  <si>
    <t>MASCARA PARA OXIGENO CON RESERVORIO ADULTO</t>
  </si>
  <si>
    <t>MASCARA SIMPLE PARA OXIGENO ADULTO</t>
  </si>
  <si>
    <t>MASCARA SIMPLE PARA OXIGENO PEDIATRICA</t>
  </si>
  <si>
    <t>MASCARA VENTURY ADULTO KIT</t>
  </si>
  <si>
    <t>MASCARILLA P/ANESTESIA No. 0 DESECHABLE</t>
  </si>
  <si>
    <t>MASCARILLA P/ANESTESIA No. 1 DESECHABLE</t>
  </si>
  <si>
    <t>MASCARILLA P/ANESTESIA No: 2 DESECHABLE</t>
  </si>
  <si>
    <t>MASCARILLA P/ ANESTESIA No.3 DESECHABLE</t>
  </si>
  <si>
    <t>MASCARILLA P/ANESTESIA No. 4 DESECHABLE</t>
  </si>
  <si>
    <t>MASCARILLA P/ANESTESIA No. 5 DESECHABLE</t>
  </si>
  <si>
    <t>MICRONEBULIZADOR  ADULTO</t>
  </si>
  <si>
    <t>MICRONEBULIZADOR  PEDIATRICO</t>
  </si>
  <si>
    <t>MONOCRYL 3/0 CON AGUJA CORTANTE</t>
  </si>
  <si>
    <t>NIPLES PARA OXIGENO</t>
  </si>
  <si>
    <t>PARCHE OCULAR ADULTO</t>
  </si>
  <si>
    <t>PARCHE OCULAR PEDIATRICO</t>
  </si>
  <si>
    <t>SET DE SUTURA PARA ORGANOS PARENQUIMATOSOS</t>
  </si>
  <si>
    <t xml:space="preserve">PASTA PROTECTORA DE PIEL </t>
  </si>
  <si>
    <t>PLACA PARA ELECTROBISTURI VALLEYLAB ADULTO</t>
  </si>
  <si>
    <t>PLACAS PARA ELECTROBISTURÍ WEM MODELO SC5015</t>
  </si>
  <si>
    <t>PLACAS PARA ELECTROBISTURÍ WEM MODELO SS601 Mca</t>
  </si>
  <si>
    <t xml:space="preserve">KIT PARA DRENAJE PLEURAL DE DOS CAMARAS </t>
  </si>
  <si>
    <t xml:space="preserve">POLAINAS DESECHABLES </t>
  </si>
  <si>
    <t>PROLENE 0 CT2</t>
  </si>
  <si>
    <t xml:space="preserve">PROLENE 2/0- KS  RS58 X </t>
  </si>
  <si>
    <t>PROLENE 2/0 SC-26</t>
  </si>
  <si>
    <t>PROLENE 2/0 SH</t>
  </si>
  <si>
    <t>PROLENE 3/0 KS GS60 RS58</t>
  </si>
  <si>
    <t>PROLENE 3/0 PS1 SC24 C/A CUR</t>
  </si>
  <si>
    <t>PROLENE 4/0 45 CM A/SC20</t>
  </si>
  <si>
    <t>PROLENE 5/0  P3</t>
  </si>
  <si>
    <t>PROLENE 6/0  A/SC16</t>
  </si>
  <si>
    <t>PDS 7/0 BV-1</t>
  </si>
  <si>
    <t>RECARGA TCR No. 100</t>
  </si>
  <si>
    <t>RECARGA TCR No. 55</t>
  </si>
  <si>
    <t>RECARGA TCR No. 75</t>
  </si>
  <si>
    <t>SEDA 2/0 10X75 TRENZADA</t>
  </si>
  <si>
    <t>SEDA 2/0 SC26</t>
  </si>
  <si>
    <t>SEDA 3/0 10X75 TRENZADA</t>
  </si>
  <si>
    <t>SOLUCION MONSEL</t>
  </si>
  <si>
    <t>SONDA NASOG. PUNTA DE TUNGSTENO No.8</t>
  </si>
  <si>
    <t xml:space="preserve">SONDA NASOGASTRICA No. 10 </t>
  </si>
  <si>
    <t xml:space="preserve">SONDA NASOGASTRICA No. 12 </t>
  </si>
  <si>
    <t xml:space="preserve">SONDA NASOGASTRICA No. 14 </t>
  </si>
  <si>
    <t xml:space="preserve">SONDA NASOGASTRICA No. 16 </t>
  </si>
  <si>
    <t>SONDA NASOGASTRICA No. 18</t>
  </si>
  <si>
    <t xml:space="preserve">SONDA NASOGASTRICA No. 5 </t>
  </si>
  <si>
    <t xml:space="preserve">SONDA NASOGASTRICA No. 6 </t>
  </si>
  <si>
    <t xml:space="preserve">SONDA NASOGASTRICA No. 8 </t>
  </si>
  <si>
    <t>SONDA NELATON No. 10</t>
  </si>
  <si>
    <t>SONDA NELATON No. 12</t>
  </si>
  <si>
    <t>SONDA NELATON NO. 14</t>
  </si>
  <si>
    <t>SONDA NELATON No. 16</t>
  </si>
  <si>
    <t>SONDA NELATON No. 18</t>
  </si>
  <si>
    <t>SONDA NELATON No. 20</t>
  </si>
  <si>
    <t>SONDA NELATON No. 4</t>
  </si>
  <si>
    <t>SONDA NELATON No. 6</t>
  </si>
  <si>
    <t>SONDA NELATON No. 8</t>
  </si>
  <si>
    <t xml:space="preserve">SONDA SUCCION No 6 x 40 cm  CON VÁLVULA DE CONTROL DIGITAL </t>
  </si>
  <si>
    <t xml:space="preserve">SONDA SUCCION No 8 X 40 CM CON VÁLVULA DE CONTROL DIGITAL </t>
  </si>
  <si>
    <t xml:space="preserve">SONDAS DE FOLEY DOS VIAS No 6 SILICONADA </t>
  </si>
  <si>
    <t xml:space="preserve">SONDAS DE FOLEY DOS VIAS No 8  SILICONADA </t>
  </si>
  <si>
    <t xml:space="preserve">SONDAS DE FOLEY DOS VIAS No 10 SILICONADA </t>
  </si>
  <si>
    <t>SONDAS DE FOLEY DOS VIAS No 14</t>
  </si>
  <si>
    <t>SONDAS DE FOLEY DOS VIAS No 16</t>
  </si>
  <si>
    <t>SUTURA MECANICA LINEAL TLC  No. 100</t>
  </si>
  <si>
    <t>SUTURA MECANICA LINEAL TLC  No. 55</t>
  </si>
  <si>
    <t>SUTURA MECANICA LINEAL TLC  No. 75</t>
  </si>
  <si>
    <t>TAPABOCA DESECHABLE DE AMARRAR</t>
  </si>
  <si>
    <t xml:space="preserve">TAPABOCAS CON BANDA ELASTICA </t>
  </si>
  <si>
    <t>TERMOMETRO DESECHABLE</t>
  </si>
  <si>
    <t>TINTURA DE BENJUI</t>
  </si>
  <si>
    <t xml:space="preserve">TIRAS PARA GLUCOMETRIA CON BONIFICACION DE LANCETAS </t>
  </si>
  <si>
    <t>TUBO DE TORAX No. 32</t>
  </si>
  <si>
    <t>TUBO DE TORAX No. 34</t>
  </si>
  <si>
    <t>TUBO EN T No 10</t>
  </si>
  <si>
    <t>TUBO EN T No 14</t>
  </si>
  <si>
    <t>TUBO ENDOTRAQUEAL No  5.0 C/ NEUMOTAPONADOR</t>
  </si>
  <si>
    <t>TUBO ENDOTRAQUEAL No. 7.0 C/NEUMOTAPONADOR</t>
  </si>
  <si>
    <t>TUBO ENDOTRAQUEAL No. 7.5 C/NEUMOTAPONADOR</t>
  </si>
  <si>
    <t>TUBO ENDOTRAQUEAL No. 8.0 C/ NEUMOTAPONADOR</t>
  </si>
  <si>
    <t>TUBO ENDOTRAQUEAL No. 8.5 C/ NEUMOTAPONADOR</t>
  </si>
  <si>
    <t>TUBO ENDOTRAQUEAL No. 9 C/ NEUMOTAPONADOR</t>
  </si>
  <si>
    <t xml:space="preserve">TUBO ENDOTRAQUEAL No.3  </t>
  </si>
  <si>
    <t xml:space="preserve">TUBO ENDOTRAQUEAL No.3.5 </t>
  </si>
  <si>
    <t>TUBO ENDOTRAQUEAL No.4.5 C/ NEUMOTAPONADOR</t>
  </si>
  <si>
    <t>TUBO ENDOTRAQUEAL No.5.5 C/ NEUMOTAPONADOR</t>
  </si>
  <si>
    <t>TUBO ENDOTRAQUEAL No.6.0 C/ NEUMOTAPONADOR</t>
  </si>
  <si>
    <t>TUBO ENDOTRAQUEAL No.6.5 C/ NEUMOTAPONADOR</t>
  </si>
  <si>
    <t>VENDA DE ALGODON LAMINADO 4 X 5</t>
  </si>
  <si>
    <t>VENDA DE ALGODON LAMINADO 5 X 5</t>
  </si>
  <si>
    <t>VENDA DE ALGODON LAMINADO 6 X 5</t>
  </si>
  <si>
    <t>VENDA DE YESO DE 4 X 5 (GYPSONA)</t>
  </si>
  <si>
    <t>VENDA DE YESO DE 5 X 5 (GYPSONA)</t>
  </si>
  <si>
    <t>VENDA DE YESO DE 6 X 5 (GYPSONA)</t>
  </si>
  <si>
    <t>VENDA ELASTICA DE 4 X 5</t>
  </si>
  <si>
    <t>VENDA ELASTICA DE 5 X 5</t>
  </si>
  <si>
    <t>VENDA ELASTICA DE 6 X 5</t>
  </si>
  <si>
    <t>SET DE SUTURA DE DESCARGA PARA PREVENIR EVENTRACIONES  USP 2 X 75CM</t>
  </si>
  <si>
    <t>VICRYL 0 CT1 HR37= HRG38 90</t>
  </si>
  <si>
    <t>VICRIL 1 CT1 HR37S HRG38 90CC</t>
  </si>
  <si>
    <t>VICRIL 2/0 SH (SAFIL HR26) H 90CC</t>
  </si>
  <si>
    <t>VICRYL 2/0 CT1 HR37S 90</t>
  </si>
  <si>
    <t>VICRIL 3/0 SH1 HR20 90</t>
  </si>
  <si>
    <t>VICRYL 4-0 RB1  HR17 90</t>
  </si>
  <si>
    <t>VICRIL 5/0 HR 17 RB1 90</t>
  </si>
  <si>
    <t>Y DE TOUR</t>
  </si>
  <si>
    <t>YODO ESPUMA (YODOPOVIDONA) PV</t>
  </si>
  <si>
    <t>YODO SOLUCION (YODOPOVIDONA)</t>
  </si>
  <si>
    <t xml:space="preserve">GLN X 5  LITROS </t>
  </si>
  <si>
    <t>CJA X 100 UNIDADES</t>
  </si>
  <si>
    <t>UND</t>
  </si>
  <si>
    <t>FCO X 700 ML</t>
  </si>
  <si>
    <t>GLN X 5 LITROS</t>
  </si>
  <si>
    <t>RLO X 500GR</t>
  </si>
  <si>
    <t>CJA X 10 UNIDADES</t>
  </si>
  <si>
    <t>CJA X 5 UNIDADES</t>
  </si>
  <si>
    <t>CJA X 500 UNIDADES</t>
  </si>
  <si>
    <t>BOLSAS X 500 GR</t>
  </si>
  <si>
    <t>CANECA X 33 LB</t>
  </si>
  <si>
    <t>RLO X 15 MTS</t>
  </si>
  <si>
    <t>CJA X 12 UNIDADES</t>
  </si>
  <si>
    <t>RLO X 1 PULGADA</t>
  </si>
  <si>
    <t xml:space="preserve">GLN X 5 LITROS </t>
  </si>
  <si>
    <t xml:space="preserve">UND </t>
  </si>
  <si>
    <t>PTE X 10 UNIDADES</t>
  </si>
  <si>
    <t>PTE x 100 UNIDADES</t>
  </si>
  <si>
    <t>CJA X 1 ROLLO</t>
  </si>
  <si>
    <t>RLO X 2 PULGADA</t>
  </si>
  <si>
    <t xml:space="preserve">TBO SURTIDO </t>
  </si>
  <si>
    <t xml:space="preserve">CAJA X 100 </t>
  </si>
  <si>
    <t>PTE X100</t>
  </si>
  <si>
    <t>UNIDAD</t>
  </si>
  <si>
    <t>RLO X 70 YARDAS</t>
  </si>
  <si>
    <t>TUBO X 85 GR</t>
  </si>
  <si>
    <t>TUBO X 15 GR</t>
  </si>
  <si>
    <t>TUBO X 30 GR</t>
  </si>
  <si>
    <t>GLN X 5 LITRO</t>
  </si>
  <si>
    <t>PQT X 50 UNIDADES</t>
  </si>
  <si>
    <t>CJA X 50 PARES</t>
  </si>
  <si>
    <t>BOLSA X 800 C.C.</t>
  </si>
  <si>
    <t>FRASCO 60 C.C.</t>
  </si>
  <si>
    <t>FCO X 200 ML</t>
  </si>
  <si>
    <t>KIT</t>
  </si>
  <si>
    <t>PTE</t>
  </si>
  <si>
    <t>CJA x 30 MTS</t>
  </si>
  <si>
    <t>CJA X 20 UNIDADES</t>
  </si>
  <si>
    <t>TUBO 2 OZ(56,7G)</t>
  </si>
  <si>
    <t>PQT X 50 PARES</t>
  </si>
  <si>
    <t>FCO X 1 OZ (28,3G)</t>
  </si>
  <si>
    <t>CJA X 50 UNIDADES</t>
  </si>
  <si>
    <t xml:space="preserve">CJA X 50 UNIDADES </t>
  </si>
  <si>
    <t>CJA X 4 UNIDADES</t>
  </si>
  <si>
    <t>FRIDEN</t>
  </si>
  <si>
    <t>REM EQUIPOS</t>
  </si>
  <si>
    <t>PROASEPSIS</t>
  </si>
  <si>
    <t>LM INSTRUMENTS</t>
  </si>
  <si>
    <t>VALOR TOTAL</t>
  </si>
  <si>
    <t>CODIGO CUM</t>
  </si>
  <si>
    <t>REGISTRO INVIMA</t>
  </si>
  <si>
    <t>NOVAMED</t>
  </si>
  <si>
    <t>LAPROFF</t>
  </si>
  <si>
    <t>MK</t>
  </si>
  <si>
    <t>BAXTER</t>
  </si>
  <si>
    <t>ROCHE</t>
  </si>
  <si>
    <t>ECAR</t>
  </si>
  <si>
    <t>CORPAUL</t>
  </si>
  <si>
    <t>BRAUN</t>
  </si>
  <si>
    <t>TECNOQUIMICAS</t>
  </si>
  <si>
    <t>N/A</t>
  </si>
  <si>
    <t xml:space="preserve"> </t>
  </si>
  <si>
    <t>JGB</t>
  </si>
  <si>
    <t>OSA</t>
  </si>
  <si>
    <t xml:space="preserve">BAXTER </t>
  </si>
  <si>
    <t>2007M-0007240</t>
  </si>
  <si>
    <t>PROFAMILIA</t>
  </si>
  <si>
    <t>VALOR UNITARIO ANTES DEL IVA</t>
  </si>
  <si>
    <t>IVA</t>
  </si>
  <si>
    <t>VALOR UNITARIO  IVA INCLUIDO</t>
  </si>
  <si>
    <t>MARCA COTIZADA</t>
  </si>
  <si>
    <t>NIPRO</t>
  </si>
  <si>
    <t>2011DM-0007867</t>
  </si>
  <si>
    <t>NUBENCO</t>
  </si>
  <si>
    <t>LIFE CARE</t>
  </si>
  <si>
    <t>BECTON DICKINSON</t>
  </si>
  <si>
    <t>V-001659</t>
  </si>
  <si>
    <t>PRODEMA</t>
  </si>
  <si>
    <t>ALFA</t>
  </si>
  <si>
    <t>CONVATEC</t>
  </si>
  <si>
    <t>2009DM-0003501</t>
  </si>
  <si>
    <t>LM</t>
  </si>
  <si>
    <t>2005V-00718</t>
  </si>
  <si>
    <t>BIOPLAST</t>
  </si>
  <si>
    <t>2006DM-0000161</t>
  </si>
  <si>
    <t>MEDEX</t>
  </si>
  <si>
    <t>SURGICON</t>
  </si>
  <si>
    <t>2005V-0003273</t>
  </si>
  <si>
    <t>2006DM-0000215</t>
  </si>
  <si>
    <t>ETHICON</t>
  </si>
  <si>
    <t>2006DM-0000279</t>
  </si>
  <si>
    <t>DEGANIA</t>
  </si>
  <si>
    <t>TYCO</t>
  </si>
  <si>
    <t>2006DM-0000128</t>
  </si>
  <si>
    <t>2011DM-0007441</t>
  </si>
  <si>
    <t>2008DM-0001516</t>
  </si>
  <si>
    <t>SHERLEG</t>
  </si>
  <si>
    <t>2006DM-000063</t>
  </si>
  <si>
    <t>PARAMOUNT</t>
  </si>
  <si>
    <t>2007DM-0000936</t>
  </si>
  <si>
    <t>2006DM-0000411</t>
  </si>
  <si>
    <t>EUFAR</t>
  </si>
  <si>
    <t>2012DM-0009060</t>
  </si>
  <si>
    <t>PLASTIMEDICOS</t>
  </si>
  <si>
    <t>2002V-0001425</t>
  </si>
  <si>
    <t>2002V-0001266</t>
  </si>
  <si>
    <t>GOLDEN</t>
  </si>
  <si>
    <t>BSN</t>
  </si>
  <si>
    <t>2006DM-0000273</t>
  </si>
  <si>
    <t>CURE BAND</t>
  </si>
  <si>
    <t>2007DM-0000518</t>
  </si>
  <si>
    <t>2005V-0003227</t>
  </si>
  <si>
    <t>2010DM-01451</t>
  </si>
  <si>
    <t>2007DM-0000909</t>
  </si>
  <si>
    <t>2008DM-0002416</t>
  </si>
  <si>
    <t>2009DM-0003923</t>
  </si>
  <si>
    <t>2012DM-0008954</t>
  </si>
  <si>
    <t>PROTEX</t>
  </si>
  <si>
    <t>2012DM-0008560</t>
  </si>
  <si>
    <t>SURGICARE</t>
  </si>
  <si>
    <t>2003V-0001987</t>
  </si>
  <si>
    <t>2007DM-000753</t>
  </si>
  <si>
    <t>2006DM-0000271</t>
  </si>
  <si>
    <t>GOTHAPLAST</t>
  </si>
  <si>
    <t>2006DM-0000413</t>
  </si>
  <si>
    <t>2009DM-0003954</t>
  </si>
  <si>
    <t>2008DM-0001796</t>
  </si>
  <si>
    <t>MEDISPO</t>
  </si>
  <si>
    <t>RYMCO</t>
  </si>
  <si>
    <t>2006DM-0000121</t>
  </si>
  <si>
    <t>BAYER</t>
  </si>
  <si>
    <t>UM</t>
  </si>
  <si>
    <t>2014DM-0010912</t>
  </si>
  <si>
    <t>2008DM-0002843</t>
  </si>
  <si>
    <t>2008EBC-0001750</t>
  </si>
  <si>
    <t>2007DM-0000729</t>
  </si>
  <si>
    <t>V- 000768R2</t>
  </si>
  <si>
    <t>2009DM-0004737</t>
  </si>
  <si>
    <t>VIMED</t>
  </si>
  <si>
    <t>GLOBAL</t>
  </si>
  <si>
    <t>2010M-009332</t>
  </si>
  <si>
    <t>2006DM-0000410</t>
  </si>
  <si>
    <t>BESMED</t>
  </si>
  <si>
    <t>2006DM-0000409</t>
  </si>
  <si>
    <t>2007DM-0000604</t>
  </si>
  <si>
    <t>VALLEY LAB</t>
  </si>
  <si>
    <t>2007EBC-0000505</t>
  </si>
  <si>
    <t>2007DM-0000847</t>
  </si>
  <si>
    <t>2011DM-000023</t>
  </si>
  <si>
    <t>WELL LEAD</t>
  </si>
  <si>
    <t>ULTRAMED</t>
  </si>
  <si>
    <t>2008DM-0002655</t>
  </si>
  <si>
    <t>2007DM-0001096</t>
  </si>
  <si>
    <t>2006DM-0000093</t>
  </si>
  <si>
    <t>CURITY</t>
  </si>
  <si>
    <t>2006DM-0000190</t>
  </si>
  <si>
    <t>SUPERTEX</t>
  </si>
  <si>
    <t>GYPSONA</t>
  </si>
  <si>
    <t>2009DM-0003155</t>
  </si>
  <si>
    <t>2007DM-0000598</t>
  </si>
  <si>
    <t>2003V-0002230</t>
  </si>
  <si>
    <t>2010DM-0006404</t>
  </si>
  <si>
    <t>2011DM-0006965</t>
  </si>
  <si>
    <t>2007DM-0000937</t>
  </si>
  <si>
    <t>NO REQUIERE</t>
  </si>
  <si>
    <t>2006DM-0000211R3</t>
  </si>
  <si>
    <t>2010DM-4778-R1</t>
  </si>
  <si>
    <t>PRECISION</t>
  </si>
  <si>
    <t>2009DM-0004131</t>
  </si>
  <si>
    <t>2005V-0003055</t>
  </si>
  <si>
    <t>KRAMER</t>
  </si>
  <si>
    <t>2006V-0003892</t>
  </si>
  <si>
    <t>2007DM-0000847-R2</t>
  </si>
  <si>
    <t>V-000096-R1</t>
  </si>
  <si>
    <t>2008DM-0001689-R2</t>
  </si>
  <si>
    <t>2010DM-0006814</t>
  </si>
  <si>
    <t>GOLDEN CARE</t>
  </si>
  <si>
    <t>2013DM-0010519</t>
  </si>
  <si>
    <t>VYGON</t>
  </si>
  <si>
    <t>HIGIETEX</t>
  </si>
  <si>
    <t>ZIBOJECT</t>
  </si>
  <si>
    <t>2008DM-0002703</t>
  </si>
  <si>
    <t>MASTER MEDICAL</t>
  </si>
  <si>
    <t>2007DM-0001037</t>
  </si>
  <si>
    <t>2006DM-0000259</t>
  </si>
  <si>
    <t>2011DM-0008319</t>
  </si>
  <si>
    <t>2008DM-0001563</t>
  </si>
  <si>
    <t>KYOLING</t>
  </si>
  <si>
    <t>SUTMEDICAL</t>
  </si>
  <si>
    <t>2009DM-0004747</t>
  </si>
  <si>
    <t>BOSTON SCIENTIFIC</t>
  </si>
  <si>
    <t>2009DM-0004072</t>
  </si>
  <si>
    <t>2007DM-0001158</t>
  </si>
  <si>
    <t>2005V-0003508</t>
  </si>
  <si>
    <t>CUREBAND</t>
  </si>
  <si>
    <t>2011DM-0007180</t>
  </si>
  <si>
    <t>2012DM-0008542</t>
  </si>
  <si>
    <t>WEST</t>
  </si>
  <si>
    <t>2005V-0003725</t>
  </si>
  <si>
    <t>TEXMEDICAL</t>
  </si>
  <si>
    <t>HUATONG</t>
  </si>
  <si>
    <t>2007DM-0001284</t>
  </si>
  <si>
    <t>MEDIFLEX</t>
  </si>
  <si>
    <t>SUTURES</t>
  </si>
  <si>
    <t>2009DM-0004741</t>
  </si>
  <si>
    <t>2007DM-0000761</t>
  </si>
  <si>
    <t>2008DM-0002212</t>
  </si>
  <si>
    <t>2010DM-0006800</t>
  </si>
  <si>
    <t>2008DM-0002580</t>
  </si>
  <si>
    <t>2006DM-0000261</t>
  </si>
  <si>
    <t>2002V-0001054</t>
  </si>
  <si>
    <t>2011DM-0007235</t>
  </si>
  <si>
    <t>2006DM-0000297</t>
  </si>
  <si>
    <t>QUIMIBEN</t>
  </si>
  <si>
    <t>BD</t>
  </si>
  <si>
    <t>2010DM-01462-R2</t>
  </si>
  <si>
    <t>MERLIN</t>
  </si>
  <si>
    <t>PRIMELINE</t>
  </si>
  <si>
    <t>J&amp;J</t>
  </si>
  <si>
    <t>3M</t>
  </si>
  <si>
    <t>2007DM-0000798-R1</t>
  </si>
  <si>
    <t>WESMED</t>
  </si>
  <si>
    <t>2010DM-0005163</t>
  </si>
  <si>
    <t>2012DM-0001443-R1</t>
  </si>
  <si>
    <t>FERNO</t>
  </si>
  <si>
    <t>WESTMED</t>
  </si>
  <si>
    <t>2007DM-0001409</t>
  </si>
  <si>
    <t>SUNMED</t>
  </si>
  <si>
    <t>RSB</t>
  </si>
  <si>
    <t>2005V-0003443</t>
  </si>
  <si>
    <t>2009DM-0005009</t>
  </si>
  <si>
    <t>2012DM-0000925-R1</t>
  </si>
  <si>
    <t>MISAWA</t>
  </si>
  <si>
    <t>2012DM-0008716</t>
  </si>
  <si>
    <t>2005V-0003372</t>
  </si>
  <si>
    <t>2010DM-0006303</t>
  </si>
  <si>
    <t xml:space="preserve">BRAUN </t>
  </si>
  <si>
    <t>2007DM-0000461</t>
  </si>
  <si>
    <t>CONVACTEC</t>
  </si>
  <si>
    <t>2008DM-0002059</t>
  </si>
  <si>
    <t>2012V-0001219</t>
  </si>
  <si>
    <t>2011DM-0000028-R1</t>
  </si>
  <si>
    <t>2007DM-0000795</t>
  </si>
  <si>
    <t>MERLIN MEDICAL</t>
  </si>
  <si>
    <t>2008DM-0001943</t>
  </si>
  <si>
    <t>2005V-00718-R2</t>
  </si>
  <si>
    <t xml:space="preserve">SOFNOLIME </t>
  </si>
  <si>
    <t>2012M-0002350-R1</t>
  </si>
  <si>
    <t>2008DM-0002982</t>
  </si>
  <si>
    <t>2007DM-0001253</t>
  </si>
  <si>
    <t>2008DM-0002211</t>
  </si>
  <si>
    <t>V-001320</t>
  </si>
  <si>
    <t>2006DM-0000215 R1</t>
  </si>
  <si>
    <t>2011DM-0008173</t>
  </si>
  <si>
    <t>W31G</t>
  </si>
  <si>
    <t>2014DM-0002334-R1</t>
  </si>
  <si>
    <t>2010DM-0005269</t>
  </si>
  <si>
    <t xml:space="preserve">SHERLEG </t>
  </si>
  <si>
    <t>2008DM-0002239</t>
  </si>
  <si>
    <t>PARAMAOUNT</t>
  </si>
  <si>
    <t>2010DM-0005515</t>
  </si>
  <si>
    <t xml:space="preserve">MEDEX </t>
  </si>
  <si>
    <t>2012DM-009343</t>
  </si>
  <si>
    <t>2012DM-0009343</t>
  </si>
  <si>
    <t>MEDITRANCE</t>
  </si>
  <si>
    <t>2008DM-0001444</t>
  </si>
  <si>
    <t>2008DM-0001451</t>
  </si>
  <si>
    <t>2008DM-0002585</t>
  </si>
  <si>
    <t>X-004774</t>
  </si>
  <si>
    <t>2011DM-0007514</t>
  </si>
  <si>
    <t>FIXOMULL</t>
  </si>
  <si>
    <t>2007DM-0000931 R2</t>
  </si>
  <si>
    <t>2010DM-477B-R1</t>
  </si>
  <si>
    <t>2010DM-01451-R2</t>
  </si>
  <si>
    <t>COVIDIEN</t>
  </si>
  <si>
    <t>2009DM-0004705</t>
  </si>
  <si>
    <t>2008M-0005087</t>
  </si>
  <si>
    <t>2010DM-0005240</t>
  </si>
  <si>
    <t>2007M-0001253</t>
  </si>
  <si>
    <t>2010DM-0006381</t>
  </si>
  <si>
    <t>2008DM-0002139-R1</t>
  </si>
  <si>
    <t>QUIRUMEDICAS</t>
  </si>
  <si>
    <t>2008DM-0001940</t>
  </si>
  <si>
    <t>2008DM-0002012</t>
  </si>
  <si>
    <t>2012DM-008560</t>
  </si>
  <si>
    <t>2008DM-002012</t>
  </si>
  <si>
    <t>2005V-0003221</t>
  </si>
  <si>
    <t>2011DM-0006899</t>
  </si>
  <si>
    <t xml:space="preserve">PRECISION </t>
  </si>
  <si>
    <t>2013DM-0001569-R1</t>
  </si>
  <si>
    <t>2006DM-0000121 R1</t>
  </si>
  <si>
    <t xml:space="preserve">GLASS LAB </t>
  </si>
  <si>
    <t>GLASSLAB</t>
  </si>
  <si>
    <t>VALLEY</t>
  </si>
  <si>
    <t>2008DM-0001431</t>
  </si>
  <si>
    <t>2009DM-0004738</t>
  </si>
  <si>
    <t>PROTEC</t>
  </si>
  <si>
    <t>2008DM-0002178</t>
  </si>
  <si>
    <t>2008DM-0001447</t>
  </si>
  <si>
    <t>2006DM-0003892</t>
  </si>
  <si>
    <t>2008DM-0002258</t>
  </si>
  <si>
    <t>2007DM-0000529</t>
  </si>
  <si>
    <t>GOLY</t>
  </si>
  <si>
    <t>2004V-0002917</t>
  </si>
  <si>
    <t>2008DM-0001662</t>
  </si>
  <si>
    <t>2011DM-0008174</t>
  </si>
  <si>
    <t>2006DM-0000117-R1</t>
  </si>
  <si>
    <t>TCR100</t>
  </si>
  <si>
    <t>2012DM-0001054-R1</t>
  </si>
  <si>
    <t>2005V-0003403</t>
  </si>
  <si>
    <t>2006DM-0000099-R1</t>
  </si>
  <si>
    <t>2008DM-0001686 R2</t>
  </si>
  <si>
    <t>2006DM-0000107-R1</t>
  </si>
  <si>
    <t>2007DM-0000685</t>
  </si>
  <si>
    <t>2011RD-0001938</t>
  </si>
  <si>
    <t>DISPROMED</t>
  </si>
  <si>
    <t>2006DM-0000093-R1</t>
  </si>
  <si>
    <t>2007DM-0000674</t>
  </si>
  <si>
    <t>2006DM-0000274</t>
  </si>
  <si>
    <t>2012DM-0001064-R1</t>
  </si>
  <si>
    <t>MEDICAL SUPPLIES</t>
  </si>
  <si>
    <t>V-4154</t>
  </si>
  <si>
    <t>2009DM-0003854</t>
  </si>
  <si>
    <t>2007DM-0000647</t>
  </si>
  <si>
    <t>2011DM-0008176</t>
  </si>
  <si>
    <t>2008 M-010324-R2</t>
  </si>
  <si>
    <t>2008 M-010310 R2</t>
  </si>
  <si>
    <t>LIFE</t>
  </si>
  <si>
    <t>2006DM-0000295-R2</t>
  </si>
  <si>
    <t>KENNEDY</t>
  </si>
  <si>
    <t>SOFNOLIME</t>
  </si>
  <si>
    <t>2008DM-0001504</t>
  </si>
  <si>
    <t>BIOLIFE</t>
  </si>
  <si>
    <t>2012DM-0009421</t>
  </si>
  <si>
    <t>JELCO</t>
  </si>
  <si>
    <t>2006DM-0000215-R1</t>
  </si>
  <si>
    <t>ARROW</t>
  </si>
  <si>
    <t>J &amp; J</t>
  </si>
  <si>
    <t>2006DM-0000279-R3</t>
  </si>
  <si>
    <t>2006DM-0000128-R1</t>
  </si>
  <si>
    <t>2006DM-0000124</t>
  </si>
  <si>
    <t xml:space="preserve">2012DM-0009343 </t>
  </si>
  <si>
    <t>2007DM-0001079</t>
  </si>
  <si>
    <t>2007DM-0001095</t>
  </si>
  <si>
    <t>GLOBAL HEALTHCARE</t>
  </si>
  <si>
    <t>QUIRUMEDICA</t>
  </si>
  <si>
    <t>2009DM-0005136</t>
  </si>
  <si>
    <t>GLASS LAB</t>
  </si>
  <si>
    <t>REGOR</t>
  </si>
  <si>
    <t>VALLEYLAB</t>
  </si>
  <si>
    <t>PROIMDE</t>
  </si>
  <si>
    <t xml:space="preserve"> 2007DM-0000847-R2</t>
  </si>
  <si>
    <t>2011DM-0000231-R1</t>
  </si>
  <si>
    <t>2008DM-0001686-R2</t>
  </si>
  <si>
    <t>2008DM-0001844-R1</t>
  </si>
  <si>
    <t>2006V-0003895</t>
  </si>
  <si>
    <t>2006DM-0000264</t>
  </si>
  <si>
    <t xml:space="preserve">2006DM-0000264 </t>
  </si>
  <si>
    <t>2007DM-0000908-R2</t>
  </si>
  <si>
    <t>2013DM-0001793-R1</t>
  </si>
  <si>
    <t>2012DM-0001219-R1</t>
  </si>
  <si>
    <t>2007DM-0000730</t>
  </si>
  <si>
    <t>2008DM-0001941</t>
  </si>
  <si>
    <t>2009DM-00004090</t>
  </si>
  <si>
    <t>2012DM-0001260-R1</t>
  </si>
  <si>
    <t>2007DM-0001113</t>
  </si>
  <si>
    <t>2007DM-0000988</t>
  </si>
  <si>
    <t>LEMAITRE</t>
  </si>
  <si>
    <t>2009DM-0003438</t>
  </si>
  <si>
    <t>2009DM-0003778</t>
  </si>
  <si>
    <t>2007DM-0001249</t>
  </si>
  <si>
    <t>2008DM-0002818</t>
  </si>
  <si>
    <t>2012DM-0001063-R1</t>
  </si>
  <si>
    <t>2011-DM-0008392</t>
  </si>
  <si>
    <t>2012DM-0000930-R1</t>
  </si>
  <si>
    <t>2010DM-0005649</t>
  </si>
  <si>
    <t>2012DM-0001071-R1</t>
  </si>
  <si>
    <t>DESMEDICOS</t>
  </si>
  <si>
    <t>2013DM-0010266</t>
  </si>
  <si>
    <t>2008DM-0002341</t>
  </si>
  <si>
    <t>2007DM-000988</t>
  </si>
  <si>
    <t>2013DM-0009830</t>
  </si>
  <si>
    <t>2007DM-0000972</t>
  </si>
  <si>
    <t>2007DM-0000450-R1</t>
  </si>
  <si>
    <t>2007DM-0001235-R2</t>
  </si>
  <si>
    <t>2006DM-0000156-R1</t>
  </si>
  <si>
    <t>2006DM-0000213-R1</t>
  </si>
  <si>
    <t>2007DM-000722</t>
  </si>
  <si>
    <t>2012DM-000939 R1</t>
  </si>
  <si>
    <t>2009DM-0003219</t>
  </si>
  <si>
    <t>2005V-0003533</t>
  </si>
  <si>
    <t>2006DM-0000146</t>
  </si>
  <si>
    <t>2006DM-0000209</t>
  </si>
  <si>
    <t>2007DM-0000578-R1</t>
  </si>
  <si>
    <t>2013DM-0001793</t>
  </si>
  <si>
    <t>NACIONAL</t>
  </si>
  <si>
    <t>JOHNSON</t>
  </si>
  <si>
    <t>2011DM-0007294</t>
  </si>
  <si>
    <t>2006DM-0000211-R3</t>
  </si>
  <si>
    <t>2007DM-0000909-R2</t>
  </si>
  <si>
    <t>2011DM-0008280</t>
  </si>
  <si>
    <t>V-001144-R1</t>
  </si>
  <si>
    <t>2011DM-0008003</t>
  </si>
  <si>
    <t>2011DM-0008124</t>
  </si>
  <si>
    <t>2008DM-0002097</t>
  </si>
  <si>
    <t>2010DM-0005594</t>
  </si>
  <si>
    <t>BIOMETRIX</t>
  </si>
  <si>
    <t>2008DM-0002123</t>
  </si>
  <si>
    <t>2008DM-0002098</t>
  </si>
  <si>
    <t>2008DM-0001838</t>
  </si>
  <si>
    <t>2008DM-0002051</t>
  </si>
  <si>
    <t>FEN</t>
  </si>
  <si>
    <t>M- 009828 R-1</t>
  </si>
  <si>
    <t>2012DM-0008598</t>
  </si>
  <si>
    <t>PREMILENE</t>
  </si>
  <si>
    <t>2009DM-0005087</t>
  </si>
  <si>
    <t>2012DM-0008543</t>
  </si>
  <si>
    <t>2009DM-0004804</t>
  </si>
  <si>
    <t>2011DM-0007098</t>
  </si>
  <si>
    <t>2006DM-0000121R1</t>
  </si>
  <si>
    <t>2008DM-0002695</t>
  </si>
  <si>
    <t>2007DM-0000426</t>
  </si>
  <si>
    <t>EURONDA</t>
  </si>
  <si>
    <t>2010DM-0005516</t>
  </si>
  <si>
    <t>KAVO</t>
  </si>
  <si>
    <t>2005V-0003528</t>
  </si>
  <si>
    <t>WEN</t>
  </si>
  <si>
    <t>2010DM-0005737</t>
  </si>
  <si>
    <t>2008DM-0002196</t>
  </si>
  <si>
    <t>QUIRUTEX</t>
  </si>
  <si>
    <t>AGUJA DESECHABLES No.19 X 1 X 1/2</t>
  </si>
  <si>
    <t>APOSITO ABSORBENTE TRANSPARENTE  T PLUS 7.2 X 5 cm</t>
  </si>
  <si>
    <t>APOSITO DE HIDROFIBRA CON PLATA ionicA AL 1,2% 10 X 10cm</t>
  </si>
  <si>
    <t>APOSITO DE HIDROFIBRA CON PLATA ionicA AL 1,2% 15 X 15cm</t>
  </si>
  <si>
    <t>APOSITO DE HIDROFIBRA CON PLATA ionicA AL 1,2% 20 X 30cm</t>
  </si>
  <si>
    <t>APOSITO HIDROCELULAR DE POLIURETANO CON PARTICULAS SUPER ABSORBENTES Y CAPA  DE SILICONA  DE 10X10  cm</t>
  </si>
  <si>
    <t>APOSITO HIDROCELULAR NO ADHESIVO PARA TALONES</t>
  </si>
  <si>
    <t>APOSITO HIDROCOLOIDE EXTRA CON HIDROCOLOIDES  DELGADO 10 X 10</t>
  </si>
  <si>
    <t>APOSITO IMPREGNADO CON CLORURO DIAQUILCARBAMILO 10X10cm</t>
  </si>
  <si>
    <t>APOSITO OCLUSIVO CON FORMULA GEL CONTROLADO  CGF 10 X 10cm</t>
  </si>
  <si>
    <t>APOSITO OCLUSIVO CON FORMULA GEL CONTROLADO CGF 15 X 15cm</t>
  </si>
  <si>
    <t>APOSITO OCLUSIVO CON FORMULA GEL CONTROLADO CGF 20 X 20cm</t>
  </si>
  <si>
    <t>APOSITO OCLUSIVO GELIFICANTE CON HIDROFIBRA DE 18.5 X 20.5 cm PARA TALON</t>
  </si>
  <si>
    <t>APOSITO OCLUSIVO GELIFICANTE CON HIDROFIBRA DE 21 X 25 cm PARA REGION SACRA</t>
  </si>
  <si>
    <t>APOSITO TRANSPARENTE CON MARCO DE APLICACIÓN 10X10cm</t>
  </si>
  <si>
    <t>APOSITO TRANSPARENTE CON MARCO DE APLICACIÓN 10X15cm</t>
  </si>
  <si>
    <t>BARRERA PROTECTORA DE PIEL FLEXIBLE PARA ADULTO DE 57mm</t>
  </si>
  <si>
    <t>BARRERA PROTECTORA DE PIEL FLEXIBLE PARA ADULTO DE 70mm</t>
  </si>
  <si>
    <t>BARRERA PROTECTORA DE PIEL FLEXIBLE PARA NIÑOS DE 32mm</t>
  </si>
  <si>
    <t>BARRERA PROTECTORA DE PIEL FLEXIBLE PARA NIÑOS DE 45mm</t>
  </si>
  <si>
    <t>BARRERA PROTECTORA DE PIEL REGULAR DE 38mm</t>
  </si>
  <si>
    <t>BARRERA PROTECTORA DE PIEL REGULAR DE 45mm</t>
  </si>
  <si>
    <t>BARRERA PROTECTORA DE PIEL REGULAR DE 57mm</t>
  </si>
  <si>
    <t>BARRERA PROTECTORA DE PIEL REGULAR DE 70mm</t>
  </si>
  <si>
    <t>BARRERA PROTECTORA MOLDEABLE CONVEXA DE 45mm</t>
  </si>
  <si>
    <t>BARRERA PROTECTORA MOLDEABLE CONVEXA DE 57mm</t>
  </si>
  <si>
    <t>BARRERA PROTECTORA MOLDEABLE PLANA DE 45mm</t>
  </si>
  <si>
    <t>BARRERA PROTECTORA MOLDEABLE PLANA DE 57mm</t>
  </si>
  <si>
    <t>BARRERA PROTECTORA MOLDEABLE PLANA DE 70mm</t>
  </si>
  <si>
    <t>BOLSA DRENABLE DE COLOSTOMIA 32 MM</t>
  </si>
  <si>
    <t>BOLSA DRENABLE DE COLOSTOMIA 38 MM</t>
  </si>
  <si>
    <t>BOLSA DRENABLE DE COLOSTOMIA 45 MM</t>
  </si>
  <si>
    <t>BOLSA DRENABLE DE COLOSTOMIA 57 MM</t>
  </si>
  <si>
    <t>BOLSA DRENABLE DE COLOSTOMIA 70 MM</t>
  </si>
  <si>
    <t>SET DE BUJIAS DE FROVA ADULTO</t>
  </si>
  <si>
    <t>SET DE BUJIAS DE FROVA PEDIATRICO</t>
  </si>
  <si>
    <t xml:space="preserve">CATETER CENTRAL INSERCION PERIFERICA ADULTO  14 G X 71 CM </t>
  </si>
  <si>
    <t xml:space="preserve">CATETER CENTRAL INSERCION PERIFERICA PEDIATRICO 20 G X 32 CM </t>
  </si>
  <si>
    <t>CATETER EPICUTANEO 24 G (2 FR) X 30 CM NEONATAL</t>
  </si>
  <si>
    <t xml:space="preserve">CATETER INTRAVENOSO No 18 CON AGUJA CORTA DE SEGURIDAD </t>
  </si>
  <si>
    <t>CATETER INTRAVENOSO No 20 CON AGUJA CORTA  DE SEGURIDAD</t>
  </si>
  <si>
    <t>CATETER INTRAVENOSO No 22 CON AGUJA CORTA  DE SEGURIDAD</t>
  </si>
  <si>
    <t>CATETER INTRAVENOSO No 24 CON AGUJA CORTA  DE SEGURIDAD</t>
  </si>
  <si>
    <t>CATETER PARA EMBOLECTOMÍA FOUGARTI No. 3 LARGOS</t>
  </si>
  <si>
    <t>CATETER PARA EMBOLECTOMÍA FOUGARTI No. 4 LARGOS</t>
  </si>
  <si>
    <t>CATETER PARA EMBOLECTOMÍA FOUGARTI No. 5 LARGOS</t>
  </si>
  <si>
    <t>CATGUT CROMADO 0 BP1</t>
  </si>
  <si>
    <t>CLIP MULTIPLE ENDOSCOPICO 5mm</t>
  </si>
  <si>
    <t>COLLAR CERVICAL BLANDO  L</t>
  </si>
  <si>
    <t>COLLAR CERVICAL BLANDO  M</t>
  </si>
  <si>
    <t>COLLAR CERVICAL BLANDO  S</t>
  </si>
  <si>
    <t xml:space="preserve">COLLAR CERVICAL PHILADELFIA AJUSTABLE ADULTO  </t>
  </si>
  <si>
    <t xml:space="preserve">COLLAR CERVICAL PHILADELFIA AJUSTABLE PEDIATRICO  </t>
  </si>
  <si>
    <t>COMBITUBO No. 3</t>
  </si>
  <si>
    <t>COMBITUBO No. 4</t>
  </si>
  <si>
    <t>COMBITUBO No. 5</t>
  </si>
  <si>
    <t>COMPRESA IMPREGNADA CON CLURURO DE DIAQUILCARBAMILO DE 7X9cm</t>
  </si>
  <si>
    <t>CONDON (PRESERVATIVO)</t>
  </si>
  <si>
    <t>CUCHILLA BISTURI No.  10</t>
  </si>
  <si>
    <t>CUCHILLA BISTURI No. 22</t>
  </si>
  <si>
    <t>DISPOSITIVO INTRAUTERINO  T DE COBRE</t>
  </si>
  <si>
    <t>ELECTRODOS PARA DESFIBRILACION  MINRAY MR60  ( PARA DESFIBRILADOR MYNDRAY BENEHEART D6)</t>
  </si>
  <si>
    <t xml:space="preserve">ESPECULO VAGINAL DESECHABLE </t>
  </si>
  <si>
    <t>ESPINOCAN 26 G X 4 INCH  ANESTESIA  BRAUN</t>
  </si>
  <si>
    <t>ESPINOCAN 26 G 3 1/2 ANESTESIA  BRAUN</t>
  </si>
  <si>
    <t>ESPINOCAN  27 G 3 1/2  P/ ANESTESIA  BRAUN</t>
  </si>
  <si>
    <t>ESPINOCAN No  25 31/2 G  BRAUN</t>
  </si>
  <si>
    <t>GUIA DE INTUBACIÓN PARA ANESTESIA N° 10</t>
  </si>
  <si>
    <t>GUIA DE INTUBACIÓN PARA ANESTESIA N° 12</t>
  </si>
  <si>
    <t>GUIA DE INTUBACIÓN PARA ANESTESIA N° 14</t>
  </si>
  <si>
    <t>HEMOSTATICO ABSORBIBLE DE CELULOSA OXIDADA 2 IN  X 3 IN</t>
  </si>
  <si>
    <t>INTERCAMBIADOR INTUBACION CONEXIÓN O2 ADULTO N. 14</t>
  </si>
  <si>
    <t>SOLUCION TOPICA A BASE DE GLUCONATO DE CLORHEXIDINA AL 2%  CON ALCOHOL ISOPROPILICO 70 %   X 60 CC</t>
  </si>
  <si>
    <t>JABON QUIRURGICO ESPUMA A BASE DE CLORHEXIDINA CON EMOLIENTES 3% FRASCO UNIDOSIS X 60 CC</t>
  </si>
  <si>
    <t>JABON QUIRURGICO ESPUMA A BASE DE CLORHEXIDINA CON EMOLIENTES 4% BOLSA PARA DISPENSADOR DE PUSH</t>
  </si>
  <si>
    <t>JERINGA PARA INSULINA CON AGUJA FIJA 8mm 50 UNIDADES</t>
  </si>
  <si>
    <t>KIT INCUBADORA SMART WELL CINTA INK DE IMPRESION Y ROLLO DE PAPEL PARA IMPRESORA SMART  WELL</t>
  </si>
  <si>
    <t xml:space="preserve">LIGACLIP LT 300 CARTUCHO </t>
  </si>
  <si>
    <t>MASCARA PARA OXIGENO CON RESERVORIO PEDIATRICA</t>
  </si>
  <si>
    <t xml:space="preserve">PASTA HIDROACTIVA CON HIDROCOLOIDES </t>
  </si>
  <si>
    <t>PELICULA TRANSPARENTE PROTECTOR DE SITIO DE INSERCION PARA FIJACION DE CATETER VASCULAR ADULTO 6X8cm</t>
  </si>
  <si>
    <t>PELICULA TRANSPARENTE PROTECTOR DE SITIO DE INSERCION PARA FIJACION DE CATETER VASCULAR PEDIATRICO 4.5X4.5cm</t>
  </si>
  <si>
    <t>PINZAS PARA CIERRE DE BOLSAS DRENABLES DE ADULTOS DE UNA Y DOS PIEZAS</t>
  </si>
  <si>
    <t xml:space="preserve">POLVO HIDROCOLOIDE PARA PIEL PERIOSTOMAL </t>
  </si>
  <si>
    <t>PROLENE 4/0 PS2</t>
  </si>
  <si>
    <t>PROLENE 6/0 P1</t>
  </si>
  <si>
    <t>SEDA 3/0 SC24</t>
  </si>
  <si>
    <t>SISTEMA DE CPAP SIN VENTILADOR L</t>
  </si>
  <si>
    <t>SISTEMA DE CPAP SIN VENTILADOR M</t>
  </si>
  <si>
    <t>SISTEMA DE UNA PIEZA PARA OSTOMIA BOLSA DRENABLE ADULTO</t>
  </si>
  <si>
    <t>SISTEMA DE UNA PIEZA PARA OSTOMIA BOLSA DRENABLE PEDIATRICO</t>
  </si>
  <si>
    <t xml:space="preserve">SISTEMA TROCARES DESECHABLES CUCHILLA PROTEGIDA ROSCADO 10mm / 11mm X 100 </t>
  </si>
  <si>
    <t xml:space="preserve">SISTEMA TROCARES DESECHABLES CUCHILLA PROTEGIDA ROSCADO 5mm X 100 </t>
  </si>
  <si>
    <t>Solución tópica a base de Gluconato de Clorhexidina al 2%, con Alcohol Isopropílico al 70% v/v</t>
  </si>
  <si>
    <t xml:space="preserve">SONDAS DE FOLEY DOS VIAS No 12 SILICONADA </t>
  </si>
  <si>
    <t>SONDAS DE FOLEY DOS VIAS No 18</t>
  </si>
  <si>
    <t>SONDAS DE FOLEY DOS VIAS No 20</t>
  </si>
  <si>
    <t>SONDAS DE FOLEY TRES VIAS No 22</t>
  </si>
  <si>
    <t>TAPA DE SEGURIDAD PLASTICA PARA JERINGAS Y VENOCLISIS</t>
  </si>
  <si>
    <t>TAPABOCAS N95 REF 1860</t>
  </si>
  <si>
    <t>TRACCION CUTANEA  PEDIATRICA DE VELCRO CON TEXTIL  LAMINADO DE ALGODON ANTIESCARAS, FERULAS LATERALES REMOVIBLES</t>
  </si>
  <si>
    <t>TRACCION CUTANEA  ADULTO  DE VELCRO CON TEXTIL  LAMINADO DE ALGODON ANTIESCARAS, FERULAS LATERALES REMOVIBLES</t>
  </si>
  <si>
    <t>TUBO DE TORAX No. 24</t>
  </si>
  <si>
    <t>TUBO DE TORAX No. 26</t>
  </si>
  <si>
    <t>TUBO DE TORAX No. 28</t>
  </si>
  <si>
    <t>TUBO DE TORAX No. 30</t>
  </si>
  <si>
    <t>TUBO DE TORAX No. 38</t>
  </si>
  <si>
    <t>TUBO DE TORAX No. 40</t>
  </si>
  <si>
    <t>TUBO EN T No 12</t>
  </si>
  <si>
    <t>TUBO ENDOTRAQUEAL PREFORMADO NASAL CON BALON  N. 5.0</t>
  </si>
  <si>
    <t>TUBO ENDOTRAQUEAL PREFORMADO NASAL CON BALON  N. 6.0</t>
  </si>
  <si>
    <t>TUBO ENDOTRAQUEAL PREFORMADO NASAL CON BALON  N. 6.5</t>
  </si>
  <si>
    <t>TUBO ENDOTRAQUEAL PREFORMADO NASAL CON BALON  N. 7.0</t>
  </si>
  <si>
    <t>TUBO ENDOTRAQUEAL PREFORMADO NASAL CON BALON  N. 7.5</t>
  </si>
  <si>
    <t>TUBO ENDOTRAQUEAL No. 2 SIN BALON</t>
  </si>
  <si>
    <t>TUBO ENDOTRAQUEAL No. 2.5 SIN BALON</t>
  </si>
  <si>
    <t>TUBO ENDOTRAQUEAL No.3  SIN BALÓN</t>
  </si>
  <si>
    <t>TUBO ENDOTRAQUEAL No.3.5 SIN BALÓN</t>
  </si>
  <si>
    <t>TUBO ENDOTRAQUEAL No.4.0 C/ NEUMOTAPONADOR</t>
  </si>
  <si>
    <t>TUBO ENDOTRAQUEAL No.4.5 SIN BALON</t>
  </si>
  <si>
    <t>TUBO ENDOTRAQUEAL No.6.0 CON ALMA DE ACERO</t>
  </si>
  <si>
    <t xml:space="preserve">TUBO ENDOTRAQUEAL No.6.5 ANILLADO REFORZADO CON ALMA DE ACERO </t>
  </si>
  <si>
    <t xml:space="preserve">TUBO ENDOTRAQUEAL No.7.0 ANILLADO REFORZADO CON ALMA DE ACERO </t>
  </si>
  <si>
    <t xml:space="preserve">TUBO ENDOTRAQUEAL No.7.5 ANILLADO REFORZADO CON ALMA DE ACERO </t>
  </si>
  <si>
    <t xml:space="preserve">TUBO ENDOTRAQUEAL No.8.0 ANILLADO REFORZADO CON ALMA DE ACERO </t>
  </si>
  <si>
    <t>VICRYL 4/0 SC20</t>
  </si>
  <si>
    <t>VICRYL 5/0 HR 17 RB1 90</t>
  </si>
  <si>
    <t>APOSITO  HIDROCELULAR   DE POLIURETANO CON PARTÍCULAS SUPER ABSORBENTES Y CAPA DE SILICONA DE  12.5 X 12.5cm</t>
  </si>
  <si>
    <t>APOSITO DE HIDROFIBRA CON REFUERZO DE NYLON PLANO DE 13X10cm</t>
  </si>
  <si>
    <t>APOSITO DE HIDROFIBRA CON REFUERZO DE NYLON PLANO DE 20X30cm</t>
  </si>
  <si>
    <t>APOSITO DE HIDROFIBRA CON REFUERZO EN NYLON GUANTE DE 4.5X5.5cm</t>
  </si>
  <si>
    <t>APOSITO DE HIDROFIBRA CON REFUERZO EN NYLON GUANTE DE 7.5X9.5cm</t>
  </si>
  <si>
    <t>APOSITO ESPECIALIZADO PARA LA REGENERACION DE LA PIEL IMPREGNADO CON  LANOLINA DE 7.5X7.5 cm.</t>
  </si>
  <si>
    <t>APOSITO ESTERIL EN POLIURETANO CON ALMOHADILLA CENTRAL 8X15cm</t>
  </si>
  <si>
    <t>APOSITO HIDROCELULAR NO ADHESIVO PARA CODOS</t>
  </si>
  <si>
    <t>COTONOIDES EN ALGODÓN RADIOOPACO 1/2 X 1/2 (13mm X 13mm)</t>
  </si>
  <si>
    <t>COTONOIDES EN ALGODÓN RADIOOPACO 1X3 (25mm X 76mm)</t>
  </si>
  <si>
    <t>DREN JACKSON PRATT</t>
  </si>
  <si>
    <t>ESTILETE LUMINOSO</t>
  </si>
  <si>
    <t>GASA IMPREGNADA CON EXTRACTO ACUOSO DE TRITICUM VULGARE</t>
  </si>
  <si>
    <t>GEL PARA HIDRATACION Y DESCONTAMINACION DE HERIDAS FRASCO</t>
  </si>
  <si>
    <t>MASCARA  FASTRAK N. 5</t>
  </si>
  <si>
    <t>MASCARA FASTRAK N. 4</t>
  </si>
  <si>
    <t>ROLLO ABDOMINAL 22.5cm X 15m ESTERIL RADIOOPACO</t>
  </si>
  <si>
    <t>ROLLO ESTOQUINETA 3 X 25 Yardas  7.6 cm</t>
  </si>
  <si>
    <t>ROLLO ESTOQUINETA 4 X 25 Yardas 10.1 cm</t>
  </si>
  <si>
    <t>SOLUCION PARA LAVADO HIDRATACION Y DESCONTAMINACION DE HERIDAS FRASCO</t>
  </si>
  <si>
    <t xml:space="preserve">TORUNDAS DE GASA RADIOOPACA 1/4 X 1/2 (25X76mm) ESTERIL </t>
  </si>
  <si>
    <t xml:space="preserve">TORUNDAS DE GASA RADIOOPACA 3/4 X 3/4 (1.9X1.9cm) ESTERIL </t>
  </si>
  <si>
    <t>JERINGA DOS VIAS   DE KARMMAN PARA ASPIRACION MANUAL ENDOUTERINA</t>
  </si>
  <si>
    <t>CANULAS DE SUCCION  IPAS  PARA ASPIRACION MANUAL ENDOUTERINA</t>
  </si>
  <si>
    <t>DILATADORES DENISTON PARA ASPIRACION MANUAL ENDOUTERINA</t>
  </si>
  <si>
    <t>PUNCH DESECHABLE PARA BIOPSIA DERMATOLOGICA X 3 MM</t>
  </si>
  <si>
    <t>PUNCH DESECHABLE PARA BIOPSIA DERMATOLOGICA X 4 MM</t>
  </si>
  <si>
    <t>PUNCH DESECHABLE PARA BIOPSIA DERMATOLOGICA X 5 MM</t>
  </si>
  <si>
    <t>CURETAS  DERMATOLOGICAS DESECHABLES X 4 MM</t>
  </si>
  <si>
    <t>CURETAS  DERMATOLOGICAS DESECHABLES X 5 MM</t>
  </si>
  <si>
    <t xml:space="preserve">GLN </t>
  </si>
  <si>
    <t>SET X 5 UNIDADES</t>
  </si>
  <si>
    <t>GLN</t>
  </si>
  <si>
    <t>FCO X 240mL</t>
  </si>
  <si>
    <t>FRASCO SPRAY X 60 CC</t>
  </si>
  <si>
    <t>GLN X 3800</t>
  </si>
  <si>
    <t>FCO X 120mL</t>
  </si>
  <si>
    <t>CAJA X 3 UNIDADES</t>
  </si>
  <si>
    <t>FCO X 40mL</t>
  </si>
  <si>
    <t>FCO X 350mL</t>
  </si>
  <si>
    <t xml:space="preserve">SOBRE X 4 </t>
  </si>
  <si>
    <t>UNIDADES</t>
  </si>
  <si>
    <t xml:space="preserve">CAJA  X 20 </t>
  </si>
  <si>
    <t>CAJA  X 20</t>
  </si>
  <si>
    <t>QUIMIBEN GALON X 3800</t>
  </si>
  <si>
    <t>WELL MEDICINE</t>
  </si>
  <si>
    <t>2014DM-00687</t>
  </si>
  <si>
    <t>M-009828R1</t>
  </si>
  <si>
    <t>2015V-0003372</t>
  </si>
  <si>
    <t>2010DM-01462R2</t>
  </si>
  <si>
    <t>LEUKOMED - BSN</t>
  </si>
  <si>
    <t>2013DM-0010438</t>
  </si>
  <si>
    <t>CUTIMED SILTEC-BSN</t>
  </si>
  <si>
    <t>CUTIMED HYDROL -BSN</t>
  </si>
  <si>
    <t>CUTIMED SORBAC-BSN</t>
  </si>
  <si>
    <t>WELLAND-WDF438</t>
  </si>
  <si>
    <t>WELLAND-WDF410</t>
  </si>
  <si>
    <t>WELLAND-WDF-657</t>
  </si>
  <si>
    <t>WELLAND-WTF710</t>
  </si>
  <si>
    <t>WELLAND-WFI845</t>
  </si>
  <si>
    <t>WELLAND-WFI860</t>
  </si>
  <si>
    <t>WELLAND-WFI870</t>
  </si>
  <si>
    <t>2010V-00718R2</t>
  </si>
  <si>
    <t>AUTOGUARD B-D</t>
  </si>
  <si>
    <t>V2005-0003510</t>
  </si>
  <si>
    <t>2014DM-0011819</t>
  </si>
  <si>
    <t>2008DM-0002250</t>
  </si>
  <si>
    <t>COVERPLAST- BSN</t>
  </si>
  <si>
    <t>GOLDEN CARE PQT X 50 UND</t>
  </si>
  <si>
    <t>2013DM-0009745</t>
  </si>
  <si>
    <t>BAXTER (S/A)</t>
  </si>
  <si>
    <t>2005V-00718R2</t>
  </si>
  <si>
    <t>FIXOMULL - BSN</t>
  </si>
  <si>
    <t>LEUKOPORE - BSN</t>
  </si>
  <si>
    <t>2008DM-0001719</t>
  </si>
  <si>
    <t>LEUKOPLAST - BSN</t>
  </si>
  <si>
    <t>NEW MED</t>
  </si>
  <si>
    <t>2001V-0000142</t>
  </si>
  <si>
    <t>V004187R1</t>
  </si>
  <si>
    <t>2006DM-000005</t>
  </si>
  <si>
    <t>BIOLIFE X 2.9 LT</t>
  </si>
  <si>
    <t>BIOLIFE X O.3 LT</t>
  </si>
  <si>
    <t>2009DM-000863</t>
  </si>
  <si>
    <t>PRECISION (21G X 1 1/2)</t>
  </si>
  <si>
    <t>2010DM-0005337</t>
  </si>
  <si>
    <t>2006DM-000012R1</t>
  </si>
  <si>
    <t>2008DM-0002234</t>
  </si>
  <si>
    <t>2015DM-0013193</t>
  </si>
  <si>
    <t>2006DM-0000294</t>
  </si>
  <si>
    <t>COVERLET- BSN</t>
  </si>
  <si>
    <t>2008DM-0002828</t>
  </si>
  <si>
    <t>NITTA-BIOPLAST</t>
  </si>
  <si>
    <t>ANDRÉS SERRANO SALAZAR</t>
  </si>
  <si>
    <t xml:space="preserve">REPRESENTANTE LEGAL </t>
  </si>
  <si>
    <t xml:space="preserve">C.C. NO. 1.1126.965.146 DE MIAMI </t>
  </si>
  <si>
    <t>COMERCIAL MEDICA C.I. LTDA.</t>
  </si>
  <si>
    <t>TEL/FAX (1) 8125698</t>
  </si>
  <si>
    <t>ASERRANO@COMERCIALMEDICA.NET</t>
  </si>
  <si>
    <t>WWW.COMERCIALMEDICA.NET</t>
  </si>
  <si>
    <t xml:space="preserve">PROPUESTA ECONOMICA   REM EQUIPOS </t>
  </si>
  <si>
    <t>NSOC43921-11CO</t>
  </si>
  <si>
    <t>WELL</t>
  </si>
  <si>
    <t>2014DM-0011848</t>
  </si>
  <si>
    <t>2010DM-0006748</t>
  </si>
  <si>
    <t>2015DM-0003372-R1</t>
  </si>
  <si>
    <t>2014DM-0002592-R1</t>
  </si>
  <si>
    <t>BIOLIFE/KRAMER</t>
  </si>
  <si>
    <t>LIFECARE MEDICAL</t>
  </si>
  <si>
    <t>2013DM-0010675</t>
  </si>
  <si>
    <t xml:space="preserve">COMERCIALIZADORA ORION </t>
  </si>
  <si>
    <t>2010DM-0005162</t>
  </si>
  <si>
    <t>SENN</t>
  </si>
  <si>
    <t>2014DM-0012210</t>
  </si>
  <si>
    <t>PREGNA</t>
  </si>
  <si>
    <t>2009DM-0003698</t>
  </si>
  <si>
    <t>WELL/LIFE</t>
  </si>
  <si>
    <t xml:space="preserve">MINDRAY </t>
  </si>
  <si>
    <t>2010 EBC-00OS463</t>
  </si>
  <si>
    <t>2005V-00718-R2 EN TRAMITE DE RENOVACION</t>
  </si>
  <si>
    <t>2012DM-0001251-R1</t>
  </si>
  <si>
    <t xml:space="preserve">FERNO </t>
  </si>
  <si>
    <t>EXAMTEX/SELECTO</t>
  </si>
  <si>
    <t>2012DM-0008560/2012DM-0009356</t>
  </si>
  <si>
    <t>2014DM-0011686</t>
  </si>
  <si>
    <t>FAVIMEDICA, KENXIN</t>
  </si>
  <si>
    <t>PULMOMED</t>
  </si>
  <si>
    <t>2014DM-0011687</t>
  </si>
  <si>
    <t>2007DM-0001046</t>
  </si>
  <si>
    <t>DISA</t>
  </si>
  <si>
    <t>2014M-0002181-R1</t>
  </si>
  <si>
    <t>2010DM-0006735</t>
  </si>
  <si>
    <t>COVER GLASS</t>
  </si>
  <si>
    <t>V-000771-R1</t>
  </si>
  <si>
    <t>WINER PRODUCTS.</t>
  </si>
  <si>
    <t>2011DM-0000323- R1</t>
  </si>
  <si>
    <t>PROQUIDENT</t>
  </si>
  <si>
    <t>BIOLIFE/BESMED</t>
  </si>
  <si>
    <t>2006DM-0000410/2008DM-0002341</t>
  </si>
  <si>
    <t>2007DM- 0000422</t>
  </si>
  <si>
    <t>BESMED/BIOLIFE</t>
  </si>
  <si>
    <t>2008DM-0002028</t>
  </si>
  <si>
    <t>V-001846 R1</t>
  </si>
  <si>
    <t>2009EBC-0004427</t>
  </si>
  <si>
    <t>SUNMED / KRAMER</t>
  </si>
  <si>
    <t>2011DM-0007980</t>
  </si>
  <si>
    <t>2007DM-0001321</t>
  </si>
  <si>
    <t xml:space="preserve">T O T A L </t>
  </si>
  <si>
    <t>TUNJA, AGOSTO 10 DEL 2015</t>
  </si>
  <si>
    <t>EMPRESA SOCIAL DEL ESTADO HOSPITAL REGIONAL DE SOGAMOSO E.S.E.</t>
  </si>
  <si>
    <t>NIT No 891.855.039-9</t>
  </si>
  <si>
    <t>CONVOCATORIA PUBLICA No 30 DEL 2015</t>
  </si>
  <si>
    <t>SUMINISTRO DE MATERIAL MEDICO QUIRURGICO</t>
  </si>
  <si>
    <t>INVIMA V-001659</t>
  </si>
  <si>
    <t>COLOPLAST</t>
  </si>
  <si>
    <t>2014DM-0011350</t>
  </si>
  <si>
    <t>URGO - URGOSORB</t>
  </si>
  <si>
    <t>2014DM-0012163</t>
  </si>
  <si>
    <t>URGO - URGOCLEAN 10x10</t>
  </si>
  <si>
    <t xml:space="preserve">COLOPLAST - URGO </t>
  </si>
  <si>
    <t>2014DM-0011350 - 2014DM-0012347</t>
  </si>
  <si>
    <t>URGO - URGOTUL 15X 20 CM</t>
  </si>
  <si>
    <t>URGOSORBSILVER MECHA</t>
  </si>
  <si>
    <t>2014DM-0012014</t>
  </si>
  <si>
    <t>URGO - URGOTUL AG  10X12</t>
  </si>
  <si>
    <t>2014DM-0012163/2014DM-0012163</t>
  </si>
  <si>
    <t>URGO - URGOTUL 10X10</t>
  </si>
  <si>
    <t>2014DM-0012347</t>
  </si>
  <si>
    <t>URGO URGOTUL 15X 20 CM</t>
  </si>
  <si>
    <t>URGO URGOTUL 20x 30 CM</t>
  </si>
  <si>
    <t>URGO - URGOCLEAN 15 x 20 CM</t>
  </si>
  <si>
    <t>2014DM-0012308</t>
  </si>
  <si>
    <t>URGO - URGOTUL 20X 30 CM</t>
  </si>
  <si>
    <t>2010DM-0005969</t>
  </si>
  <si>
    <t>2006DM-0000362</t>
  </si>
  <si>
    <t>2011DM-0008169</t>
  </si>
  <si>
    <t>2012DM-0001410 R1</t>
  </si>
  <si>
    <t>2005V-003510</t>
  </si>
  <si>
    <t>2005V-0003510</t>
  </si>
  <si>
    <t>DEGANIA - FRIDEN DE COLOMBIA</t>
  </si>
  <si>
    <t>2006DM-0000081</t>
  </si>
  <si>
    <t>2006DM-0000250</t>
  </si>
  <si>
    <t>QUIRURGICOS LTDA</t>
  </si>
  <si>
    <t>KUNG - MEDICAL CARE WELL</t>
  </si>
  <si>
    <t>2009DM-0003696</t>
  </si>
  <si>
    <t>2010DM-0005562</t>
  </si>
  <si>
    <t>2005V-0003606</t>
  </si>
  <si>
    <t>2005V-0003607</t>
  </si>
  <si>
    <t>INTEQ</t>
  </si>
  <si>
    <t>2011DM-0007613</t>
  </si>
  <si>
    <t>2005V-0003325</t>
  </si>
  <si>
    <t>2005V-0003324</t>
  </si>
  <si>
    <t>DIPROMED - QUIRURGICOS LTDA</t>
  </si>
  <si>
    <t>2014DM-0011591</t>
  </si>
  <si>
    <t>REGOR - MEDICAL CARE WELL</t>
  </si>
  <si>
    <t>2010DM-0005170</t>
  </si>
  <si>
    <t>Certificación No. 2011011708 (NO REQUIERE)</t>
  </si>
  <si>
    <t>2008DM-0002514</t>
  </si>
  <si>
    <t>DM2006-0000327</t>
  </si>
  <si>
    <t>NITTA</t>
  </si>
  <si>
    <t>FORMED - MEDICAL CARE WELL</t>
  </si>
  <si>
    <t>2013DM-0009831</t>
  </si>
  <si>
    <t xml:space="preserve">VALOR TOTAL </t>
  </si>
  <si>
    <t xml:space="preserve">SON: CIENTO CUARENTA Y NUEVE MILLONES CUATROCIENTOS CINCUENTA Y CINCO MIL NOVECIENTOS SESENTA Y DOS PESOS M/CTE.  </t>
  </si>
  <si>
    <t>ATENTAMENTE;</t>
  </si>
  <si>
    <t>CARLOS ANDRES OSORIO HERNANDEZ</t>
  </si>
  <si>
    <t>REPRESENTANTE LEGAL</t>
  </si>
  <si>
    <t>DEPOSFARMA S.A.S.</t>
  </si>
  <si>
    <t>Oficina Principal: Carrera 6 Número 70-24 Muiscas, Tunja | Teléfono: 7434558
Oficina Bogotá: Carrera 69G Número 70 - 40 Barrio La Estrada Bogotá DC. | Teléfono (1) 4884662
Oficina Panamá: Parque Lefevre CC Plaza Carolina Local 18 | PBX: 203 77 72 Fax: 203 77 73
www.deposfarma.com 
360° alrededor de la salud</t>
  </si>
  <si>
    <t>OPSITE DE SMITH AN D NEPHEW</t>
  </si>
  <si>
    <t>V-003467 FV. 16/08/2015</t>
  </si>
  <si>
    <t>ALLEVYN AG  DE SMITH AND  NEPHEW</t>
  </si>
  <si>
    <t>DM-002493 FV. 07/11/2018</t>
  </si>
  <si>
    <t>SHELER DE CASEX</t>
  </si>
  <si>
    <t>DM-0000159 F.V. 014/07/2016</t>
  </si>
  <si>
    <t>PHARMAFIX</t>
  </si>
  <si>
    <t>DM-0001058 F.V. 31/10/2018</t>
  </si>
  <si>
    <t>ASEPTIDINA SOL TOPICA TAPA SEGURIDAD</t>
  </si>
  <si>
    <t>M-0013206 F.V. 05/06/2017</t>
  </si>
  <si>
    <t xml:space="preserve">ASEPTIDINA JABON Q CLORHEXIDINA AL 4% </t>
  </si>
  <si>
    <t>M-003464-R1 F.V. 18/03/2020</t>
  </si>
  <si>
    <t>HORIZON CAJA X 120 UND CLIP TITANIO  TAMAÑO MEDIUM LARGE</t>
  </si>
  <si>
    <t>DM-007449 F.V. 24/08/2021</t>
  </si>
  <si>
    <t>OPSITE IV 3000 1 HAND DE S&amp;N APOSITO DE 7X9 CMS</t>
  </si>
  <si>
    <t>DM-002732-R1 F.V. 10/03/2024</t>
  </si>
  <si>
    <t>ASEPTIDINA SOL TOPICA TAPA SPRAY</t>
  </si>
  <si>
    <t>DM-004365 F.V. 21/08/2019</t>
  </si>
  <si>
    <t>IOFOAM DE PROASPSIS</t>
  </si>
  <si>
    <t>M-003802-R1 F.V. 16/02/2016</t>
  </si>
  <si>
    <t>IOPOVISOL DE PROASEPSIS</t>
  </si>
  <si>
    <t>M-004919 F.V. 09/11/2015</t>
  </si>
  <si>
    <t>ALLEVYN ADHESIVO 12,5X12,5 CMS DES&amp;N CAJA X 5 UND</t>
  </si>
  <si>
    <t>DM-2493 F.V. 07/11/2018</t>
  </si>
  <si>
    <t>OPSITE POST OP DE S&amp;N</t>
  </si>
  <si>
    <t>V-003467 F.V. 26/08/2015</t>
  </si>
  <si>
    <t xml:space="preserve">2013DM-0010773 </t>
  </si>
  <si>
    <t>2012DM0000925-R1</t>
  </si>
  <si>
    <t xml:space="preserve">2008DM-0001796  </t>
  </si>
  <si>
    <t>2006DM-0000084</t>
  </si>
  <si>
    <t>2009DM-0004987</t>
  </si>
  <si>
    <t xml:space="preserve">2013DM-0010773  </t>
  </si>
  <si>
    <t xml:space="preserve"> 2013DM-0010773 </t>
  </si>
  <si>
    <t xml:space="preserve"> 2006DM-0000084</t>
  </si>
  <si>
    <t>0001813-R1</t>
  </si>
  <si>
    <t>B-D</t>
  </si>
  <si>
    <t xml:space="preserve"> 2008M-011909 R-1</t>
  </si>
  <si>
    <t xml:space="preserve">2007DM-0000727   </t>
  </si>
  <si>
    <t xml:space="preserve"> NO REQUIERE </t>
  </si>
  <si>
    <t xml:space="preserve">2011DM-0000028-R1 </t>
  </si>
  <si>
    <t>2011DM-0000028-R1/</t>
  </si>
  <si>
    <t>2011DM-0000028R1</t>
  </si>
  <si>
    <t xml:space="preserve">2011DM-0000028R1 </t>
  </si>
  <si>
    <t xml:space="preserve"> 2011DM-0000028-R1</t>
  </si>
  <si>
    <t xml:space="preserve"> 2011DM-0000028-R1        </t>
  </si>
  <si>
    <t xml:space="preserve">NO REQUIERE </t>
  </si>
  <si>
    <t xml:space="preserve">2008DM-0001943   </t>
  </si>
  <si>
    <t xml:space="preserve"> 2008DM-0002824-R1  </t>
  </si>
  <si>
    <t xml:space="preserve">2008DM-0001924 </t>
  </si>
  <si>
    <t xml:space="preserve"> LM INSTRUME</t>
  </si>
  <si>
    <t xml:space="preserve"> 2010DM-0005594</t>
  </si>
  <si>
    <t xml:space="preserve"> 2008DM-0002982</t>
  </si>
  <si>
    <t xml:space="preserve">BIOLIFE  </t>
  </si>
  <si>
    <t xml:space="preserve">2006DM-0000410 </t>
  </si>
  <si>
    <t xml:space="preserve">V-001320 </t>
  </si>
  <si>
    <t>2010DM-000162</t>
  </si>
  <si>
    <t>V-0003116</t>
  </si>
  <si>
    <t>V-0003680</t>
  </si>
  <si>
    <t xml:space="preserve">V-01303-R1  </t>
  </si>
  <si>
    <t xml:space="preserve">LEMAITRE </t>
  </si>
  <si>
    <t>CATETER PARA EMBOLECTOMÍA FOUGARTI No. 4</t>
  </si>
  <si>
    <t xml:space="preserve">2009DM-0003438 </t>
  </si>
  <si>
    <t xml:space="preserve"> J &amp; J </t>
  </si>
  <si>
    <t xml:space="preserve">2006DM-0000279-R3 </t>
  </si>
  <si>
    <t xml:space="preserve">J &amp; J  </t>
  </si>
  <si>
    <t xml:space="preserve">2006DM-0000279-R3   </t>
  </si>
  <si>
    <t xml:space="preserve">J &amp; J </t>
  </si>
  <si>
    <t xml:space="preserve">2011DM-0007441 </t>
  </si>
  <si>
    <t xml:space="preserve">2008DM-0001516   </t>
  </si>
  <si>
    <t>INTECMA S.A</t>
  </si>
  <si>
    <t xml:space="preserve">2008DM-0002818   </t>
  </si>
  <si>
    <t xml:space="preserve"> INTECMA S.A</t>
  </si>
  <si>
    <t xml:space="preserve"> 2008DM-0002818  </t>
  </si>
  <si>
    <t xml:space="preserve"> 2010DM-0005163</t>
  </si>
  <si>
    <t xml:space="preserve">2010DM-0005163 </t>
  </si>
  <si>
    <t xml:space="preserve">ROMANTICO  </t>
  </si>
  <si>
    <t>2004UV-0002730</t>
  </si>
  <si>
    <t>MASTER MEDICA</t>
  </si>
  <si>
    <t xml:space="preserve"> 2011DM-0006981</t>
  </si>
  <si>
    <t xml:space="preserve">2011DM-0006981 </t>
  </si>
  <si>
    <t>LM INSTRUMENT</t>
  </si>
  <si>
    <t>DM-0002100</t>
  </si>
  <si>
    <t>2008M-0002100</t>
  </si>
  <si>
    <t xml:space="preserve">PARAMAOUNT </t>
  </si>
  <si>
    <t xml:space="preserve">BSN MEDICAL  </t>
  </si>
  <si>
    <t xml:space="preserve">QUIRUMEDICA </t>
  </si>
  <si>
    <t xml:space="preserve"> PROFAMILIA </t>
  </si>
  <si>
    <t xml:space="preserve">2009DM-0003698 </t>
  </si>
  <si>
    <t xml:space="preserve">2012DM-0008543   </t>
  </si>
  <si>
    <t xml:space="preserve"> 2012DM-0008543</t>
  </si>
  <si>
    <t>FUNDACION C</t>
  </si>
  <si>
    <t>2009DM-0004171</t>
  </si>
  <si>
    <t xml:space="preserve">NO REQUIERE   </t>
  </si>
  <si>
    <t xml:space="preserve">V-0003508   </t>
  </si>
  <si>
    <t>2006DM-0000316</t>
  </si>
  <si>
    <t xml:space="preserve">GOTHAPLAST </t>
  </si>
  <si>
    <t xml:space="preserve"> BSN MEDICAL</t>
  </si>
  <si>
    <t xml:space="preserve">CUREBAND   </t>
  </si>
  <si>
    <t>2007DM-0000931-R2</t>
  </si>
  <si>
    <t xml:space="preserve">2006DM-0000121-R1 </t>
  </si>
  <si>
    <t xml:space="preserve"> 2015DM-0003227-R1  </t>
  </si>
  <si>
    <t xml:space="preserve">2015DM-0003227-R1    </t>
  </si>
  <si>
    <t>2015DM-0003227-R1</t>
  </si>
  <si>
    <t xml:space="preserve">2015DM-0003227-R1  </t>
  </si>
  <si>
    <t xml:space="preserve">2010DM-01451-R2   </t>
  </si>
  <si>
    <t xml:space="preserve">2007DM-0000909-R2 </t>
  </si>
  <si>
    <t xml:space="preserve">2007DM-0001095  </t>
  </si>
  <si>
    <t>2014DM-0011470</t>
  </si>
  <si>
    <t>2006DM-0000002</t>
  </si>
  <si>
    <t xml:space="preserve">2013DM-0001987-R1 </t>
  </si>
  <si>
    <t xml:space="preserve">2013DM-0001987-R1  </t>
  </si>
  <si>
    <t>2010DM-0005324</t>
  </si>
  <si>
    <t xml:space="preserve">NO REQUIERE  </t>
  </si>
  <si>
    <t xml:space="preserve">MAXISALUD  </t>
  </si>
  <si>
    <t>2010DM-0008660</t>
  </si>
  <si>
    <t>2012DM-0008660</t>
  </si>
  <si>
    <t>2007DM-0001046-R1</t>
  </si>
  <si>
    <t xml:space="preserve">2013DM-0001569-R1 </t>
  </si>
  <si>
    <t xml:space="preserve">ETERNA/PRECIS </t>
  </si>
  <si>
    <t xml:space="preserve">2013DM-0001569-R1  </t>
  </si>
  <si>
    <t>V-0003725</t>
  </si>
  <si>
    <t>GOLDENCARE</t>
  </si>
  <si>
    <t xml:space="preserve"> VALLEYLAB </t>
  </si>
  <si>
    <t xml:space="preserve">2008EBC-0001750    </t>
  </si>
  <si>
    <t xml:space="preserve"> J &amp; J   </t>
  </si>
  <si>
    <t xml:space="preserve">V-000771-R1  </t>
  </si>
  <si>
    <t>V-003699-R1</t>
  </si>
  <si>
    <t xml:space="preserve">2014DM-000768-R3      </t>
  </si>
  <si>
    <t>GLOBAL HEALTH</t>
  </si>
  <si>
    <t xml:space="preserve">2007DM-0001249 </t>
  </si>
  <si>
    <t xml:space="preserve"> 2013DM-0009582</t>
  </si>
  <si>
    <t xml:space="preserve">GOTHAPLAST  </t>
  </si>
  <si>
    <t>2008DM-000568</t>
  </si>
  <si>
    <t xml:space="preserve">BIOPLAST    </t>
  </si>
  <si>
    <t>2006DM-006985</t>
  </si>
  <si>
    <t xml:space="preserve"> 2007DM-0000422  </t>
  </si>
  <si>
    <t xml:space="preserve">2013DM-0009582  </t>
  </si>
  <si>
    <t xml:space="preserve">2013DM-0009582   </t>
  </si>
  <si>
    <t xml:space="preserve">2013DM-0009582 </t>
  </si>
  <si>
    <t xml:space="preserve"> 2013DM-0009582 </t>
  </si>
  <si>
    <t xml:space="preserve">2013DM-0009582    </t>
  </si>
  <si>
    <t xml:space="preserve">BIOLIFE    </t>
  </si>
  <si>
    <t xml:space="preserve">2006DM-0000410    </t>
  </si>
  <si>
    <t xml:space="preserve">2011DM-0008319 </t>
  </si>
  <si>
    <t xml:space="preserve">2011DM-0008319  </t>
  </si>
  <si>
    <t xml:space="preserve">2008DM-0002275 </t>
  </si>
  <si>
    <t xml:space="preserve"> LM INSTRUMENT</t>
  </si>
  <si>
    <t xml:space="preserve">GLOBAL HEALTH </t>
  </si>
  <si>
    <t xml:space="preserve">2007DM-0001253  </t>
  </si>
  <si>
    <t xml:space="preserve">2007DM-0001253     </t>
  </si>
  <si>
    <t>ETERNA/PRECIS</t>
  </si>
  <si>
    <t xml:space="preserve">2007DM-0000529 </t>
  </si>
  <si>
    <t xml:space="preserve"> BSN MEDICAL </t>
  </si>
  <si>
    <t xml:space="preserve"> 2007DM-0000604</t>
  </si>
  <si>
    <t xml:space="preserve">BSN MEDICAL </t>
  </si>
  <si>
    <t xml:space="preserve">2007DM-0000604  </t>
  </si>
  <si>
    <t xml:space="preserve">2008DM-0002703 </t>
  </si>
  <si>
    <t xml:space="preserve">2006DM-000117-R1  </t>
  </si>
  <si>
    <t xml:space="preserve">V-0003443  </t>
  </si>
  <si>
    <t xml:space="preserve">VALLEYLAB   </t>
  </si>
  <si>
    <t xml:space="preserve">2007DM-0000847-R2   </t>
  </si>
  <si>
    <t xml:space="preserve">2007DM-0000847-R2    </t>
  </si>
  <si>
    <t xml:space="preserve">2007DM-0000847-R2  </t>
  </si>
  <si>
    <t xml:space="preserve">J &amp; J    </t>
  </si>
  <si>
    <t xml:space="preserve">2011DM-0000231-R1  </t>
  </si>
  <si>
    <t>2006DM-0000297-R1</t>
  </si>
  <si>
    <t xml:space="preserve">GEYI </t>
  </si>
  <si>
    <t>2014DM-0011602</t>
  </si>
  <si>
    <t xml:space="preserve"> VLM  </t>
  </si>
  <si>
    <t>2013M-0002318-R1</t>
  </si>
  <si>
    <t>VICTUS</t>
  </si>
  <si>
    <t xml:space="preserve">2011DM-0007290   </t>
  </si>
  <si>
    <t xml:space="preserve"> 2006DM-0000099-R1</t>
  </si>
  <si>
    <t>2006 DM-0000099-R1</t>
  </si>
  <si>
    <t xml:space="preserve"> WELL LEAD  </t>
  </si>
  <si>
    <t xml:space="preserve"> WELL LEAD </t>
  </si>
  <si>
    <t xml:space="preserve">WELL LEAD </t>
  </si>
  <si>
    <t>2006DM-000261</t>
  </si>
  <si>
    <t xml:space="preserve">WELL LEAD  </t>
  </si>
  <si>
    <t xml:space="preserve"> 2006DM-0000261</t>
  </si>
  <si>
    <t xml:space="preserve">RYMCO </t>
  </si>
  <si>
    <t xml:space="preserve">2009DM-0003853 </t>
  </si>
  <si>
    <t xml:space="preserve">2009DM-0003853   </t>
  </si>
  <si>
    <t xml:space="preserve">2008DM-0002152    </t>
  </si>
  <si>
    <t xml:space="preserve">JULIAO </t>
  </si>
  <si>
    <t>NSCOC51141-12CO</t>
  </si>
  <si>
    <t xml:space="preserve">MEDEX  </t>
  </si>
  <si>
    <t xml:space="preserve">2008DM-0001844-R1 </t>
  </si>
  <si>
    <t xml:space="preserve">2008DM-0001844-R1  </t>
  </si>
  <si>
    <t xml:space="preserve">2008DM-0001844-R1    </t>
  </si>
  <si>
    <t xml:space="preserve"> 2012DM-0009343  </t>
  </si>
  <si>
    <t xml:space="preserve">2006V-0003895 </t>
  </si>
  <si>
    <t xml:space="preserve">WELL LEAD   </t>
  </si>
  <si>
    <t xml:space="preserve">2006DM-0000264   </t>
  </si>
  <si>
    <t xml:space="preserve">PRECISION  </t>
  </si>
  <si>
    <t xml:space="preserve">2006DM-0000264  </t>
  </si>
  <si>
    <t xml:space="preserve">CORPAUL </t>
  </si>
  <si>
    <t xml:space="preserve">2006V-0003895      </t>
  </si>
  <si>
    <t xml:space="preserve"> 2006DM-0000190</t>
  </si>
  <si>
    <t xml:space="preserve"> LM </t>
  </si>
  <si>
    <t>2010DM-0005293</t>
  </si>
  <si>
    <t xml:space="preserve"> LM</t>
  </si>
  <si>
    <t xml:space="preserve">2010DM-0005293    </t>
  </si>
  <si>
    <t xml:space="preserve">2010DM-0005293  </t>
  </si>
  <si>
    <t>2008DM-0001847-R2</t>
  </si>
  <si>
    <t xml:space="preserve">SUPERTEX </t>
  </si>
  <si>
    <t xml:space="preserve">2009DM-0003155     </t>
  </si>
  <si>
    <t xml:space="preserve">GYPSONA   </t>
  </si>
  <si>
    <t xml:space="preserve">SUPERTEX  </t>
  </si>
  <si>
    <t xml:space="preserve">2007DM-0000598 </t>
  </si>
  <si>
    <t xml:space="preserve">J &amp; J   </t>
  </si>
  <si>
    <t xml:space="preserve">2014DM-0002230-R1 </t>
  </si>
  <si>
    <t xml:space="preserve"> 2014DM-0002230-R1 </t>
  </si>
  <si>
    <t xml:space="preserve">2014DM-0002230-R1   </t>
  </si>
  <si>
    <t>2014DM-0002230-R1</t>
  </si>
  <si>
    <t xml:space="preserve"> J &amp; J    </t>
  </si>
  <si>
    <t xml:space="preserve"> 2014DM-0002230-R1   </t>
  </si>
  <si>
    <t xml:space="preserve">2007DM-0000908-R2 </t>
  </si>
  <si>
    <t>2007DM-0000908</t>
  </si>
  <si>
    <t xml:space="preserve"> 2009DM-0004245  </t>
  </si>
  <si>
    <t>2010M-010075-R2</t>
  </si>
  <si>
    <t xml:space="preserve">BIOQUIFAR  </t>
  </si>
  <si>
    <t>2009M-0009659</t>
  </si>
  <si>
    <t xml:space="preserve">SHERLEG  </t>
  </si>
  <si>
    <t>2006DM-000065</t>
  </si>
  <si>
    <t xml:space="preserve">2006DM-000065 </t>
  </si>
  <si>
    <t>2007DM-0001289</t>
  </si>
  <si>
    <t xml:space="preserve">2006DM-0000098-R1 </t>
  </si>
  <si>
    <t xml:space="preserve">ACUDERM     </t>
  </si>
  <si>
    <t xml:space="preserve">2012DM-0008498 </t>
  </si>
  <si>
    <t>2012DM-0008499</t>
  </si>
  <si>
    <t>2012DM-0008500</t>
  </si>
  <si>
    <t xml:space="preserve">ACUDERM </t>
  </si>
  <si>
    <t>OLIVIA TORES SANABRIA</t>
  </si>
  <si>
    <t>Representante Legal Apoderado</t>
  </si>
  <si>
    <t>C.C. 22579028</t>
  </si>
  <si>
    <t>REGISTRO 
INVIMA</t>
  </si>
  <si>
    <t>OPTIMAL QUALITY</t>
  </si>
  <si>
    <t>2014DM-0011130</t>
  </si>
  <si>
    <t>2010DM-004715-R1</t>
  </si>
  <si>
    <t>2008DM-011909-R1</t>
  </si>
  <si>
    <t>2008DM-0002353</t>
  </si>
  <si>
    <t>2011DM-007651</t>
  </si>
  <si>
    <t>HISPANIA LAB</t>
  </si>
  <si>
    <t>2011DM-0008109</t>
  </si>
  <si>
    <t>SOLUCARE</t>
  </si>
  <si>
    <t>2013DM-0010888</t>
  </si>
  <si>
    <t>2014DM-0011128</t>
  </si>
  <si>
    <t>2007DM-00007155</t>
  </si>
  <si>
    <t>V-001320 R1</t>
  </si>
  <si>
    <t>2006DM-000215</t>
  </si>
  <si>
    <t>2014DM-0011133</t>
  </si>
  <si>
    <t>QUALIMED</t>
  </si>
  <si>
    <t>2007DM-000743</t>
  </si>
  <si>
    <t>TULIP</t>
  </si>
  <si>
    <t>2008DM-0002305</t>
  </si>
  <si>
    <t>2011DM-0006981</t>
  </si>
  <si>
    <t>2007V-0004379</t>
  </si>
  <si>
    <t>INTCO</t>
  </si>
  <si>
    <t>2010DM-4774-R1</t>
  </si>
  <si>
    <t>2013DM-010011</t>
  </si>
  <si>
    <t>2006DM-0000225</t>
  </si>
  <si>
    <t>2007DM-0000931-R1</t>
  </si>
  <si>
    <t>2010DM-04778-R1</t>
  </si>
  <si>
    <t>2013DM-0010018</t>
  </si>
  <si>
    <t>2006DM-0000090-R1</t>
  </si>
  <si>
    <t>2007DM-0000977</t>
  </si>
  <si>
    <t>V-004184-R1</t>
  </si>
  <si>
    <t>IMPOMEDICAS</t>
  </si>
  <si>
    <t xml:space="preserve">2014DM-0011137 </t>
  </si>
  <si>
    <t>2013DM-0010693</t>
  </si>
  <si>
    <t>CEPILAB</t>
  </si>
  <si>
    <t>2005V-0003586</t>
  </si>
  <si>
    <t>2014DM-0011140</t>
  </si>
  <si>
    <t>2006DM-0000263</t>
  </si>
  <si>
    <t>2014DM-0011129</t>
  </si>
  <si>
    <t>2014DM-0011131</t>
  </si>
  <si>
    <t>2012DM-0001102</t>
  </si>
  <si>
    <t>2014DM-0011134</t>
  </si>
  <si>
    <t xml:space="preserve"> 2014DM-0011139</t>
  </si>
  <si>
    <t>2014DM-0011132</t>
  </si>
  <si>
    <t>2009DM-0003853</t>
  </si>
  <si>
    <t xml:space="preserve">2013RD-0002502 </t>
  </si>
  <si>
    <t>2014DM-0011138</t>
  </si>
  <si>
    <t>2015DM-0003046-R1</t>
  </si>
  <si>
    <t>MULTICORD</t>
  </si>
  <si>
    <t>2006DM-000357</t>
  </si>
  <si>
    <t>2006DM-000361</t>
  </si>
  <si>
    <t>EUROETIKA</t>
  </si>
  <si>
    <t>PFM2012-0001911</t>
  </si>
  <si>
    <t>2006DM-000060</t>
  </si>
  <si>
    <t>VALOR TOTAL DE LA PROPUESTA</t>
  </si>
  <si>
    <t>MARIELA RODRIGUEZ DE ARCINIEGAS</t>
  </si>
  <si>
    <t>Representante Legal</t>
  </si>
  <si>
    <t>RYMCO MEDICAL S A S</t>
  </si>
  <si>
    <t>2009DM-000-4987</t>
  </si>
  <si>
    <t>INTECMA S.A.</t>
  </si>
  <si>
    <t>ITOCHU COLOMBIA S.A.</t>
  </si>
  <si>
    <t>ALLMED</t>
  </si>
  <si>
    <t>2009DM-0003150</t>
  </si>
  <si>
    <t>2009DM-0003151</t>
  </si>
  <si>
    <t>B.BRAUN MEDICAL S.A</t>
  </si>
  <si>
    <t>2014DM-0003208-R1</t>
  </si>
  <si>
    <t>2011DM-0007662</t>
  </si>
  <si>
    <t>NO APLICA</t>
  </si>
  <si>
    <t>2013 DM-000438 -R2</t>
  </si>
  <si>
    <t>SPECIAL PRODUCTS SURGERY LTDA</t>
  </si>
  <si>
    <t>2008DM-0002863</t>
  </si>
  <si>
    <t>2008DM-0002406</t>
  </si>
  <si>
    <t>2011DM-0008401</t>
  </si>
  <si>
    <t>MEDICAL SUPPLIES CORP S A S</t>
  </si>
  <si>
    <t>2013DM-0009811</t>
  </si>
  <si>
    <r>
      <t xml:space="preserve">JABON QUIRURGICO ESPUMA A BASE DE CLORHEXIDINA CON EMOLIENTES 4% BOLSA PARA DISPENSADOR DE </t>
    </r>
    <r>
      <rPr>
        <b/>
        <sz val="14"/>
        <color indexed="8"/>
        <rFont val="Calibri"/>
        <family val="2"/>
      </rPr>
      <t>PUSH</t>
    </r>
  </si>
  <si>
    <t>OFERTA ECONOMICA</t>
  </si>
  <si>
    <t>CANT</t>
  </si>
  <si>
    <t>PRODIGY</t>
  </si>
  <si>
    <t>2010RD-0001678</t>
  </si>
  <si>
    <t xml:space="preserve">CONDICIONES COMERCIALES: </t>
  </si>
  <si>
    <t xml:space="preserve">Forma de pago: Credito (60) días </t>
  </si>
  <si>
    <t>E.S.E HOSPITAL REGIONAL SOGAMOSO</t>
  </si>
  <si>
    <t>CON Nº 030 MATERIAL MEDICO QUIRURGICO</t>
  </si>
  <si>
    <t>2009DM-0001514</t>
  </si>
  <si>
    <t>2008M-011909-R1</t>
  </si>
  <si>
    <t xml:space="preserve"> 2006DM-0000295R2</t>
  </si>
  <si>
    <t xml:space="preserve"> 2014DM-0014043</t>
  </si>
  <si>
    <t>2011DM-0007088</t>
  </si>
  <si>
    <t>DM-0000792</t>
  </si>
  <si>
    <t>URGON</t>
  </si>
  <si>
    <t>2009DM-0004558</t>
  </si>
  <si>
    <t>2012DM-0009005</t>
  </si>
  <si>
    <t>DM-0000028-R1</t>
  </si>
  <si>
    <t>DM-0000028-R</t>
  </si>
  <si>
    <t>DM-0002059</t>
  </si>
  <si>
    <t>2008DM-0002824-R1</t>
  </si>
  <si>
    <t>2009DM-0004325</t>
  </si>
  <si>
    <t>2006DM-0000343</t>
  </si>
  <si>
    <t>2015DM-0003116R1</t>
  </si>
  <si>
    <t>DM-0000128R1</t>
  </si>
  <si>
    <t xml:space="preserve">2014DM-0002334 </t>
  </si>
  <si>
    <t>DM-0000798R1</t>
  </si>
  <si>
    <t>2014DM-0002764</t>
  </si>
  <si>
    <t>V-003677-R1</t>
  </si>
  <si>
    <t>2006DM-000119</t>
  </si>
  <si>
    <t>2004V-0002625</t>
  </si>
  <si>
    <t>2009M-012866 R1</t>
  </si>
  <si>
    <t>MEDITRASED</t>
  </si>
  <si>
    <t>2009DM-0003330</t>
  </si>
  <si>
    <t>2002V-0001063</t>
  </si>
  <si>
    <t>2006DM-0000211 R3</t>
  </si>
  <si>
    <t>2006DM-0000121-R</t>
  </si>
  <si>
    <t>SUPERTEX MEDICA</t>
  </si>
  <si>
    <t>2010DM-004788</t>
  </si>
  <si>
    <t>2008DM-0002823</t>
  </si>
  <si>
    <t>GLOBAL HEALT</t>
  </si>
  <si>
    <t>2015DM-0003265</t>
  </si>
  <si>
    <t>2005V-0003248</t>
  </si>
  <si>
    <t>2009DM-0005068</t>
  </si>
  <si>
    <t>KENDALL</t>
  </si>
  <si>
    <t>V-003497</t>
  </si>
  <si>
    <t>LABSAR</t>
  </si>
  <si>
    <t>2008DM-0002276</t>
  </si>
  <si>
    <t>DM-0000529</t>
  </si>
  <si>
    <t>2012DM-0001798-R1</t>
  </si>
  <si>
    <t>DM-0000117R1</t>
  </si>
  <si>
    <t>2012DM-0008596</t>
  </si>
  <si>
    <t>V-0003443</t>
  </si>
  <si>
    <t>2006DM-000290</t>
  </si>
  <si>
    <t>WRP</t>
  </si>
  <si>
    <t>2008DM-0001910</t>
  </si>
  <si>
    <t>2007DM-0000956</t>
  </si>
  <si>
    <t>ASEMEDIC</t>
  </si>
  <si>
    <t>2014DM-0002624</t>
  </si>
  <si>
    <t>2008DM-0001481</t>
  </si>
  <si>
    <t>VENDATEX/SUPERTEX</t>
  </si>
  <si>
    <t>2008M-010324R2</t>
  </si>
  <si>
    <t>2008M-010310R2</t>
  </si>
  <si>
    <t>2009DM-0003675</t>
  </si>
  <si>
    <t>2008DM-0001755</t>
  </si>
  <si>
    <t>VENDATEX</t>
  </si>
  <si>
    <t>2011 DM-0007879</t>
  </si>
  <si>
    <t>2006DM-0000019</t>
  </si>
  <si>
    <t>IVAN EDUARDO GARZON GARCIA</t>
  </si>
  <si>
    <t>GERENTE</t>
  </si>
  <si>
    <t>Elaboro.Liliana Paola Barrera Peña</t>
  </si>
  <si>
    <t>Ejecutivo de cuentas</t>
  </si>
  <si>
    <t>Coosboy</t>
  </si>
  <si>
    <t>2014DM - 0002592-R1</t>
  </si>
  <si>
    <t>2012DM-0009243</t>
  </si>
  <si>
    <t>2014DM-0011008</t>
  </si>
  <si>
    <t>2004V-0002975 -ET.</t>
  </si>
  <si>
    <t>SMITHS</t>
  </si>
  <si>
    <t>2005V-01301-R1</t>
  </si>
  <si>
    <t>DM-00162-R3</t>
  </si>
  <si>
    <t>DM-0000279R3</t>
  </si>
  <si>
    <t>DM-0007441</t>
  </si>
  <si>
    <t>DM-0000124</t>
  </si>
  <si>
    <t>2012DM-0001425-R1</t>
  </si>
  <si>
    <t>DM-0004804</t>
  </si>
  <si>
    <t>2006DM-0000246</t>
  </si>
  <si>
    <t>DM-0001079</t>
  </si>
  <si>
    <t>DM-0000211-R3</t>
  </si>
  <si>
    <t>DM-0000909R2</t>
  </si>
  <si>
    <t>V-000771R2</t>
  </si>
  <si>
    <t>2014DM-000768-R3</t>
  </si>
  <si>
    <t>DM-00000341</t>
  </si>
  <si>
    <t>DM-0000982</t>
  </si>
  <si>
    <t>V-001389-R1</t>
  </si>
  <si>
    <t>DM-0000847R2</t>
  </si>
  <si>
    <t>DM-0000231-R1</t>
  </si>
  <si>
    <t>DM-0002152</t>
  </si>
  <si>
    <t>DM-0003155</t>
  </si>
  <si>
    <t>2012DM-0009396</t>
  </si>
  <si>
    <t>DM-0000098-R1</t>
  </si>
  <si>
    <t>Atentamente</t>
  </si>
  <si>
    <t>LUZ MARINA PAYAN RUBIANO</t>
  </si>
  <si>
    <t>COBO Y ASOCIADOS</t>
  </si>
  <si>
    <t>PRECIO A CAMBIAR</t>
  </si>
  <si>
    <t>CARDINAL HEALTH</t>
  </si>
  <si>
    <t>2008DM-0001693</t>
  </si>
  <si>
    <t>65651-930pg</t>
  </si>
  <si>
    <t>65651-910pg</t>
  </si>
  <si>
    <t>N510</t>
  </si>
  <si>
    <t>CROSSTEX</t>
  </si>
  <si>
    <t>2014DM-0011245</t>
  </si>
  <si>
    <t>ML02-0138</t>
  </si>
  <si>
    <t>SU130-404D</t>
  </si>
  <si>
    <t>SU130-402D</t>
  </si>
  <si>
    <t>30414-050</t>
  </si>
  <si>
    <t>30414-025</t>
  </si>
  <si>
    <t>2014DM-0011989</t>
  </si>
  <si>
    <t>8883B</t>
  </si>
  <si>
    <t>8882B</t>
  </si>
  <si>
    <t>8881B</t>
  </si>
  <si>
    <t>8880B</t>
  </si>
  <si>
    <t>2008DM-0001698</t>
  </si>
  <si>
    <t>2D7265LP</t>
  </si>
  <si>
    <t>2D7275LP</t>
  </si>
  <si>
    <t>2D7270LP</t>
  </si>
  <si>
    <t>2D7260LP</t>
  </si>
  <si>
    <t>88TT21S</t>
  </si>
  <si>
    <t>88TT23L</t>
  </si>
  <si>
    <t>88TT22M</t>
  </si>
  <si>
    <t>2014DM-0012466</t>
  </si>
  <si>
    <t>ROMSONS</t>
  </si>
  <si>
    <t>2012DM-0009315</t>
  </si>
  <si>
    <t>GS-4006</t>
  </si>
  <si>
    <t>2014DM-0011990</t>
  </si>
  <si>
    <t>GS-1004</t>
  </si>
  <si>
    <t>SU130-1311</t>
  </si>
  <si>
    <t xml:space="preserve">
Atentamente, 
BRIGITTE LINA MEYER TELLEZ
C.C. 51.659.401 DE BOGOTA
REPRESENTANTE LEGAL
HOSPIMEDICS S.A.</t>
  </si>
  <si>
    <t>}</t>
  </si>
  <si>
    <t>2007DM-0000792</t>
  </si>
  <si>
    <t>2014DM-000259-R1</t>
  </si>
  <si>
    <t>2014DM-0002765-R1</t>
  </si>
  <si>
    <t>2012DM-0001219</t>
  </si>
  <si>
    <t>2006DM-0000119</t>
  </si>
  <si>
    <t>2008DM-0001087</t>
  </si>
  <si>
    <t>2009DM-0009291</t>
  </si>
  <si>
    <t>2009DM-012898</t>
  </si>
  <si>
    <t>2009M-92898-R1</t>
  </si>
  <si>
    <t>V-000771-R2</t>
  </si>
  <si>
    <t>V-001846-R1</t>
  </si>
  <si>
    <t>2015V-001389-R2</t>
  </si>
  <si>
    <t>2012DM-0000973-R1</t>
  </si>
  <si>
    <t>2009DM-0003674</t>
  </si>
  <si>
    <t>2007DM-0000791</t>
  </si>
  <si>
    <t>2007DM0000789</t>
  </si>
  <si>
    <t>2006DM-0000098-R1</t>
  </si>
  <si>
    <t>NO REQUERE</t>
  </si>
  <si>
    <t>2009DM-0003676</t>
  </si>
  <si>
    <t>2015DM-0002975-R1</t>
  </si>
  <si>
    <t>2011DM-0000833-R1</t>
  </si>
  <si>
    <t>2009DM-0003795</t>
  </si>
  <si>
    <t>MER MAX</t>
  </si>
  <si>
    <t>2014DM-0002764-R1</t>
  </si>
  <si>
    <t>2005V-0003336</t>
  </si>
  <si>
    <t>2013DM-0010032</t>
  </si>
  <si>
    <t>2008DM-0001444-R1</t>
  </si>
  <si>
    <t>NISSI</t>
  </si>
  <si>
    <t>2006DM-0000121-R1</t>
  </si>
  <si>
    <t>2006DM-0000391-R1</t>
  </si>
  <si>
    <t>2014DM-0001087-R1</t>
  </si>
  <si>
    <t>2011DM-0008308</t>
  </si>
  <si>
    <t>2006DM-0000260-R2</t>
  </si>
  <si>
    <t>2015DM- 001389-R2</t>
  </si>
  <si>
    <t>2013DM-0010508</t>
  </si>
  <si>
    <t>2014DM-0012060</t>
  </si>
  <si>
    <t>2008DM-0002132-R1</t>
  </si>
  <si>
    <t>2015DM-0003051-R1</t>
  </si>
  <si>
    <t>2015DM-0003053-R1</t>
  </si>
  <si>
    <t>2009DM-0004943</t>
  </si>
  <si>
    <t>2008DM-0002152</t>
  </si>
  <si>
    <t>Atentamente;</t>
  </si>
  <si>
    <t>____________________________________________________________________________________</t>
  </si>
  <si>
    <t>RAUL JOSE ARDILA MUNAR</t>
  </si>
  <si>
    <t>C.C. 79.753.960 DE BOGOTA D.C.</t>
  </si>
  <si>
    <t>JEFE DPT JURIDICO Y RECURSOS HUMANOS</t>
  </si>
  <si>
    <t>APODERADO DEL REPRESENTANTE LEGAL</t>
  </si>
  <si>
    <t>PHARMAEUROPEA</t>
  </si>
  <si>
    <t>LABORATORIOS LTDA</t>
  </si>
  <si>
    <t>HOSPIMEDICS SA</t>
  </si>
  <si>
    <t>COBO Y ASOCIADOS SAS</t>
  </si>
  <si>
    <t>PRODUSER LTDA</t>
  </si>
  <si>
    <t>ALFA TRADING SAS</t>
  </si>
  <si>
    <t>ALLERS GROUP</t>
  </si>
  <si>
    <t>PRO-H SA</t>
  </si>
  <si>
    <t>S Y D COLOMBIA</t>
  </si>
  <si>
    <t>COMERCIAL MEDICA CI LTDA</t>
  </si>
  <si>
    <t>ASEPSIS PRODUCTS LTDA</t>
  </si>
  <si>
    <t>DEPOSFARMA SAS</t>
  </si>
  <si>
    <t>TUNJA, 06 DE AGOSTO DE 2015</t>
  </si>
  <si>
    <t>ESEHRS-35-2015</t>
  </si>
  <si>
    <t>REPUBLICA DE COLOMBIA DEPARTAMENTO DE BOYACA ORGANIZACIÓN COOPERATIVA "OC LA ECONOMIA"</t>
  </si>
  <si>
    <t>HOSPITAL REGIONAL DE SOGAMOSO EMPRESA SOCIAL DEL ESTADO</t>
  </si>
  <si>
    <t>NIT:891.855.039-9</t>
  </si>
  <si>
    <t>CONVOCATORIA PUBLICA N 30 DEL 2015</t>
  </si>
  <si>
    <t>PROPUESTA ECONOMICA</t>
  </si>
  <si>
    <t>16%</t>
  </si>
  <si>
    <t>2013DM-0010773</t>
  </si>
  <si>
    <t>0</t>
  </si>
  <si>
    <t>ALFA SAFE</t>
  </si>
  <si>
    <t>CONVACTE</t>
  </si>
  <si>
    <t>DISANFER</t>
  </si>
  <si>
    <t>2004V-0003006</t>
  </si>
  <si>
    <t>2011DM-0000097-R1</t>
  </si>
  <si>
    <t>2010DM-0005313</t>
  </si>
  <si>
    <t>TAGUM</t>
  </si>
  <si>
    <t>2007V-0004339</t>
  </si>
  <si>
    <t>810081</t>
  </si>
  <si>
    <t>MERK MAX</t>
  </si>
  <si>
    <t>2008DM-002818</t>
  </si>
  <si>
    <t>2014DM-0002567-R1</t>
  </si>
  <si>
    <t>COPPER T</t>
  </si>
  <si>
    <t>2009M-012866-R1</t>
  </si>
  <si>
    <t>2013DM-0010677</t>
  </si>
  <si>
    <t>MEDICAL PLASTIC</t>
  </si>
  <si>
    <t>2006DM-0000121-R-1</t>
  </si>
  <si>
    <t>INA</t>
  </si>
  <si>
    <t>B412H</t>
  </si>
  <si>
    <t>QUIRUDENT</t>
  </si>
  <si>
    <t>ALFASAFE</t>
  </si>
  <si>
    <t>2005V-0003258</t>
  </si>
  <si>
    <t>EXAMTEX</t>
  </si>
  <si>
    <t>PROTEXION</t>
  </si>
  <si>
    <t>2010DM-0005827</t>
  </si>
  <si>
    <t>PRESICION</t>
  </si>
  <si>
    <t>2008 M-001042-R3</t>
  </si>
  <si>
    <t>2003V-0001813</t>
  </si>
  <si>
    <t>UNION MEDICAL</t>
  </si>
  <si>
    <t>2009DM-0003194</t>
  </si>
  <si>
    <t>LT300</t>
  </si>
  <si>
    <t>2005V-000771-R1</t>
  </si>
  <si>
    <t>XYPML</t>
  </si>
  <si>
    <t>2014DM-000768-R1</t>
  </si>
  <si>
    <t>KRAMERT</t>
  </si>
  <si>
    <t>2007RD-0000304</t>
  </si>
  <si>
    <t>MCP936H</t>
  </si>
  <si>
    <t>2005V-001389-R1</t>
  </si>
  <si>
    <t>20011DM-0008174</t>
  </si>
  <si>
    <t>X</t>
  </si>
  <si>
    <t>TCR55</t>
  </si>
  <si>
    <t>TCR75</t>
  </si>
  <si>
    <t>2011DM-0008175</t>
  </si>
  <si>
    <t>2002V-0000939</t>
  </si>
  <si>
    <t>2006DM-0000131</t>
  </si>
  <si>
    <t>TLC55</t>
  </si>
  <si>
    <t>TLC75</t>
  </si>
  <si>
    <t>2009DM-0004976</t>
  </si>
  <si>
    <t>2008DM-0001844 R1</t>
  </si>
  <si>
    <t>2012DM-001667-R1</t>
  </si>
  <si>
    <t>2006 DM-0000350</t>
  </si>
  <si>
    <t>XYVCP347H</t>
  </si>
  <si>
    <t>XYVCP317H</t>
  </si>
  <si>
    <t>XYVCP303H</t>
  </si>
  <si>
    <t>XYVCP346H</t>
  </si>
  <si>
    <t>2003DM-0002230</t>
  </si>
  <si>
    <t>2011M-0011975</t>
  </si>
  <si>
    <t xml:space="preserve">VISITA NUESTRA PAGINA EN INTERNET WWW.MEDIQBOY.COM Y ENCONTRARA EN TIEMPO REAL VALOR DE LA  EJECUCION DE SUS CONTRATOS, NOTAS CONTABLES Y CARTERA. </t>
  </si>
  <si>
    <t xml:space="preserve">CONDICIONES COMERCIALES </t>
  </si>
  <si>
    <t>VALIDEZ DE LA OFERTA 31/12/2015</t>
  </si>
  <si>
    <t>TIPO DE MONEDA DE NEGOCIACION $$$$$ COLOMBIANOS</t>
  </si>
  <si>
    <t>AMPARO OCAMPO RINCONASESOR COMERCIAL</t>
  </si>
  <si>
    <t xml:space="preserve">           </t>
  </si>
  <si>
    <t>SON: TRECIENTOS SESENTA Y TRES MILLONES SEISCIENTOS VEINTINUEVE MIL DOSCIENTOS DIEZ PESOS M/CTE.</t>
  </si>
  <si>
    <t>ATENTAMENTE.</t>
  </si>
  <si>
    <t>JULIO CESAR MONTAÑEZ PRIETO</t>
  </si>
  <si>
    <t>AMPARO OCAMPO</t>
  </si>
  <si>
    <t>ASESORA COMERCIAL</t>
  </si>
  <si>
    <t>O.C LA ECONOMIA.</t>
  </si>
  <si>
    <t>O.C LA ECONOMIA</t>
  </si>
  <si>
    <t>Cll. 58  #   2-80 Barrio Sta Ana  PBX.  098-745-35-35 – 740-80-33 ext 203</t>
  </si>
  <si>
    <t>Cel. 310 5 75 39 94 – 300-322-98-94 -Tunja Boyacá – E-Mail: oc.dirvendedores@yahoo.es - oc.ventas@yahoo.es</t>
  </si>
  <si>
    <t>URGO</t>
  </si>
  <si>
    <t>DESEMPATE POR CAMARA DE COMERCIO</t>
  </si>
  <si>
    <t>REASIGNADO POR CONCEPTO  TECNICO</t>
  </si>
  <si>
    <t>REASIGNADO POR CONCEPTO TECNICO</t>
  </si>
  <si>
    <t>NO HUBO OFERENTE</t>
  </si>
  <si>
    <t>KENEDD</t>
  </si>
  <si>
    <t>REASIGANDO POR CNCEPTO TENCICO</t>
  </si>
  <si>
    <t>SOFNOLI</t>
  </si>
  <si>
    <t>NO SE ASIGNA</t>
  </si>
  <si>
    <t>JHONSON Y JHONSON</t>
  </si>
  <si>
    <t xml:space="preserve">REASIGNADO [POR CONCEPTO TECNICO </t>
  </si>
  <si>
    <t>CARDENAL HEALTH</t>
  </si>
  <si>
    <t>WEST MED</t>
  </si>
  <si>
    <t>MERC MAX</t>
  </si>
  <si>
    <t>ORION</t>
  </si>
  <si>
    <t>WELL LIFE</t>
  </si>
  <si>
    <t>MINDRAY</t>
  </si>
  <si>
    <t>COVIDIAN</t>
  </si>
  <si>
    <t>GLOBAL HEART CARE</t>
  </si>
  <si>
    <t>JOHNSON Y JOHNSON</t>
  </si>
  <si>
    <t>CARDINAL HEAT</t>
  </si>
  <si>
    <t>ASEPTIDINA</t>
  </si>
  <si>
    <t>SUPERTEST MEDICA</t>
  </si>
  <si>
    <t>CHERLEG</t>
  </si>
  <si>
    <t>CARDINAL HELT</t>
  </si>
  <si>
    <t>JHONSON Y HJONSON</t>
  </si>
  <si>
    <t xml:space="preserve">GLOBAL HEALT </t>
  </si>
  <si>
    <t>OPTIMA QUALITY</t>
  </si>
  <si>
    <t>BESTMED</t>
  </si>
  <si>
    <t>BETSMED</t>
  </si>
  <si>
    <t xml:space="preserve">OPTIMAL QUALITY </t>
  </si>
  <si>
    <t>GOLDEN KER</t>
  </si>
  <si>
    <t>SUNIMED</t>
  </si>
  <si>
    <t>MEDICAL SUPLEX</t>
  </si>
  <si>
    <t>LOS PROPONENTES EN AZUL NO PASARON EVALUACION JURIDICO DOCUMENTAL</t>
  </si>
  <si>
    <t>NO HUBO OFERENTE HABILITADO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</si>
</sst>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Red]\-&quot;$&quot;#,##0"/>
    <numFmt numFmtId="42" formatCode="_-&quot;$&quot;* #,##0_-;\-&quot;$&quot;* #,##0_-;_-&quot;$&quot;* &quot;-&quot;_-;_-@_-"/>
    <numFmt numFmtId="164" formatCode="_(&quot;$&quot;\ * #,##0_);_(&quot;$&quot;\ * \(#,##0\);_(&quot;$&quot;\ * &quot;-&quot;_);_(@_)"/>
    <numFmt numFmtId="165" formatCode="_(&quot;$&quot;\ * #,##0.00_);_(&quot;$&quot;\ * \(#,##0.00\);_(&quot;$&quot;\ * &quot;-&quot;??_);_(@_)"/>
    <numFmt numFmtId="166" formatCode="_(* #,##0.00_);_(* \(#,##0.00\);_(* &quot;-&quot;??_);_(@_)"/>
    <numFmt numFmtId="167" formatCode="_(* #,##0_);_(* \(#,##0\);_(* &quot;-&quot;??_);_(@_)"/>
    <numFmt numFmtId="169" formatCode="&quot;$&quot;\ #,##0"/>
    <numFmt numFmtId="170" formatCode="_(&quot;$&quot;\ * #,##0_);_(&quot;$&quot;\ * \(#,##0\);_(&quot;$&quot;\ * &quot;-&quot;??_);_(@_)"/>
    <numFmt numFmtId="171" formatCode="[$$-240A]\ #,##0"/>
    <numFmt numFmtId="172" formatCode="[$$-240A]\ #,##0_);\([$$-240A]\ #,##0\)"/>
    <numFmt numFmtId="173" formatCode="_-[$$-240A]\ * #,##0_ ;_-[$$-240A]\ * \-#,##0\ ;_-[$$-240A]\ * &quot;-&quot;_ ;_-@_ "/>
    <numFmt numFmtId="174" formatCode="_([$$-240A]\ * #,##0_);_([$$-240A]\ * \(#,##0\);_([$$-240A]\ * &quot;-&quot;_);_(@_)"/>
    <numFmt numFmtId="175" formatCode="#,##0;[Red]#,##0"/>
  </numFmts>
  <fonts count="94"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Calibri"/>
      <family val="2"/>
    </font>
    <font>
      <b/>
      <sz val="10"/>
      <color rgb="FF00B050"/>
      <name val="Calibri"/>
      <family val="2"/>
    </font>
    <font>
      <b/>
      <sz val="10"/>
      <name val="Arial"/>
      <family val="2"/>
    </font>
    <font>
      <b/>
      <sz val="11"/>
      <color rgb="FFFF0000"/>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
      <b/>
      <sz val="10"/>
      <color rgb="FFFF0000"/>
      <name val="Calibri"/>
      <family val="2"/>
    </font>
    <font>
      <b/>
      <sz val="12"/>
      <color theme="1"/>
      <name val="Calibri"/>
      <family val="2"/>
      <scheme val="minor"/>
    </font>
    <font>
      <sz val="14"/>
      <color theme="1"/>
      <name val="Calibri"/>
      <family val="2"/>
      <scheme val="minor"/>
    </font>
    <font>
      <sz val="14"/>
      <color theme="1"/>
      <name val="Calibri"/>
      <family val="2"/>
    </font>
    <font>
      <sz val="11"/>
      <color theme="1"/>
      <name val="Tahoma"/>
      <family val="2"/>
    </font>
    <font>
      <sz val="14"/>
      <name val="Calibri"/>
      <family val="2"/>
    </font>
    <font>
      <sz val="10"/>
      <name val="Arial"/>
      <family val="2"/>
    </font>
    <font>
      <sz val="14"/>
      <color theme="1"/>
      <name val="Tahoma"/>
      <family val="2"/>
    </font>
    <font>
      <sz val="14"/>
      <color rgb="FFFF0000"/>
      <name val="Calibri"/>
      <family val="2"/>
    </font>
    <font>
      <sz val="14"/>
      <name val="Calibri"/>
      <family val="2"/>
      <scheme val="minor"/>
    </font>
    <font>
      <sz val="11"/>
      <color theme="1"/>
      <name val="Calibri"/>
      <family val="2"/>
    </font>
    <font>
      <sz val="11"/>
      <name val="Calibri"/>
      <family val="2"/>
    </font>
    <font>
      <sz val="11"/>
      <color rgb="FFFF0000"/>
      <name val="Calibri"/>
      <family val="2"/>
    </font>
    <font>
      <sz val="11"/>
      <color theme="1"/>
      <name val="Arial"/>
      <family val="2"/>
    </font>
    <font>
      <b/>
      <sz val="11"/>
      <color theme="1"/>
      <name val="Arial"/>
      <family val="2"/>
    </font>
    <font>
      <b/>
      <sz val="26"/>
      <color theme="1"/>
      <name val="Calibri"/>
      <family val="2"/>
      <scheme val="minor"/>
    </font>
    <font>
      <sz val="12"/>
      <color theme="1"/>
      <name val="Calibri"/>
      <family val="2"/>
      <scheme val="minor"/>
    </font>
    <font>
      <b/>
      <sz val="36"/>
      <color theme="1"/>
      <name val="Calibri"/>
      <family val="2"/>
      <scheme val="minor"/>
    </font>
    <font>
      <sz val="36"/>
      <color theme="1"/>
      <name val="Calibri"/>
      <family val="2"/>
      <scheme val="minor"/>
    </font>
    <font>
      <b/>
      <sz val="24"/>
      <color theme="1"/>
      <name val="Calibri"/>
      <family val="2"/>
      <scheme val="minor"/>
    </font>
    <font>
      <b/>
      <sz val="13"/>
      <color theme="1"/>
      <name val="Arial"/>
      <family val="2"/>
    </font>
    <font>
      <sz val="13"/>
      <color theme="1"/>
      <name val="Arial"/>
      <family val="2"/>
    </font>
    <font>
      <sz val="13"/>
      <name val="Arial"/>
      <family val="2"/>
    </font>
    <font>
      <sz val="12"/>
      <name val="Calibri"/>
      <family val="2"/>
      <scheme val="minor"/>
    </font>
    <font>
      <sz val="12"/>
      <color rgb="FFFF0000"/>
      <name val="Calibri"/>
      <family val="2"/>
      <scheme val="minor"/>
    </font>
    <font>
      <sz val="13"/>
      <color rgb="FFFF0000"/>
      <name val="Arial"/>
      <family val="2"/>
    </font>
    <font>
      <b/>
      <sz val="18"/>
      <color theme="1"/>
      <name val="Arial"/>
      <family val="2"/>
    </font>
    <font>
      <b/>
      <sz val="14"/>
      <color theme="1"/>
      <name val="Arial"/>
      <family val="2"/>
    </font>
    <font>
      <b/>
      <sz val="27"/>
      <color theme="1"/>
      <name val="Calibri"/>
      <family val="2"/>
      <scheme val="minor"/>
    </font>
    <font>
      <b/>
      <sz val="22"/>
      <color theme="1"/>
      <name val="Calibri"/>
      <family val="2"/>
      <scheme val="minor"/>
    </font>
    <font>
      <sz val="11"/>
      <color indexed="10"/>
      <name val="Calibri"/>
      <family val="2"/>
    </font>
    <font>
      <sz val="11"/>
      <color indexed="8"/>
      <name val="Tahoma"/>
      <family val="2"/>
    </font>
    <font>
      <sz val="10"/>
      <name val="Book Antiqua"/>
      <family val="2"/>
    </font>
    <font>
      <sz val="11"/>
      <name val="Arial"/>
      <family val="2"/>
    </font>
    <font>
      <b/>
      <sz val="10"/>
      <color theme="1"/>
      <name val="Book Antiqua"/>
      <family val="1"/>
    </font>
    <font>
      <sz val="12"/>
      <color theme="1"/>
      <name val="Calibri"/>
      <family val="2"/>
    </font>
    <font>
      <sz val="12"/>
      <name val="Calibri"/>
      <family val="2"/>
    </font>
    <font>
      <sz val="12"/>
      <color theme="1"/>
      <name val="Tahoma"/>
      <family val="2"/>
    </font>
    <font>
      <sz val="12"/>
      <color rgb="FFFF0000"/>
      <name val="Calibri"/>
      <family val="2"/>
    </font>
    <font>
      <sz val="12"/>
      <color theme="1"/>
      <name val="Arial"/>
      <family val="2"/>
    </font>
    <font>
      <b/>
      <sz val="12"/>
      <color theme="1"/>
      <name val="Calibri"/>
      <family val="2"/>
    </font>
    <font>
      <b/>
      <sz val="24"/>
      <color theme="1"/>
      <name val="Calibri"/>
      <family val="2"/>
    </font>
    <font>
      <b/>
      <sz val="14"/>
      <color theme="1"/>
      <name val="Calibri"/>
      <family val="2"/>
    </font>
    <font>
      <b/>
      <sz val="14"/>
      <color theme="1"/>
      <name val="Calibri"/>
      <family val="2"/>
      <scheme val="minor"/>
    </font>
    <font>
      <b/>
      <sz val="16"/>
      <color theme="1"/>
      <name val="Calibri"/>
      <family val="2"/>
      <scheme val="minor"/>
    </font>
    <font>
      <b/>
      <sz val="18"/>
      <color theme="1"/>
      <name val="Calibri"/>
      <family val="2"/>
      <scheme val="minor"/>
    </font>
    <font>
      <sz val="14"/>
      <color theme="1"/>
      <name val="Arial"/>
      <family val="2"/>
    </font>
    <font>
      <b/>
      <sz val="14"/>
      <color indexed="8"/>
      <name val="Calibri"/>
      <family val="2"/>
    </font>
    <font>
      <b/>
      <sz val="8"/>
      <color theme="1"/>
      <name val="Calibri"/>
      <family val="2"/>
      <scheme val="minor"/>
    </font>
    <font>
      <b/>
      <sz val="8"/>
      <name val="Calibri"/>
      <family val="2"/>
      <scheme val="minor"/>
    </font>
    <font>
      <sz val="8"/>
      <color theme="1"/>
      <name val="Calibri"/>
      <family val="2"/>
      <scheme val="minor"/>
    </font>
    <font>
      <sz val="8"/>
      <name val="Calibri"/>
      <family val="2"/>
      <scheme val="minor"/>
    </font>
    <font>
      <b/>
      <sz val="11"/>
      <color theme="1"/>
      <name val="Calibri"/>
      <family val="2"/>
    </font>
    <font>
      <sz val="8"/>
      <color theme="1"/>
      <name val="Calibri"/>
      <family val="2"/>
    </font>
    <font>
      <b/>
      <u/>
      <sz val="12"/>
      <color theme="1"/>
      <name val="Arial Narrow"/>
      <family val="2"/>
    </font>
    <font>
      <b/>
      <sz val="12"/>
      <color theme="1"/>
      <name val="Arial Narrow"/>
      <family val="2"/>
    </font>
    <font>
      <b/>
      <sz val="9"/>
      <color indexed="81"/>
      <name val="Tahoma"/>
      <family val="2"/>
    </font>
    <font>
      <sz val="16"/>
      <color theme="1"/>
      <name val="Calibri"/>
      <family val="2"/>
      <scheme val="minor"/>
    </font>
    <font>
      <b/>
      <i/>
      <sz val="18"/>
      <color theme="1"/>
      <name val="Arial"/>
      <family val="2"/>
    </font>
    <font>
      <sz val="18"/>
      <color theme="1"/>
      <name val="Calibri"/>
      <family val="2"/>
      <scheme val="minor"/>
    </font>
    <font>
      <b/>
      <i/>
      <sz val="18"/>
      <name val="Arial"/>
      <family val="2"/>
    </font>
    <font>
      <b/>
      <sz val="18"/>
      <color rgb="FF000000"/>
      <name val="Calibri"/>
      <family val="2"/>
    </font>
    <font>
      <b/>
      <sz val="13"/>
      <color theme="1"/>
      <name val="Calibri"/>
      <family val="2"/>
      <scheme val="minor"/>
    </font>
    <font>
      <sz val="13"/>
      <color theme="1"/>
      <name val="Calibri"/>
      <family val="2"/>
      <scheme val="minor"/>
    </font>
    <font>
      <sz val="13"/>
      <name val="Calibri"/>
      <family val="2"/>
      <scheme val="minor"/>
    </font>
    <font>
      <sz val="13"/>
      <color rgb="FFFF0000"/>
      <name val="Calibri"/>
      <family val="2"/>
      <scheme val="minor"/>
    </font>
    <font>
      <b/>
      <i/>
      <sz val="16"/>
      <name val="Calibri"/>
      <family val="2"/>
      <scheme val="minor"/>
    </font>
    <font>
      <b/>
      <i/>
      <sz val="18"/>
      <name val="Calibri"/>
      <family val="2"/>
      <scheme val="minor"/>
    </font>
    <font>
      <b/>
      <i/>
      <sz val="10"/>
      <name val="Calibri"/>
      <family val="2"/>
      <scheme val="minor"/>
    </font>
    <font>
      <b/>
      <sz val="16"/>
      <color rgb="FFFF0000"/>
      <name val="Calibri"/>
      <family val="2"/>
      <scheme val="minor"/>
    </font>
    <font>
      <sz val="20"/>
      <color theme="1"/>
      <name val="Calibri"/>
      <family val="2"/>
      <scheme val="minor"/>
    </font>
    <font>
      <sz val="11"/>
      <color indexed="8"/>
      <name val="Calibri"/>
      <family val="2"/>
    </font>
    <font>
      <b/>
      <i/>
      <sz val="16"/>
      <color rgb="FFFF0000"/>
      <name val="Calibri"/>
      <family val="2"/>
      <scheme val="minor"/>
    </font>
    <font>
      <b/>
      <sz val="20"/>
      <color theme="1"/>
      <name val="Calibri"/>
      <family val="2"/>
      <scheme val="minor"/>
    </font>
    <font>
      <b/>
      <i/>
      <sz val="18"/>
      <color theme="1"/>
      <name val="Calibri"/>
      <family val="2"/>
      <scheme val="minor"/>
    </font>
    <font>
      <b/>
      <i/>
      <sz val="16"/>
      <color theme="1"/>
      <name val="Calibri"/>
      <family val="2"/>
      <scheme val="minor"/>
    </font>
    <font>
      <i/>
      <sz val="16"/>
      <color theme="1"/>
      <name val="Calibri"/>
      <family val="2"/>
      <scheme val="minor"/>
    </font>
    <font>
      <b/>
      <sz val="14"/>
      <name val="Calibri"/>
      <family val="2"/>
      <scheme val="minor"/>
    </font>
    <font>
      <b/>
      <sz val="14"/>
      <name val="Arial"/>
      <family val="2"/>
    </font>
    <font>
      <b/>
      <sz val="11"/>
      <color rgb="FF000000"/>
      <name val="Calibri"/>
      <family val="2"/>
      <scheme val="minor"/>
    </font>
    <font>
      <sz val="9"/>
      <color indexed="81"/>
      <name val="Calibri"/>
      <family val="2"/>
    </font>
    <font>
      <b/>
      <sz val="9"/>
      <color indexed="81"/>
      <name val="Calibri"/>
      <family val="2"/>
    </font>
  </fonts>
  <fills count="17">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0000"/>
        <bgColor indexed="64"/>
      </patternFill>
    </fill>
    <fill>
      <patternFill patternType="solid">
        <fgColor rgb="FFCCFFCC"/>
        <bgColor indexed="64"/>
      </patternFill>
    </fill>
    <fill>
      <patternFill patternType="solid">
        <fgColor theme="0"/>
        <bgColor indexed="27"/>
      </patternFill>
    </fill>
    <fill>
      <patternFill patternType="solid">
        <fgColor theme="0"/>
        <bgColor indexed="26"/>
      </patternFill>
    </fill>
    <fill>
      <patternFill patternType="solid">
        <fgColor rgb="FFFFFFFF"/>
        <bgColor indexed="64"/>
      </patternFill>
    </fill>
    <fill>
      <patternFill patternType="solid">
        <fgColor theme="9"/>
        <bgColor indexed="64"/>
      </patternFill>
    </fill>
    <fill>
      <patternFill patternType="solid">
        <fgColor theme="6"/>
        <bgColor indexed="64"/>
      </patternFill>
    </fill>
    <fill>
      <patternFill patternType="solid">
        <fgColor theme="4" tint="0.39997558519241921"/>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s>
  <cellStyleXfs count="118">
    <xf numFmtId="0" fontId="0" fillId="0" borderId="0"/>
    <xf numFmtId="166"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65" fontId="1" fillId="0" borderId="0" applyFont="0" applyFill="0" applyBorder="0" applyAlignment="0" applyProtection="0"/>
    <xf numFmtId="0" fontId="18" fillId="0" borderId="0"/>
    <xf numFmtId="0" fontId="83"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947">
    <xf numFmtId="0" fontId="0" fillId="0" borderId="0" xfId="0"/>
    <xf numFmtId="0" fontId="2" fillId="0" borderId="0" xfId="0" applyFont="1"/>
    <xf numFmtId="0" fontId="2" fillId="0" borderId="0" xfId="0" applyFont="1" applyAlignment="1">
      <alignment vertical="center" wrapText="1"/>
    </xf>
    <xf numFmtId="0" fontId="6" fillId="0" borderId="0" xfId="0" applyFont="1"/>
    <xf numFmtId="0" fontId="2" fillId="5" borderId="0" xfId="0" applyFont="1" applyFill="1"/>
    <xf numFmtId="167" fontId="7" fillId="0" borderId="1" xfId="1" applyNumberFormat="1" applyFont="1" applyFill="1" applyBorder="1"/>
    <xf numFmtId="0" fontId="3"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0" fillId="0" borderId="1" xfId="0" applyBorder="1"/>
    <xf numFmtId="0" fontId="0" fillId="4" borderId="1" xfId="0" applyFill="1" applyBorder="1"/>
    <xf numFmtId="0" fontId="0" fillId="0" borderId="1" xfId="0" applyFill="1" applyBorder="1"/>
    <xf numFmtId="3" fontId="2" fillId="0" borderId="1" xfId="0" applyNumberFormat="1" applyFont="1" applyFill="1" applyBorder="1"/>
    <xf numFmtId="0" fontId="0" fillId="0" borderId="1" xfId="0" applyFill="1" applyBorder="1" applyAlignment="1">
      <alignment horizontal="center" vertical="center"/>
    </xf>
    <xf numFmtId="0" fontId="0" fillId="0" borderId="0" xfId="0" applyBorder="1"/>
    <xf numFmtId="9" fontId="7" fillId="0" borderId="1" xfId="2" applyFont="1" applyFill="1" applyBorder="1"/>
    <xf numFmtId="0" fontId="2" fillId="0" borderId="0" xfId="0" applyFont="1" applyAlignment="1">
      <alignment wrapText="1"/>
    </xf>
    <xf numFmtId="0" fontId="2" fillId="0" borderId="1" xfId="0" applyFont="1" applyFill="1" applyBorder="1"/>
    <xf numFmtId="0" fontId="2" fillId="0" borderId="0" xfId="0" applyFont="1" applyFill="1"/>
    <xf numFmtId="0" fontId="0" fillId="0" borderId="0" xfId="0" applyAlignment="1">
      <alignment wrapText="1"/>
    </xf>
    <xf numFmtId="167" fontId="0" fillId="0" borderId="0" xfId="1" applyNumberFormat="1" applyFont="1"/>
    <xf numFmtId="0" fontId="2" fillId="0" borderId="1" xfId="0" applyFont="1" applyBorder="1"/>
    <xf numFmtId="0" fontId="2" fillId="6" borderId="0" xfId="0" applyFont="1" applyFill="1"/>
    <xf numFmtId="167" fontId="7" fillId="0" borderId="1" xfId="0" applyNumberFormat="1" applyFont="1" applyBorder="1"/>
    <xf numFmtId="0" fontId="2" fillId="8" borderId="0" xfId="0" applyFont="1" applyFill="1"/>
    <xf numFmtId="0" fontId="2" fillId="4" borderId="1" xfId="0" applyFont="1" applyFill="1" applyBorder="1"/>
    <xf numFmtId="0" fontId="2" fillId="4" borderId="0" xfId="0" applyFont="1" applyFill="1"/>
    <xf numFmtId="3" fontId="7" fillId="0" borderId="1" xfId="0" applyNumberFormat="1" applyFont="1" applyFill="1" applyBorder="1"/>
    <xf numFmtId="0" fontId="8" fillId="0" borderId="1" xfId="0" applyFont="1" applyFill="1" applyBorder="1" applyAlignment="1">
      <alignment horizontal="center" vertical="center"/>
    </xf>
    <xf numFmtId="0" fontId="0" fillId="0" borderId="1" xfId="0" applyFill="1" applyBorder="1" applyAlignment="1">
      <alignment wrapText="1"/>
    </xf>
    <xf numFmtId="3" fontId="2" fillId="0" borderId="1" xfId="0" applyNumberFormat="1" applyFont="1" applyFill="1" applyBorder="1" applyAlignment="1">
      <alignment wrapText="1"/>
    </xf>
    <xf numFmtId="3" fontId="7" fillId="0" borderId="1" xfId="0" applyNumberFormat="1" applyFont="1" applyFill="1" applyBorder="1" applyAlignment="1">
      <alignment vertical="center"/>
    </xf>
    <xf numFmtId="0" fontId="12" fillId="3" borderId="2" xfId="0" applyFont="1" applyFill="1" applyBorder="1" applyAlignment="1">
      <alignment horizontal="center" vertical="center" wrapText="1"/>
    </xf>
    <xf numFmtId="0" fontId="2" fillId="0" borderId="0" xfId="0" applyFont="1" applyAlignment="1">
      <alignment horizontal="right"/>
    </xf>
    <xf numFmtId="0" fontId="0" fillId="0" borderId="0" xfId="0" applyAlignment="1">
      <alignment horizontal="right"/>
    </xf>
    <xf numFmtId="0" fontId="2" fillId="0" borderId="1" xfId="0" applyFont="1" applyBorder="1" applyAlignment="1">
      <alignment horizontal="center" vertical="center" wrapText="1"/>
    </xf>
    <xf numFmtId="0" fontId="2" fillId="0" borderId="1" xfId="0" applyFont="1" applyBorder="1" applyAlignment="1">
      <alignment horizontal="right"/>
    </xf>
    <xf numFmtId="0" fontId="2" fillId="5" borderId="1" xfId="0" applyFont="1" applyFill="1" applyBorder="1"/>
    <xf numFmtId="0" fontId="6" fillId="0" borderId="1" xfId="0" applyFont="1" applyBorder="1"/>
    <xf numFmtId="0" fontId="13" fillId="10" borderId="9" xfId="0" applyFont="1" applyFill="1" applyBorder="1" applyAlignment="1">
      <alignment horizontal="center" vertical="center"/>
    </xf>
    <xf numFmtId="3" fontId="13" fillId="10" borderId="9" xfId="0" applyNumberFormat="1" applyFont="1" applyFill="1" applyBorder="1" applyAlignment="1">
      <alignment horizontal="center" vertical="center"/>
    </xf>
    <xf numFmtId="0" fontId="14" fillId="4" borderId="13" xfId="0" applyFont="1" applyFill="1" applyBorder="1" applyAlignment="1">
      <alignment vertical="center" wrapText="1"/>
    </xf>
    <xf numFmtId="0" fontId="14" fillId="4" borderId="14" xfId="0" applyFont="1" applyFill="1" applyBorder="1" applyAlignment="1">
      <alignment vertical="center"/>
    </xf>
    <xf numFmtId="3" fontId="14" fillId="4" borderId="13" xfId="0" applyNumberFormat="1" applyFont="1" applyFill="1" applyBorder="1" applyAlignment="1">
      <alignment vertical="center" wrapText="1"/>
    </xf>
    <xf numFmtId="3" fontId="14" fillId="4" borderId="14" xfId="0" applyNumberFormat="1" applyFont="1" applyFill="1" applyBorder="1" applyAlignment="1">
      <alignment vertical="center" wrapText="1"/>
    </xf>
    <xf numFmtId="0" fontId="15" fillId="0" borderId="13" xfId="0" applyFont="1" applyBorder="1"/>
    <xf numFmtId="0" fontId="14" fillId="4" borderId="16" xfId="0" applyFont="1" applyFill="1" applyBorder="1" applyAlignment="1">
      <alignment vertical="center" wrapText="1"/>
    </xf>
    <xf numFmtId="0" fontId="14" fillId="4" borderId="17" xfId="0" applyFont="1" applyFill="1" applyBorder="1" applyAlignment="1">
      <alignment vertical="center"/>
    </xf>
    <xf numFmtId="3" fontId="14" fillId="4" borderId="16" xfId="0" applyNumberFormat="1" applyFont="1" applyFill="1" applyBorder="1" applyAlignment="1">
      <alignment vertical="center" wrapText="1"/>
    </xf>
    <xf numFmtId="3" fontId="14" fillId="4" borderId="17" xfId="0" applyNumberFormat="1" applyFont="1" applyFill="1" applyBorder="1" applyAlignment="1">
      <alignment vertical="center" wrapText="1"/>
    </xf>
    <xf numFmtId="0" fontId="15" fillId="0" borderId="16" xfId="0" applyFont="1" applyBorder="1"/>
    <xf numFmtId="0" fontId="16" fillId="0" borderId="0" xfId="0" applyFont="1"/>
    <xf numFmtId="0" fontId="16" fillId="0" borderId="1" xfId="0" applyFont="1" applyBorder="1"/>
    <xf numFmtId="0" fontId="15" fillId="4" borderId="16" xfId="0" applyFont="1" applyFill="1" applyBorder="1"/>
    <xf numFmtId="0" fontId="0" fillId="4" borderId="0" xfId="0" applyFill="1"/>
    <xf numFmtId="0" fontId="14" fillId="4" borderId="16" xfId="0" applyFont="1" applyFill="1" applyBorder="1" applyAlignment="1">
      <alignment wrapText="1"/>
    </xf>
    <xf numFmtId="0" fontId="14" fillId="4" borderId="17" xfId="0" applyFont="1" applyFill="1" applyBorder="1"/>
    <xf numFmtId="0" fontId="14" fillId="4" borderId="16" xfId="0" applyFont="1" applyFill="1" applyBorder="1"/>
    <xf numFmtId="0" fontId="8" fillId="0" borderId="0" xfId="0" applyFont="1"/>
    <xf numFmtId="0" fontId="17" fillId="0" borderId="16" xfId="0" applyFont="1" applyBorder="1"/>
    <xf numFmtId="0" fontId="11" fillId="0" borderId="0" xfId="0" applyFont="1"/>
    <xf numFmtId="0" fontId="19" fillId="4" borderId="16" xfId="18" applyFont="1" applyFill="1" applyBorder="1"/>
    <xf numFmtId="0" fontId="0" fillId="0" borderId="0" xfId="0" applyAlignment="1">
      <alignment vertical="center"/>
    </xf>
    <xf numFmtId="0" fontId="8" fillId="0" borderId="0" xfId="0" applyFont="1" applyFill="1"/>
    <xf numFmtId="0" fontId="17" fillId="4" borderId="16" xfId="0" applyFont="1" applyFill="1" applyBorder="1"/>
    <xf numFmtId="0" fontId="11" fillId="4" borderId="0" xfId="0" applyFont="1" applyFill="1"/>
    <xf numFmtId="0" fontId="20" fillId="0" borderId="16" xfId="0" applyFont="1" applyBorder="1"/>
    <xf numFmtId="0" fontId="0" fillId="0" borderId="0" xfId="0" applyFill="1"/>
    <xf numFmtId="0" fontId="15" fillId="0" borderId="16" xfId="0" applyFont="1" applyFill="1" applyBorder="1"/>
    <xf numFmtId="0" fontId="14" fillId="4" borderId="17" xfId="0" applyFont="1" applyFill="1" applyBorder="1" applyAlignment="1">
      <alignment vertical="center" wrapText="1"/>
    </xf>
    <xf numFmtId="0" fontId="0" fillId="0" borderId="0" xfId="0" applyFont="1" applyFill="1"/>
    <xf numFmtId="0" fontId="8" fillId="4" borderId="0" xfId="0" applyFont="1" applyFill="1"/>
    <xf numFmtId="3" fontId="14" fillId="4" borderId="16" xfId="0" applyNumberFormat="1" applyFont="1" applyFill="1" applyBorder="1"/>
    <xf numFmtId="0" fontId="21" fillId="4" borderId="16" xfId="0" applyFont="1" applyFill="1" applyBorder="1"/>
    <xf numFmtId="0" fontId="21" fillId="4" borderId="17" xfId="0" applyFont="1" applyFill="1" applyBorder="1"/>
    <xf numFmtId="0" fontId="14" fillId="0" borderId="16" xfId="0" applyFont="1" applyBorder="1" applyAlignment="1">
      <alignment vertical="center" wrapText="1"/>
    </xf>
    <xf numFmtId="0" fontId="14" fillId="0" borderId="17" xfId="0" applyFont="1" applyBorder="1" applyAlignment="1">
      <alignment vertical="center"/>
    </xf>
    <xf numFmtId="3" fontId="14" fillId="0" borderId="16" xfId="0" applyNumberFormat="1" applyFont="1" applyBorder="1" applyAlignment="1">
      <alignment vertical="center" wrapText="1"/>
    </xf>
    <xf numFmtId="3" fontId="14" fillId="0" borderId="17" xfId="0" applyNumberFormat="1" applyFont="1" applyBorder="1" applyAlignment="1">
      <alignment vertical="center" wrapText="1"/>
    </xf>
    <xf numFmtId="0" fontId="14" fillId="0" borderId="19" xfId="0" applyFont="1" applyBorder="1" applyAlignment="1">
      <alignment vertical="center" wrapText="1"/>
    </xf>
    <xf numFmtId="0" fontId="14" fillId="0" borderId="20" xfId="0" applyFont="1" applyBorder="1" applyAlignment="1">
      <alignment vertical="center"/>
    </xf>
    <xf numFmtId="3" fontId="14" fillId="0" borderId="19" xfId="0" applyNumberFormat="1" applyFont="1" applyBorder="1" applyAlignment="1">
      <alignment vertical="center" wrapText="1"/>
    </xf>
    <xf numFmtId="3" fontId="14" fillId="0" borderId="20" xfId="0" applyNumberFormat="1" applyFont="1" applyBorder="1" applyAlignment="1">
      <alignment vertical="center" wrapText="1"/>
    </xf>
    <xf numFmtId="3" fontId="0" fillId="0" borderId="0" xfId="0" applyNumberFormat="1"/>
    <xf numFmtId="165" fontId="0" fillId="0" borderId="0" xfId="17" applyFont="1" applyAlignment="1"/>
    <xf numFmtId="165" fontId="0" fillId="0" borderId="0" xfId="17" applyFont="1"/>
    <xf numFmtId="0" fontId="2" fillId="10" borderId="7" xfId="0" applyFont="1" applyFill="1" applyBorder="1" applyAlignment="1">
      <alignment horizontal="center" vertical="center"/>
    </xf>
    <xf numFmtId="0" fontId="2" fillId="10" borderId="8" xfId="0" applyFont="1" applyFill="1" applyBorder="1" applyAlignment="1">
      <alignment horizontal="center" vertical="center"/>
    </xf>
    <xf numFmtId="0" fontId="2" fillId="10" borderId="9" xfId="0" applyFont="1" applyFill="1" applyBorder="1" applyAlignment="1">
      <alignment horizontal="center" vertical="center"/>
    </xf>
    <xf numFmtId="3" fontId="2" fillId="10" borderId="9" xfId="0" applyNumberFormat="1" applyFont="1" applyFill="1" applyBorder="1" applyAlignment="1">
      <alignment horizontal="center" vertical="center"/>
    </xf>
    <xf numFmtId="165" fontId="2" fillId="10" borderId="10" xfId="17" applyFont="1" applyFill="1" applyBorder="1" applyAlignment="1">
      <alignment horizontal="center" vertical="center" wrapText="1"/>
    </xf>
    <xf numFmtId="165" fontId="2" fillId="10" borderId="7" xfId="17" applyFont="1" applyFill="1" applyBorder="1" applyAlignment="1">
      <alignment horizontal="center" vertical="center"/>
    </xf>
    <xf numFmtId="0" fontId="2" fillId="10" borderId="8" xfId="0" applyFont="1" applyFill="1" applyBorder="1" applyAlignment="1">
      <alignment horizontal="center" vertical="center" wrapText="1"/>
    </xf>
    <xf numFmtId="165" fontId="2" fillId="10" borderId="10" xfId="17" applyFont="1" applyFill="1" applyBorder="1" applyAlignment="1">
      <alignment horizontal="center" vertical="center"/>
    </xf>
    <xf numFmtId="0" fontId="2" fillId="10" borderId="7" xfId="0" applyFont="1" applyFill="1" applyBorder="1" applyAlignment="1">
      <alignment horizontal="center"/>
    </xf>
    <xf numFmtId="0" fontId="2" fillId="10" borderId="11" xfId="0" applyFont="1" applyFill="1" applyBorder="1" applyAlignment="1">
      <alignment horizontal="center"/>
    </xf>
    <xf numFmtId="0" fontId="22" fillId="0" borderId="12" xfId="0" applyFont="1" applyBorder="1"/>
    <xf numFmtId="0" fontId="0" fillId="4" borderId="13" xfId="0" applyFont="1" applyFill="1" applyBorder="1" applyAlignment="1">
      <alignment vertical="center" wrapText="1"/>
    </xf>
    <xf numFmtId="0" fontId="0" fillId="4" borderId="14" xfId="0" applyFont="1" applyFill="1" applyBorder="1" applyAlignment="1">
      <alignment vertical="center"/>
    </xf>
    <xf numFmtId="3" fontId="0" fillId="4" borderId="13" xfId="0" applyNumberFormat="1" applyFont="1" applyFill="1" applyBorder="1" applyAlignment="1">
      <alignment vertical="center" wrapText="1"/>
    </xf>
    <xf numFmtId="3" fontId="0" fillId="4" borderId="14" xfId="0" applyNumberFormat="1" applyFont="1" applyFill="1" applyBorder="1" applyAlignment="1">
      <alignment vertical="center" wrapText="1"/>
    </xf>
    <xf numFmtId="165" fontId="22" fillId="0" borderId="13" xfId="17" applyFont="1" applyBorder="1" applyAlignment="1"/>
    <xf numFmtId="165" fontId="22" fillId="0" borderId="14" xfId="0" applyNumberFormat="1" applyFont="1" applyBorder="1"/>
    <xf numFmtId="165" fontId="22" fillId="0" borderId="13" xfId="17" applyFont="1" applyBorder="1"/>
    <xf numFmtId="0" fontId="22" fillId="0" borderId="13" xfId="0" applyFont="1" applyBorder="1" applyAlignment="1">
      <alignment wrapText="1"/>
    </xf>
    <xf numFmtId="0" fontId="22" fillId="0" borderId="13" xfId="0" applyFont="1" applyBorder="1"/>
    <xf numFmtId="0" fontId="22" fillId="0" borderId="0" xfId="0" applyFont="1"/>
    <xf numFmtId="0" fontId="0" fillId="0" borderId="0" xfId="0" applyFont="1"/>
    <xf numFmtId="0" fontId="22" fillId="0" borderId="15" xfId="0" applyFont="1" applyBorder="1"/>
    <xf numFmtId="0" fontId="0" fillId="4" borderId="16" xfId="0" applyFont="1" applyFill="1" applyBorder="1" applyAlignment="1">
      <alignment vertical="center" wrapText="1"/>
    </xf>
    <xf numFmtId="0" fontId="0" fillId="4" borderId="17" xfId="0" applyFont="1" applyFill="1" applyBorder="1" applyAlignment="1">
      <alignment vertical="center"/>
    </xf>
    <xf numFmtId="3" fontId="0" fillId="4" borderId="16" xfId="0" applyNumberFormat="1" applyFont="1" applyFill="1" applyBorder="1" applyAlignment="1">
      <alignment vertical="center" wrapText="1"/>
    </xf>
    <xf numFmtId="3" fontId="0" fillId="4" borderId="17" xfId="0" applyNumberFormat="1" applyFont="1" applyFill="1" applyBorder="1" applyAlignment="1">
      <alignment vertical="center" wrapText="1"/>
    </xf>
    <xf numFmtId="165" fontId="22" fillId="0" borderId="16" xfId="17" applyFont="1" applyBorder="1" applyAlignment="1"/>
    <xf numFmtId="165" fontId="22" fillId="0" borderId="17" xfId="0" applyNumberFormat="1" applyFont="1" applyBorder="1"/>
    <xf numFmtId="165" fontId="22" fillId="0" borderId="16" xfId="17" applyFont="1" applyBorder="1"/>
    <xf numFmtId="0" fontId="22" fillId="0" borderId="16" xfId="0" applyFont="1" applyBorder="1"/>
    <xf numFmtId="0" fontId="22" fillId="4" borderId="16" xfId="0" applyFont="1" applyFill="1" applyBorder="1"/>
    <xf numFmtId="0" fontId="22" fillId="4" borderId="0" xfId="0" applyFont="1" applyFill="1"/>
    <xf numFmtId="0" fontId="0" fillId="4" borderId="0" xfId="0" applyFont="1" applyFill="1"/>
    <xf numFmtId="0" fontId="0" fillId="4" borderId="16" xfId="0" applyFont="1" applyFill="1" applyBorder="1" applyAlignment="1">
      <alignment wrapText="1"/>
    </xf>
    <xf numFmtId="0" fontId="0" fillId="4" borderId="17" xfId="0" applyFont="1" applyFill="1" applyBorder="1"/>
    <xf numFmtId="0" fontId="0" fillId="4" borderId="16" xfId="0" applyFont="1" applyFill="1" applyBorder="1"/>
    <xf numFmtId="0" fontId="23" fillId="0" borderId="16" xfId="0" applyFont="1" applyBorder="1"/>
    <xf numFmtId="0" fontId="23" fillId="0" borderId="0" xfId="0" applyFont="1"/>
    <xf numFmtId="0" fontId="24" fillId="0" borderId="16" xfId="0" applyFont="1" applyBorder="1"/>
    <xf numFmtId="0" fontId="24" fillId="0" borderId="0" xfId="0" applyFont="1"/>
    <xf numFmtId="0" fontId="16" fillId="4" borderId="16" xfId="18" applyFont="1" applyFill="1" applyBorder="1"/>
    <xf numFmtId="0" fontId="22" fillId="0" borderId="16" xfId="0" applyFont="1" applyBorder="1" applyAlignment="1">
      <alignment vertical="center"/>
    </xf>
    <xf numFmtId="0" fontId="22" fillId="0" borderId="0" xfId="0" applyFont="1" applyAlignment="1">
      <alignment vertical="center"/>
    </xf>
    <xf numFmtId="0" fontId="0" fillId="0" borderId="0" xfId="0" applyFont="1" applyAlignment="1">
      <alignment vertical="center"/>
    </xf>
    <xf numFmtId="0" fontId="23" fillId="0" borderId="16" xfId="0" applyFont="1" applyFill="1" applyBorder="1"/>
    <xf numFmtId="0" fontId="23" fillId="0" borderId="0" xfId="0" applyFont="1" applyFill="1"/>
    <xf numFmtId="0" fontId="23" fillId="4" borderId="16" xfId="0" applyFont="1" applyFill="1" applyBorder="1"/>
    <xf numFmtId="0" fontId="24" fillId="4" borderId="0" xfId="0" applyFont="1" applyFill="1"/>
    <xf numFmtId="0" fontId="22" fillId="0" borderId="16" xfId="0" applyFont="1" applyFill="1" applyBorder="1"/>
    <xf numFmtId="0" fontId="22" fillId="0" borderId="0" xfId="0" applyFont="1" applyFill="1"/>
    <xf numFmtId="0" fontId="0" fillId="4" borderId="17" xfId="0" applyFont="1" applyFill="1" applyBorder="1" applyAlignment="1">
      <alignment vertical="center" wrapText="1"/>
    </xf>
    <xf numFmtId="0" fontId="23" fillId="4" borderId="0" xfId="0" applyFont="1" applyFill="1"/>
    <xf numFmtId="0" fontId="25" fillId="4" borderId="16" xfId="0" applyFont="1" applyFill="1" applyBorder="1" applyAlignment="1"/>
    <xf numFmtId="0" fontId="22" fillId="4" borderId="17" xfId="0" applyFont="1" applyFill="1" applyBorder="1" applyAlignment="1">
      <alignment wrapText="1"/>
    </xf>
    <xf numFmtId="3" fontId="0" fillId="4" borderId="16" xfId="0" applyNumberFormat="1" applyFont="1" applyFill="1" applyBorder="1"/>
    <xf numFmtId="0" fontId="22" fillId="4" borderId="15" xfId="0" applyFont="1" applyFill="1" applyBorder="1"/>
    <xf numFmtId="165" fontId="22" fillId="4" borderId="17" xfId="0" applyNumberFormat="1" applyFont="1" applyFill="1" applyBorder="1"/>
    <xf numFmtId="165" fontId="22" fillId="4" borderId="16" xfId="17" applyFont="1" applyFill="1" applyBorder="1"/>
    <xf numFmtId="0" fontId="8" fillId="4" borderId="16" xfId="0" applyFont="1" applyFill="1" applyBorder="1"/>
    <xf numFmtId="0" fontId="8" fillId="4" borderId="17" xfId="0" applyFont="1" applyFill="1" applyBorder="1"/>
    <xf numFmtId="0" fontId="0" fillId="0" borderId="16" xfId="0" applyFont="1" applyBorder="1" applyAlignment="1">
      <alignment vertical="center" wrapText="1"/>
    </xf>
    <xf numFmtId="0" fontId="0" fillId="0" borderId="17" xfId="0" applyFont="1" applyBorder="1" applyAlignment="1">
      <alignment vertical="center"/>
    </xf>
    <xf numFmtId="3" fontId="0" fillId="0" borderId="16" xfId="0" applyNumberFormat="1" applyFont="1" applyBorder="1" applyAlignment="1">
      <alignment vertical="center" wrapText="1"/>
    </xf>
    <xf numFmtId="3" fontId="0" fillId="0" borderId="17" xfId="0" applyNumberFormat="1" applyFont="1" applyBorder="1" applyAlignment="1">
      <alignment vertical="center" wrapText="1"/>
    </xf>
    <xf numFmtId="0" fontId="22" fillId="0" borderId="18" xfId="0" applyFont="1" applyBorder="1"/>
    <xf numFmtId="0" fontId="0" fillId="0" borderId="19" xfId="0" applyFont="1" applyBorder="1" applyAlignment="1">
      <alignment vertical="center" wrapText="1"/>
    </xf>
    <xf numFmtId="0" fontId="0" fillId="0" borderId="20" xfId="0" applyFont="1" applyBorder="1" applyAlignment="1">
      <alignment vertical="center"/>
    </xf>
    <xf numFmtId="3" fontId="0" fillId="0" borderId="19" xfId="0" applyNumberFormat="1" applyFont="1" applyBorder="1" applyAlignment="1">
      <alignment vertical="center" wrapText="1"/>
    </xf>
    <xf numFmtId="3" fontId="0" fillId="0" borderId="20" xfId="0" applyNumberFormat="1" applyFont="1" applyBorder="1" applyAlignment="1">
      <alignment vertical="center" wrapText="1"/>
    </xf>
    <xf numFmtId="165" fontId="22" fillId="0" borderId="20" xfId="0" applyNumberFormat="1" applyFont="1" applyBorder="1"/>
    <xf numFmtId="0" fontId="22" fillId="0" borderId="19" xfId="0" applyFont="1" applyBorder="1"/>
    <xf numFmtId="0" fontId="22" fillId="0" borderId="21" xfId="0" applyFont="1" applyBorder="1"/>
    <xf numFmtId="0" fontId="22" fillId="4" borderId="22" xfId="0" applyFont="1" applyFill="1" applyBorder="1"/>
    <xf numFmtId="0" fontId="22" fillId="0" borderId="22" xfId="0" applyFont="1" applyBorder="1"/>
    <xf numFmtId="3" fontId="22" fillId="0" borderId="22" xfId="0" applyNumberFormat="1" applyFont="1" applyBorder="1"/>
    <xf numFmtId="165" fontId="22" fillId="0" borderId="22" xfId="17" applyFont="1" applyBorder="1" applyAlignment="1"/>
    <xf numFmtId="165" fontId="22" fillId="0" borderId="4" xfId="17" applyFont="1" applyBorder="1"/>
    <xf numFmtId="0" fontId="22" fillId="0" borderId="24" xfId="0" applyFont="1" applyBorder="1"/>
    <xf numFmtId="0" fontId="22" fillId="0" borderId="6" xfId="0" applyFont="1" applyBorder="1"/>
    <xf numFmtId="3" fontId="22" fillId="0" borderId="0" xfId="0" applyNumberFormat="1" applyFont="1"/>
    <xf numFmtId="165" fontId="22" fillId="0" borderId="0" xfId="17" applyFont="1" applyAlignment="1"/>
    <xf numFmtId="165" fontId="22" fillId="0" borderId="0" xfId="17" applyFont="1"/>
    <xf numFmtId="0" fontId="22" fillId="4" borderId="0" xfId="0" applyFont="1" applyFill="1" applyAlignment="1">
      <alignment horizontal="center"/>
    </xf>
    <xf numFmtId="0" fontId="26" fillId="0" borderId="0" xfId="0" applyFont="1"/>
    <xf numFmtId="0" fontId="2" fillId="0" borderId="0" xfId="0" applyFont="1" applyAlignment="1">
      <alignment horizontal="justify"/>
    </xf>
    <xf numFmtId="3" fontId="0" fillId="0" borderId="0" xfId="0" applyNumberFormat="1" applyFont="1"/>
    <xf numFmtId="0" fontId="28" fillId="0" borderId="0" xfId="0" applyFont="1"/>
    <xf numFmtId="0" fontId="28" fillId="0" borderId="27" xfId="0" applyFont="1" applyBorder="1" applyAlignment="1">
      <alignment horizontal="center"/>
    </xf>
    <xf numFmtId="0" fontId="28" fillId="4" borderId="0" xfId="0" applyFont="1" applyFill="1" applyBorder="1" applyAlignment="1">
      <alignment wrapText="1"/>
    </xf>
    <xf numFmtId="0" fontId="28" fillId="0" borderId="0" xfId="0" applyFont="1" applyBorder="1" applyAlignment="1">
      <alignment horizontal="center"/>
    </xf>
    <xf numFmtId="3" fontId="28" fillId="0" borderId="0" xfId="0" applyNumberFormat="1" applyFont="1" applyBorder="1" applyAlignment="1">
      <alignment horizontal="center"/>
    </xf>
    <xf numFmtId="165" fontId="28" fillId="0" borderId="0" xfId="17" applyFont="1" applyBorder="1" applyAlignment="1"/>
    <xf numFmtId="0" fontId="28" fillId="0" borderId="0" xfId="0" applyFont="1" applyBorder="1"/>
    <xf numFmtId="165" fontId="28" fillId="0" borderId="0" xfId="17" applyFont="1" applyBorder="1"/>
    <xf numFmtId="0" fontId="28" fillId="0" borderId="28" xfId="0" applyFont="1" applyBorder="1" applyAlignment="1">
      <alignment horizontal="center"/>
    </xf>
    <xf numFmtId="0" fontId="30" fillId="0" borderId="0" xfId="0" applyFont="1"/>
    <xf numFmtId="0" fontId="32" fillId="7" borderId="29" xfId="0" applyFont="1" applyFill="1" applyBorder="1" applyAlignment="1">
      <alignment horizontal="center" vertical="center"/>
    </xf>
    <xf numFmtId="0" fontId="32" fillId="7" borderId="1" xfId="0" applyFont="1" applyFill="1" applyBorder="1" applyAlignment="1">
      <alignment horizontal="center" vertical="center" wrapText="1"/>
    </xf>
    <xf numFmtId="0" fontId="32" fillId="7" borderId="1" xfId="0" applyFont="1" applyFill="1" applyBorder="1" applyAlignment="1">
      <alignment horizontal="center" vertical="center"/>
    </xf>
    <xf numFmtId="3" fontId="32" fillId="7" borderId="1" xfId="0" applyNumberFormat="1" applyFont="1" applyFill="1" applyBorder="1" applyAlignment="1">
      <alignment horizontal="center" vertical="center"/>
    </xf>
    <xf numFmtId="165" fontId="32" fillId="7" borderId="1" xfId="17" applyFont="1" applyFill="1" applyBorder="1" applyAlignment="1">
      <alignment horizontal="center" vertical="center" wrapText="1"/>
    </xf>
    <xf numFmtId="165" fontId="32" fillId="7" borderId="1" xfId="17" applyFont="1" applyFill="1" applyBorder="1" applyAlignment="1">
      <alignment horizontal="center" vertical="center"/>
    </xf>
    <xf numFmtId="0" fontId="32" fillId="7" borderId="30" xfId="0" applyFont="1" applyFill="1" applyBorder="1" applyAlignment="1">
      <alignment horizontal="center" vertical="center"/>
    </xf>
    <xf numFmtId="0" fontId="13" fillId="4" borderId="0" xfId="0" applyFont="1" applyFill="1" applyAlignment="1">
      <alignment vertical="center"/>
    </xf>
    <xf numFmtId="0" fontId="33" fillId="0" borderId="29" xfId="0" applyFont="1" applyBorder="1" applyAlignment="1">
      <alignment horizontal="center" vertical="center"/>
    </xf>
    <xf numFmtId="0" fontId="33" fillId="4" borderId="1" xfId="0" applyFont="1" applyFill="1" applyBorder="1" applyAlignment="1">
      <alignment vertical="center" wrapText="1"/>
    </xf>
    <xf numFmtId="0" fontId="33" fillId="4" borderId="1" xfId="0" applyFont="1" applyFill="1" applyBorder="1" applyAlignment="1">
      <alignment horizontal="center" vertical="center"/>
    </xf>
    <xf numFmtId="3" fontId="33" fillId="4" borderId="1" xfId="0" applyNumberFormat="1" applyFont="1" applyFill="1" applyBorder="1" applyAlignment="1">
      <alignment horizontal="center" vertical="center" wrapText="1"/>
    </xf>
    <xf numFmtId="170" fontId="33" fillId="4" borderId="1" xfId="17" applyNumberFormat="1" applyFont="1" applyFill="1" applyBorder="1" applyAlignment="1">
      <alignment vertical="center" wrapText="1"/>
    </xf>
    <xf numFmtId="170" fontId="33" fillId="0" borderId="1" xfId="17" applyNumberFormat="1" applyFont="1" applyBorder="1" applyAlignment="1">
      <alignment vertical="center"/>
    </xf>
    <xf numFmtId="170" fontId="33" fillId="0" borderId="1" xfId="0" applyNumberFormat="1" applyFont="1" applyBorder="1" applyAlignment="1">
      <alignment vertical="center"/>
    </xf>
    <xf numFmtId="0" fontId="33" fillId="0" borderId="1" xfId="0" applyFont="1" applyBorder="1" applyAlignment="1">
      <alignment horizontal="center" vertical="center"/>
    </xf>
    <xf numFmtId="0" fontId="33" fillId="0" borderId="30" xfId="0" applyFont="1" applyBorder="1" applyAlignment="1">
      <alignment horizontal="center" vertical="center"/>
    </xf>
    <xf numFmtId="0" fontId="33" fillId="4" borderId="30" xfId="0" applyFont="1" applyFill="1" applyBorder="1" applyAlignment="1">
      <alignment horizontal="center" vertical="center"/>
    </xf>
    <xf numFmtId="0" fontId="28" fillId="4" borderId="0" xfId="0" applyFont="1" applyFill="1"/>
    <xf numFmtId="170" fontId="33" fillId="4" borderId="1" xfId="17" applyNumberFormat="1" applyFont="1" applyFill="1" applyBorder="1" applyAlignment="1">
      <alignment vertical="center"/>
    </xf>
    <xf numFmtId="0" fontId="34" fillId="0" borderId="1" xfId="0" applyFont="1" applyBorder="1" applyAlignment="1">
      <alignment horizontal="center" vertical="center"/>
    </xf>
    <xf numFmtId="0" fontId="34" fillId="0" borderId="30" xfId="0" applyFont="1" applyBorder="1" applyAlignment="1">
      <alignment horizontal="center" vertical="center"/>
    </xf>
    <xf numFmtId="0" fontId="35" fillId="0" borderId="0" xfId="0" applyFont="1"/>
    <xf numFmtId="0" fontId="36" fillId="0" borderId="0" xfId="0" applyFont="1"/>
    <xf numFmtId="0" fontId="33" fillId="4" borderId="1" xfId="18" applyFont="1" applyFill="1" applyBorder="1" applyAlignment="1">
      <alignment vertical="center" wrapText="1"/>
    </xf>
    <xf numFmtId="170" fontId="33" fillId="0" borderId="1" xfId="17" applyNumberFormat="1" applyFont="1" applyBorder="1" applyAlignment="1">
      <alignment horizontal="center" vertical="center"/>
    </xf>
    <xf numFmtId="0" fontId="28" fillId="0" borderId="0" xfId="0" applyFont="1" applyAlignment="1">
      <alignment vertical="center"/>
    </xf>
    <xf numFmtId="170" fontId="34" fillId="0" borderId="1" xfId="17" applyNumberFormat="1" applyFont="1" applyBorder="1" applyAlignment="1">
      <alignment vertical="center"/>
    </xf>
    <xf numFmtId="170" fontId="34" fillId="0" borderId="1" xfId="17" applyNumberFormat="1" applyFont="1" applyFill="1" applyBorder="1" applyAlignment="1">
      <alignment vertical="center"/>
    </xf>
    <xf numFmtId="0" fontId="34" fillId="0" borderId="1" xfId="0" applyFont="1" applyFill="1" applyBorder="1" applyAlignment="1">
      <alignment horizontal="center" vertical="center"/>
    </xf>
    <xf numFmtId="0" fontId="34" fillId="0" borderId="30" xfId="0" applyFont="1" applyFill="1" applyBorder="1" applyAlignment="1">
      <alignment horizontal="center" vertical="center"/>
    </xf>
    <xf numFmtId="0" fontId="35" fillId="0" borderId="0" xfId="0" applyFont="1" applyFill="1"/>
    <xf numFmtId="0" fontId="37" fillId="4" borderId="1" xfId="0" applyFont="1" applyFill="1" applyBorder="1" applyAlignment="1">
      <alignment horizontal="center" vertical="center"/>
    </xf>
    <xf numFmtId="0" fontId="37" fillId="4" borderId="30" xfId="0" applyFont="1" applyFill="1" applyBorder="1" applyAlignment="1">
      <alignment horizontal="center" vertical="center"/>
    </xf>
    <xf numFmtId="0" fontId="36" fillId="4" borderId="0" xfId="0" applyFont="1" applyFill="1"/>
    <xf numFmtId="0" fontId="37" fillId="0" borderId="1" xfId="0" applyFont="1" applyBorder="1" applyAlignment="1">
      <alignment horizontal="center" vertical="center"/>
    </xf>
    <xf numFmtId="0" fontId="37" fillId="0" borderId="30" xfId="0" applyFont="1" applyBorder="1" applyAlignment="1">
      <alignment horizontal="center" vertical="center"/>
    </xf>
    <xf numFmtId="170" fontId="33" fillId="0" borderId="1" xfId="17" applyNumberFormat="1" applyFont="1" applyFill="1" applyBorder="1" applyAlignment="1">
      <alignment vertical="center"/>
    </xf>
    <xf numFmtId="0" fontId="33" fillId="0" borderId="1" xfId="0" applyFont="1" applyFill="1" applyBorder="1" applyAlignment="1">
      <alignment horizontal="center" vertical="center"/>
    </xf>
    <xf numFmtId="0" fontId="28" fillId="0" borderId="0" xfId="0" applyFont="1" applyFill="1"/>
    <xf numFmtId="0" fontId="33" fillId="0" borderId="30" xfId="0" applyFont="1" applyFill="1" applyBorder="1" applyAlignment="1">
      <alignment horizontal="center" vertical="center"/>
    </xf>
    <xf numFmtId="0" fontId="33" fillId="4" borderId="1" xfId="0" applyFont="1" applyFill="1" applyBorder="1" applyAlignment="1">
      <alignment horizontal="center" vertical="center" wrapText="1"/>
    </xf>
    <xf numFmtId="0" fontId="35" fillId="4" borderId="0" xfId="0" applyFont="1" applyFill="1"/>
    <xf numFmtId="0" fontId="34" fillId="0" borderId="30" xfId="0" applyFont="1" applyBorder="1" applyAlignment="1">
      <alignment horizontal="center" vertical="center" wrapText="1"/>
    </xf>
    <xf numFmtId="170" fontId="34" fillId="4" borderId="1" xfId="17" applyNumberFormat="1" applyFont="1" applyFill="1" applyBorder="1" applyAlignment="1">
      <alignment vertical="center"/>
    </xf>
    <xf numFmtId="0" fontId="34" fillId="4" borderId="1" xfId="0" applyFont="1" applyFill="1" applyBorder="1" applyAlignment="1">
      <alignment horizontal="center" vertical="center"/>
    </xf>
    <xf numFmtId="170" fontId="32" fillId="0" borderId="1" xfId="17" applyNumberFormat="1" applyFont="1" applyBorder="1" applyAlignment="1">
      <alignment vertical="center"/>
    </xf>
    <xf numFmtId="3" fontId="33" fillId="4" borderId="1" xfId="0" applyNumberFormat="1" applyFont="1" applyFill="1" applyBorder="1" applyAlignment="1">
      <alignment horizontal="center" vertical="center"/>
    </xf>
    <xf numFmtId="0" fontId="33" fillId="4" borderId="29" xfId="0" applyFont="1" applyFill="1" applyBorder="1" applyAlignment="1">
      <alignment horizontal="center" vertical="center"/>
    </xf>
    <xf numFmtId="170" fontId="33" fillId="4" borderId="1" xfId="0" applyNumberFormat="1" applyFont="1" applyFill="1" applyBorder="1" applyAlignment="1">
      <alignment vertical="center"/>
    </xf>
    <xf numFmtId="0" fontId="34" fillId="4" borderId="1" xfId="0" applyFont="1" applyFill="1" applyBorder="1" applyAlignment="1">
      <alignment vertical="center" wrapText="1"/>
    </xf>
    <xf numFmtId="0" fontId="33" fillId="0" borderId="1" xfId="0" applyFont="1" applyBorder="1" applyAlignment="1">
      <alignment vertical="center" wrapText="1"/>
    </xf>
    <xf numFmtId="3" fontId="33" fillId="0" borderId="1" xfId="0" applyNumberFormat="1" applyFont="1" applyBorder="1" applyAlignment="1">
      <alignment horizontal="center" vertical="center" wrapText="1"/>
    </xf>
    <xf numFmtId="170" fontId="33" fillId="0" borderId="1" xfId="17" applyNumberFormat="1" applyFont="1" applyBorder="1" applyAlignment="1">
      <alignment vertical="center" wrapText="1"/>
    </xf>
    <xf numFmtId="170" fontId="39" fillId="7" borderId="1" xfId="17" applyNumberFormat="1" applyFont="1" applyFill="1" applyBorder="1" applyAlignment="1">
      <alignment vertical="center"/>
    </xf>
    <xf numFmtId="0" fontId="27" fillId="0" borderId="27" xfId="0" applyFont="1" applyBorder="1" applyAlignment="1">
      <alignment horizontal="left"/>
    </xf>
    <xf numFmtId="0" fontId="28" fillId="0" borderId="32" xfId="0" applyFont="1" applyBorder="1" applyAlignment="1">
      <alignment horizontal="center"/>
    </xf>
    <xf numFmtId="0" fontId="28" fillId="4" borderId="33" xfId="0" applyFont="1" applyFill="1" applyBorder="1" applyAlignment="1">
      <alignment wrapText="1"/>
    </xf>
    <xf numFmtId="0" fontId="41" fillId="0" borderId="27" xfId="0" applyFont="1" applyBorder="1" applyAlignment="1">
      <alignment horizontal="left"/>
    </xf>
    <xf numFmtId="0" fontId="28" fillId="0" borderId="33" xfId="0" applyFont="1" applyBorder="1" applyAlignment="1">
      <alignment horizontal="center"/>
    </xf>
    <xf numFmtId="3" fontId="28" fillId="0" borderId="33" xfId="0" applyNumberFormat="1" applyFont="1" applyBorder="1" applyAlignment="1">
      <alignment horizontal="center"/>
    </xf>
    <xf numFmtId="165" fontId="28" fillId="0" borderId="33" xfId="17" applyFont="1" applyBorder="1" applyAlignment="1"/>
    <xf numFmtId="0" fontId="28" fillId="0" borderId="33" xfId="0" applyFont="1" applyBorder="1"/>
    <xf numFmtId="165" fontId="28" fillId="0" borderId="33" xfId="17" applyFont="1" applyBorder="1"/>
    <xf numFmtId="0" fontId="28" fillId="0" borderId="34" xfId="0" applyFont="1" applyBorder="1" applyAlignment="1">
      <alignment horizontal="center"/>
    </xf>
    <xf numFmtId="0" fontId="28" fillId="0" borderId="0" xfId="0" applyFont="1" applyAlignment="1">
      <alignment horizontal="center"/>
    </xf>
    <xf numFmtId="0" fontId="28" fillId="4" borderId="0" xfId="0" applyFont="1" applyFill="1" applyAlignment="1">
      <alignment wrapText="1"/>
    </xf>
    <xf numFmtId="3" fontId="28" fillId="0" borderId="0" xfId="0" applyNumberFormat="1" applyFont="1" applyAlignment="1">
      <alignment horizontal="center"/>
    </xf>
    <xf numFmtId="165" fontId="28" fillId="0" borderId="0" xfId="17" applyFont="1" applyAlignment="1"/>
    <xf numFmtId="165" fontId="28" fillId="0" borderId="0" xfId="17" applyFont="1"/>
    <xf numFmtId="0" fontId="3" fillId="11" borderId="1" xfId="0" applyFont="1" applyFill="1" applyBorder="1" applyAlignment="1">
      <alignment horizontal="center" vertical="center" wrapText="1"/>
    </xf>
    <xf numFmtId="3" fontId="3" fillId="11" borderId="1" xfId="0" applyNumberFormat="1" applyFont="1" applyFill="1" applyBorder="1" applyAlignment="1">
      <alignment horizontal="center" vertical="center" wrapText="1"/>
    </xf>
    <xf numFmtId="171" fontId="3" fillId="11" borderId="1" xfId="17" applyNumberFormat="1" applyFont="1" applyFill="1" applyBorder="1" applyAlignment="1" applyProtection="1">
      <alignment horizontal="center" vertical="center" wrapText="1"/>
    </xf>
    <xf numFmtId="171" fontId="3" fillId="11" borderId="1" xfId="0" applyNumberFormat="1" applyFont="1" applyFill="1" applyBorder="1" applyAlignment="1">
      <alignment horizontal="center" vertical="center" wrapText="1"/>
    </xf>
    <xf numFmtId="172" fontId="3" fillId="11" borderId="1" xfId="17" applyNumberFormat="1" applyFont="1" applyFill="1" applyBorder="1" applyAlignment="1" applyProtection="1">
      <alignment horizontal="center" vertical="center" wrapText="1"/>
    </xf>
    <xf numFmtId="0" fontId="3" fillId="12" borderId="0" xfId="0" applyFont="1" applyFill="1" applyAlignment="1">
      <alignment horizontal="center" wrapText="1"/>
    </xf>
    <xf numFmtId="0" fontId="3" fillId="12" borderId="0" xfId="0" applyFont="1" applyFill="1" applyAlignment="1">
      <alignment wrapText="1"/>
    </xf>
    <xf numFmtId="0" fontId="0" fillId="4" borderId="1" xfId="0" applyFont="1" applyFill="1" applyBorder="1" applyAlignment="1">
      <alignment wrapText="1"/>
    </xf>
    <xf numFmtId="0" fontId="0" fillId="12" borderId="1" xfId="0" applyFont="1" applyFill="1" applyBorder="1" applyAlignment="1">
      <alignment vertical="center" wrapText="1"/>
    </xf>
    <xf numFmtId="3" fontId="0" fillId="12" borderId="1" xfId="0" applyNumberFormat="1" applyFont="1" applyFill="1" applyBorder="1" applyAlignment="1">
      <alignment horizontal="center" vertical="center" wrapText="1"/>
    </xf>
    <xf numFmtId="171" fontId="0" fillId="12" borderId="1" xfId="0" applyNumberFormat="1" applyFont="1" applyFill="1" applyBorder="1" applyAlignment="1">
      <alignment vertical="center" wrapText="1"/>
    </xf>
    <xf numFmtId="171" fontId="0" fillId="4" borderId="1" xfId="17" applyNumberFormat="1" applyFont="1" applyFill="1" applyBorder="1" applyAlignment="1" applyProtection="1">
      <alignment wrapText="1"/>
    </xf>
    <xf numFmtId="171" fontId="0" fillId="4" borderId="1" xfId="0" applyNumberFormat="1" applyFont="1" applyFill="1" applyBorder="1" applyAlignment="1">
      <alignment wrapText="1"/>
    </xf>
    <xf numFmtId="172" fontId="0" fillId="4" borderId="1" xfId="17" applyNumberFormat="1" applyFont="1" applyFill="1" applyBorder="1" applyAlignment="1" applyProtection="1">
      <alignment wrapText="1"/>
    </xf>
    <xf numFmtId="0" fontId="0" fillId="4" borderId="1" xfId="0" applyFont="1" applyFill="1" applyBorder="1" applyAlignment="1">
      <alignment horizontal="center" wrapText="1"/>
    </xf>
    <xf numFmtId="0" fontId="0" fillId="4" borderId="0" xfId="0" applyFont="1" applyFill="1" applyAlignment="1">
      <alignment wrapText="1"/>
    </xf>
    <xf numFmtId="0" fontId="0" fillId="12" borderId="1" xfId="0" applyFont="1" applyFill="1" applyBorder="1" applyAlignment="1">
      <alignment horizontal="center" wrapText="1"/>
    </xf>
    <xf numFmtId="0" fontId="0" fillId="12" borderId="1" xfId="0" applyFont="1" applyFill="1" applyBorder="1" applyAlignment="1">
      <alignment wrapText="1"/>
    </xf>
    <xf numFmtId="0" fontId="0" fillId="12" borderId="0" xfId="0" applyFont="1" applyFill="1" applyAlignment="1">
      <alignment wrapText="1"/>
    </xf>
    <xf numFmtId="171" fontId="0" fillId="12" borderId="1" xfId="17" applyNumberFormat="1" applyFont="1" applyFill="1" applyBorder="1" applyAlignment="1" applyProtection="1">
      <alignment wrapText="1"/>
    </xf>
    <xf numFmtId="0" fontId="23" fillId="4" borderId="1" xfId="0" applyFont="1" applyFill="1" applyBorder="1" applyAlignment="1">
      <alignment horizontal="center" wrapText="1"/>
    </xf>
    <xf numFmtId="0" fontId="23" fillId="4" borderId="1" xfId="0" applyFont="1" applyFill="1" applyBorder="1" applyAlignment="1">
      <alignment wrapText="1"/>
    </xf>
    <xf numFmtId="0" fontId="23" fillId="4" borderId="0" xfId="0" applyFont="1" applyFill="1" applyAlignment="1">
      <alignment wrapText="1"/>
    </xf>
    <xf numFmtId="0" fontId="22" fillId="4" borderId="1" xfId="0" applyFont="1" applyFill="1" applyBorder="1" applyAlignment="1">
      <alignment horizontal="center" wrapText="1"/>
    </xf>
    <xf numFmtId="0" fontId="22" fillId="4" borderId="1" xfId="0" applyFont="1" applyFill="1" applyBorder="1" applyAlignment="1">
      <alignment wrapText="1"/>
    </xf>
    <xf numFmtId="0" fontId="42" fillId="4" borderId="0" xfId="0" applyFont="1" applyFill="1" applyAlignment="1">
      <alignment wrapText="1"/>
    </xf>
    <xf numFmtId="0" fontId="43" fillId="12" borderId="1" xfId="18" applyFont="1" applyFill="1" applyBorder="1" applyAlignment="1">
      <alignment wrapText="1"/>
    </xf>
    <xf numFmtId="171" fontId="0" fillId="4" borderId="1" xfId="17" applyNumberFormat="1" applyFont="1" applyFill="1" applyBorder="1" applyAlignment="1" applyProtection="1">
      <alignment horizontal="center" wrapText="1"/>
    </xf>
    <xf numFmtId="0" fontId="0" fillId="4" borderId="1" xfId="0" applyFont="1" applyFill="1" applyBorder="1" applyAlignment="1">
      <alignment horizontal="center" vertical="center" wrapText="1"/>
    </xf>
    <xf numFmtId="0" fontId="0" fillId="4" borderId="1" xfId="0" applyFont="1" applyFill="1" applyBorder="1" applyAlignment="1">
      <alignment vertical="center" wrapText="1"/>
    </xf>
    <xf numFmtId="0" fontId="0" fillId="4" borderId="0" xfId="0" applyFont="1" applyFill="1" applyAlignment="1">
      <alignment vertical="center" wrapText="1"/>
    </xf>
    <xf numFmtId="0" fontId="23" fillId="12" borderId="1" xfId="0" applyFont="1" applyFill="1" applyBorder="1" applyAlignment="1">
      <alignment wrapText="1"/>
    </xf>
    <xf numFmtId="0" fontId="23" fillId="12" borderId="1" xfId="0" applyFont="1" applyFill="1" applyBorder="1" applyAlignment="1">
      <alignment vertical="center" wrapText="1"/>
    </xf>
    <xf numFmtId="171" fontId="23" fillId="4" borderId="1" xfId="17" applyNumberFormat="1" applyFont="1" applyFill="1" applyBorder="1" applyAlignment="1" applyProtection="1">
      <alignment wrapText="1"/>
    </xf>
    <xf numFmtId="0" fontId="42" fillId="12" borderId="1" xfId="0" applyFont="1" applyFill="1" applyBorder="1" applyAlignment="1">
      <alignment horizontal="center" wrapText="1"/>
    </xf>
    <xf numFmtId="0" fontId="42" fillId="12" borderId="1" xfId="0" applyFont="1" applyFill="1" applyBorder="1" applyAlignment="1">
      <alignment wrapText="1"/>
    </xf>
    <xf numFmtId="0" fontId="42" fillId="12" borderId="0" xfId="0" applyFont="1" applyFill="1" applyAlignment="1">
      <alignment wrapText="1"/>
    </xf>
    <xf numFmtId="171" fontId="0" fillId="4" borderId="1" xfId="17" applyNumberFormat="1" applyFont="1" applyFill="1" applyBorder="1" applyAlignment="1" applyProtection="1">
      <alignment vertical="center" wrapText="1"/>
    </xf>
    <xf numFmtId="3" fontId="23" fillId="12" borderId="1" xfId="0" applyNumberFormat="1" applyFont="1" applyFill="1" applyBorder="1" applyAlignment="1">
      <alignment horizontal="center" vertical="center" wrapText="1"/>
    </xf>
    <xf numFmtId="171" fontId="23" fillId="12" borderId="1" xfId="0" applyNumberFormat="1" applyFont="1" applyFill="1" applyBorder="1" applyAlignment="1">
      <alignment vertical="center" wrapText="1"/>
    </xf>
    <xf numFmtId="171" fontId="23" fillId="4" borderId="1" xfId="0" applyNumberFormat="1" applyFont="1" applyFill="1" applyBorder="1" applyAlignment="1">
      <alignment wrapText="1"/>
    </xf>
    <xf numFmtId="172" fontId="44" fillId="4" borderId="1" xfId="17" applyNumberFormat="1" applyFont="1" applyFill="1" applyBorder="1" applyAlignment="1" applyProtection="1">
      <alignment wrapText="1"/>
    </xf>
    <xf numFmtId="0" fontId="42" fillId="4" borderId="1" xfId="0" applyFont="1" applyFill="1" applyBorder="1" applyAlignment="1">
      <alignment horizontal="center" wrapText="1"/>
    </xf>
    <xf numFmtId="0" fontId="42" fillId="4" borderId="1" xfId="0" applyFont="1" applyFill="1" applyBorder="1" applyAlignment="1">
      <alignment wrapText="1"/>
    </xf>
    <xf numFmtId="0" fontId="23" fillId="12" borderId="1" xfId="0" applyFont="1" applyFill="1" applyBorder="1" applyAlignment="1">
      <alignment horizontal="center" wrapText="1"/>
    </xf>
    <xf numFmtId="0" fontId="23" fillId="12" borderId="0" xfId="0" applyFont="1" applyFill="1" applyAlignment="1">
      <alignment wrapText="1"/>
    </xf>
    <xf numFmtId="171" fontId="23" fillId="12" borderId="1" xfId="17" applyNumberFormat="1" applyFont="1" applyFill="1" applyBorder="1" applyAlignment="1" applyProtection="1">
      <alignment wrapText="1"/>
    </xf>
    <xf numFmtId="0" fontId="45" fillId="12" borderId="1" xfId="0" applyFont="1" applyFill="1" applyBorder="1" applyAlignment="1">
      <alignment wrapText="1"/>
    </xf>
    <xf numFmtId="171" fontId="0" fillId="12" borderId="1" xfId="0" applyNumberFormat="1" applyFont="1" applyFill="1" applyBorder="1" applyAlignment="1">
      <alignment wrapText="1"/>
    </xf>
    <xf numFmtId="3" fontId="0" fillId="12" borderId="1" xfId="0" applyNumberFormat="1" applyFont="1" applyFill="1" applyBorder="1" applyAlignment="1">
      <alignment horizontal="center" wrapText="1"/>
    </xf>
    <xf numFmtId="171" fontId="23" fillId="12" borderId="1" xfId="0" applyNumberFormat="1" applyFont="1" applyFill="1" applyBorder="1" applyAlignment="1">
      <alignment wrapText="1"/>
    </xf>
    <xf numFmtId="3" fontId="0" fillId="4" borderId="1" xfId="0" applyNumberFormat="1" applyFont="1" applyFill="1" applyBorder="1" applyAlignment="1">
      <alignment horizontal="center" vertical="center" wrapText="1"/>
    </xf>
    <xf numFmtId="3" fontId="0" fillId="4" borderId="1" xfId="0" applyNumberFormat="1" applyFont="1" applyFill="1" applyBorder="1" applyAlignment="1">
      <alignment horizontal="center" wrapText="1"/>
    </xf>
    <xf numFmtId="0" fontId="46" fillId="12" borderId="0" xfId="0" applyFont="1" applyFill="1" applyAlignment="1">
      <alignment wrapText="1"/>
    </xf>
    <xf numFmtId="3" fontId="0" fillId="4" borderId="0" xfId="0" applyNumberFormat="1" applyFont="1" applyFill="1" applyAlignment="1">
      <alignment horizontal="center" wrapText="1"/>
    </xf>
    <xf numFmtId="171" fontId="0" fillId="4" borderId="0" xfId="17" applyNumberFormat="1" applyFont="1" applyFill="1" applyBorder="1" applyAlignment="1" applyProtection="1">
      <alignment wrapText="1"/>
    </xf>
    <xf numFmtId="171" fontId="0" fillId="4" borderId="0" xfId="0" applyNumberFormat="1" applyFont="1" applyFill="1" applyAlignment="1">
      <alignment wrapText="1"/>
    </xf>
    <xf numFmtId="172" fontId="0" fillId="4" borderId="0" xfId="17" applyNumberFormat="1" applyFont="1" applyFill="1" applyBorder="1" applyAlignment="1" applyProtection="1">
      <alignment wrapText="1"/>
    </xf>
    <xf numFmtId="0" fontId="0" fillId="4" borderId="0" xfId="0" applyFont="1" applyFill="1" applyAlignment="1">
      <alignment horizontal="center" wrapText="1"/>
    </xf>
    <xf numFmtId="4" fontId="2" fillId="10" borderId="10" xfId="17" applyNumberFormat="1" applyFont="1" applyFill="1" applyBorder="1" applyAlignment="1">
      <alignment horizontal="center" vertical="center" wrapText="1"/>
    </xf>
    <xf numFmtId="0" fontId="2" fillId="10" borderId="11" xfId="0" applyFont="1" applyFill="1" applyBorder="1" applyAlignment="1">
      <alignment horizontal="center" vertical="center" wrapText="1"/>
    </xf>
    <xf numFmtId="0" fontId="2" fillId="4" borderId="0" xfId="0" applyFont="1" applyFill="1" applyAlignment="1">
      <alignment vertical="center"/>
    </xf>
    <xf numFmtId="0" fontId="47" fillId="0" borderId="12" xfId="0" applyFont="1" applyFill="1" applyBorder="1" applyAlignment="1">
      <alignment horizontal="center" vertical="center"/>
    </xf>
    <xf numFmtId="0" fontId="28" fillId="4" borderId="13" xfId="0" applyFont="1" applyFill="1" applyBorder="1" applyAlignment="1">
      <alignment vertical="center" wrapText="1"/>
    </xf>
    <xf numFmtId="0" fontId="28" fillId="4" borderId="14" xfId="0" applyFont="1" applyFill="1" applyBorder="1" applyAlignment="1">
      <alignment horizontal="center" vertical="center"/>
    </xf>
    <xf numFmtId="3" fontId="28" fillId="4" borderId="13" xfId="0" applyNumberFormat="1" applyFont="1" applyFill="1" applyBorder="1" applyAlignment="1">
      <alignment horizontal="center" vertical="center" wrapText="1"/>
    </xf>
    <xf numFmtId="4" fontId="28" fillId="4" borderId="12" xfId="0" applyNumberFormat="1" applyFont="1" applyFill="1" applyBorder="1" applyAlignment="1">
      <alignment vertical="center" wrapText="1"/>
    </xf>
    <xf numFmtId="166" fontId="47" fillId="0" borderId="13" xfId="1" applyFont="1" applyBorder="1" applyAlignment="1">
      <alignment vertical="center"/>
    </xf>
    <xf numFmtId="165" fontId="47" fillId="0" borderId="14" xfId="0" applyNumberFormat="1" applyFont="1" applyBorder="1" applyAlignment="1">
      <alignment vertical="center"/>
    </xf>
    <xf numFmtId="165" fontId="47" fillId="0" borderId="13" xfId="17" applyFont="1" applyBorder="1" applyAlignment="1">
      <alignment vertical="center"/>
    </xf>
    <xf numFmtId="0" fontId="47" fillId="0" borderId="13" xfId="0" applyFont="1" applyBorder="1" applyAlignment="1">
      <alignment horizontal="center" vertical="center"/>
    </xf>
    <xf numFmtId="0" fontId="47" fillId="0" borderId="13" xfId="0" applyFont="1" applyBorder="1" applyAlignment="1">
      <alignment horizontal="left" vertical="center"/>
    </xf>
    <xf numFmtId="0" fontId="15" fillId="0" borderId="0" xfId="0" applyFont="1" applyAlignment="1">
      <alignment vertical="center"/>
    </xf>
    <xf numFmtId="0" fontId="47" fillId="0" borderId="15" xfId="0" applyFont="1" applyFill="1" applyBorder="1" applyAlignment="1">
      <alignment horizontal="center" vertical="center"/>
    </xf>
    <xf numFmtId="0" fontId="28" fillId="4" borderId="16" xfId="0" applyFont="1" applyFill="1" applyBorder="1" applyAlignment="1">
      <alignment vertical="center" wrapText="1"/>
    </xf>
    <xf numFmtId="0" fontId="28" fillId="4" borderId="17" xfId="0" applyFont="1" applyFill="1" applyBorder="1" applyAlignment="1">
      <alignment horizontal="center" vertical="center"/>
    </xf>
    <xf numFmtId="3" fontId="28" fillId="4" borderId="16" xfId="0" applyNumberFormat="1" applyFont="1" applyFill="1" applyBorder="1" applyAlignment="1">
      <alignment horizontal="center" vertical="center" wrapText="1"/>
    </xf>
    <xf numFmtId="4" fontId="28" fillId="4" borderId="35" xfId="0" applyNumberFormat="1" applyFont="1" applyFill="1" applyBorder="1" applyAlignment="1">
      <alignment vertical="center" wrapText="1"/>
    </xf>
    <xf numFmtId="165" fontId="47" fillId="0" borderId="16" xfId="17" applyFont="1" applyBorder="1" applyAlignment="1">
      <alignment vertical="center"/>
    </xf>
    <xf numFmtId="165" fontId="47" fillId="0" borderId="17" xfId="0" applyNumberFormat="1" applyFont="1" applyBorder="1" applyAlignment="1">
      <alignment vertical="center"/>
    </xf>
    <xf numFmtId="0" fontId="47" fillId="0" borderId="16" xfId="0" applyFont="1" applyBorder="1" applyAlignment="1">
      <alignment horizontal="center" vertical="center"/>
    </xf>
    <xf numFmtId="0" fontId="47" fillId="0" borderId="16" xfId="0" applyFont="1" applyBorder="1" applyAlignment="1">
      <alignment vertical="center"/>
    </xf>
    <xf numFmtId="166" fontId="47" fillId="0" borderId="16" xfId="1" applyFont="1" applyBorder="1" applyAlignment="1">
      <alignment vertical="center"/>
    </xf>
    <xf numFmtId="0" fontId="28" fillId="0" borderId="16" xfId="0" applyFont="1" applyFill="1" applyBorder="1" applyAlignment="1">
      <alignment vertical="center" wrapText="1"/>
    </xf>
    <xf numFmtId="0" fontId="47" fillId="4" borderId="16" xfId="0" applyFont="1" applyFill="1" applyBorder="1" applyAlignment="1">
      <alignment horizontal="center" vertical="center"/>
    </xf>
    <xf numFmtId="0" fontId="47" fillId="4" borderId="16" xfId="0" applyFont="1" applyFill="1" applyBorder="1" applyAlignment="1">
      <alignment vertical="center"/>
    </xf>
    <xf numFmtId="0" fontId="15" fillId="4" borderId="0" xfId="0" applyFont="1" applyFill="1" applyAlignment="1">
      <alignment vertical="center"/>
    </xf>
    <xf numFmtId="0" fontId="0" fillId="4" borderId="0" xfId="0" applyFill="1" applyAlignment="1">
      <alignment vertical="center"/>
    </xf>
    <xf numFmtId="165" fontId="47" fillId="4" borderId="16" xfId="17" applyFont="1" applyFill="1" applyBorder="1" applyAlignment="1">
      <alignment vertical="center"/>
    </xf>
    <xf numFmtId="0" fontId="48" fillId="0" borderId="16" xfId="0" applyFont="1" applyBorder="1" applyAlignment="1">
      <alignment horizontal="center" vertical="center"/>
    </xf>
    <xf numFmtId="0" fontId="48" fillId="0" borderId="16" xfId="0" applyFont="1" applyBorder="1" applyAlignment="1">
      <alignment vertical="center"/>
    </xf>
    <xf numFmtId="0" fontId="17" fillId="0" borderId="0" xfId="0" applyFont="1" applyAlignment="1">
      <alignment vertical="center"/>
    </xf>
    <xf numFmtId="0" fontId="8" fillId="0" borderId="0" xfId="0" applyFont="1" applyAlignment="1">
      <alignment vertical="center"/>
    </xf>
    <xf numFmtId="0" fontId="20" fillId="0" borderId="0" xfId="0" applyFont="1" applyAlignment="1">
      <alignment vertical="center"/>
    </xf>
    <xf numFmtId="0" fontId="11" fillId="0" borderId="0" xfId="0" applyFont="1" applyAlignment="1">
      <alignment vertical="center"/>
    </xf>
    <xf numFmtId="0" fontId="49" fillId="4" borderId="16" xfId="18" applyFont="1" applyFill="1" applyBorder="1" applyAlignment="1">
      <alignment vertical="center" wrapText="1"/>
    </xf>
    <xf numFmtId="165" fontId="47" fillId="0" borderId="16" xfId="17" applyFont="1" applyBorder="1" applyAlignment="1">
      <alignment horizontal="center" vertical="center"/>
    </xf>
    <xf numFmtId="165" fontId="48" fillId="0" borderId="16" xfId="17" applyFont="1" applyBorder="1" applyAlignment="1">
      <alignment vertical="center"/>
    </xf>
    <xf numFmtId="0" fontId="48" fillId="4" borderId="16" xfId="0" applyFont="1" applyFill="1" applyBorder="1" applyAlignment="1">
      <alignment horizontal="center" vertical="center"/>
    </xf>
    <xf numFmtId="0" fontId="48" fillId="4" borderId="16" xfId="0" applyFont="1" applyFill="1" applyBorder="1" applyAlignment="1">
      <alignment vertical="center"/>
    </xf>
    <xf numFmtId="165" fontId="48" fillId="0" borderId="16" xfId="17" applyFont="1" applyFill="1" applyBorder="1" applyAlignment="1">
      <alignment vertical="center"/>
    </xf>
    <xf numFmtId="0" fontId="48" fillId="0" borderId="16" xfId="0" applyFont="1" applyFill="1" applyBorder="1" applyAlignment="1">
      <alignment horizontal="center" vertical="center"/>
    </xf>
    <xf numFmtId="0" fontId="48" fillId="0" borderId="16" xfId="0" applyFont="1" applyFill="1" applyBorder="1" applyAlignment="1">
      <alignment vertical="center"/>
    </xf>
    <xf numFmtId="0" fontId="17" fillId="0" borderId="0" xfId="0" applyFont="1" applyFill="1" applyAlignment="1">
      <alignment vertical="center"/>
    </xf>
    <xf numFmtId="0" fontId="8" fillId="0" borderId="0" xfId="0" applyFont="1" applyFill="1" applyAlignment="1">
      <alignment vertical="center"/>
    </xf>
    <xf numFmtId="0" fontId="50" fillId="4" borderId="16" xfId="0" applyFont="1" applyFill="1" applyBorder="1" applyAlignment="1">
      <alignment horizontal="center" vertical="center"/>
    </xf>
    <xf numFmtId="0" fontId="50" fillId="4" borderId="16" xfId="0" applyFont="1" applyFill="1" applyBorder="1" applyAlignment="1">
      <alignment vertical="center"/>
    </xf>
    <xf numFmtId="0" fontId="20" fillId="4" borderId="0" xfId="0" applyFont="1" applyFill="1" applyAlignment="1">
      <alignment vertical="center"/>
    </xf>
    <xf numFmtId="0" fontId="11" fillId="4" borderId="0" xfId="0" applyFont="1" applyFill="1" applyAlignment="1">
      <alignment vertical="center"/>
    </xf>
    <xf numFmtId="0" fontId="47" fillId="0" borderId="16" xfId="0" applyFont="1" applyFill="1" applyBorder="1" applyAlignment="1">
      <alignment vertical="center"/>
    </xf>
    <xf numFmtId="0" fontId="48" fillId="0" borderId="15" xfId="0" applyFont="1" applyFill="1" applyBorder="1" applyAlignment="1">
      <alignment horizontal="center" vertical="center"/>
    </xf>
    <xf numFmtId="0" fontId="35" fillId="4" borderId="16" xfId="0" applyFont="1" applyFill="1" applyBorder="1" applyAlignment="1">
      <alignment vertical="center" wrapText="1"/>
    </xf>
    <xf numFmtId="0" fontId="35" fillId="4" borderId="17" xfId="0" applyFont="1" applyFill="1" applyBorder="1" applyAlignment="1">
      <alignment horizontal="center" vertical="center"/>
    </xf>
    <xf numFmtId="3" fontId="35" fillId="4" borderId="16" xfId="0" applyNumberFormat="1" applyFont="1" applyFill="1" applyBorder="1" applyAlignment="1">
      <alignment horizontal="center" vertical="center" wrapText="1"/>
    </xf>
    <xf numFmtId="0" fontId="50" fillId="0" borderId="16" xfId="0" applyFont="1" applyBorder="1" applyAlignment="1">
      <alignment horizontal="center" vertical="center"/>
    </xf>
    <xf numFmtId="0" fontId="50" fillId="0" borderId="16" xfId="0" applyFont="1" applyBorder="1" applyAlignment="1">
      <alignment vertical="center"/>
    </xf>
    <xf numFmtId="165" fontId="47" fillId="0" borderId="16" xfId="17" applyFont="1" applyFill="1" applyBorder="1" applyAlignment="1">
      <alignment vertical="center"/>
    </xf>
    <xf numFmtId="0" fontId="47" fillId="0" borderId="16" xfId="0" applyFont="1" applyFill="1" applyBorder="1" applyAlignment="1">
      <alignment horizontal="center" vertical="center"/>
    </xf>
    <xf numFmtId="0" fontId="15" fillId="0" borderId="0" xfId="0" applyFont="1" applyFill="1" applyAlignment="1">
      <alignment vertical="center"/>
    </xf>
    <xf numFmtId="0" fontId="0" fillId="0" borderId="0" xfId="0" applyFill="1" applyAlignment="1">
      <alignment vertical="center"/>
    </xf>
    <xf numFmtId="0" fontId="28" fillId="4" borderId="17" xfId="0" applyFont="1" applyFill="1" applyBorder="1" applyAlignment="1">
      <alignment horizontal="center" vertical="center" wrapText="1"/>
    </xf>
    <xf numFmtId="0" fontId="0" fillId="0" borderId="0" xfId="0" applyFont="1" applyFill="1" applyAlignment="1">
      <alignment vertical="center"/>
    </xf>
    <xf numFmtId="0" fontId="17" fillId="4" borderId="0" xfId="0" applyFont="1" applyFill="1" applyAlignment="1">
      <alignment vertical="center"/>
    </xf>
    <xf numFmtId="0" fontId="8" fillId="4" borderId="0" xfId="0" applyFont="1" applyFill="1" applyAlignment="1">
      <alignment vertical="center"/>
    </xf>
    <xf numFmtId="165" fontId="48" fillId="4" borderId="16" xfId="17" applyFont="1" applyFill="1" applyBorder="1" applyAlignment="1">
      <alignment vertical="center"/>
    </xf>
    <xf numFmtId="0" fontId="51" fillId="4" borderId="16" xfId="0" applyFont="1" applyFill="1" applyBorder="1" applyAlignment="1">
      <alignment vertical="center" wrapText="1"/>
    </xf>
    <xf numFmtId="0" fontId="47" fillId="4" borderId="17" xfId="0" applyFont="1" applyFill="1" applyBorder="1" applyAlignment="1">
      <alignment horizontal="center" vertical="center" wrapText="1"/>
    </xf>
    <xf numFmtId="0" fontId="47" fillId="4" borderId="16" xfId="0" applyFont="1" applyFill="1" applyBorder="1" applyAlignment="1">
      <alignment vertical="center" wrapText="1"/>
    </xf>
    <xf numFmtId="3" fontId="28" fillId="4" borderId="16" xfId="0" applyNumberFormat="1" applyFont="1" applyFill="1" applyBorder="1" applyAlignment="1">
      <alignment horizontal="center" vertical="center"/>
    </xf>
    <xf numFmtId="0" fontId="28" fillId="0" borderId="16" xfId="0" applyFont="1" applyBorder="1" applyAlignment="1">
      <alignment vertical="center" wrapText="1"/>
    </xf>
    <xf numFmtId="0" fontId="28" fillId="0" borderId="17" xfId="0" applyFont="1" applyBorder="1" applyAlignment="1">
      <alignment horizontal="center" vertical="center"/>
    </xf>
    <xf numFmtId="3" fontId="28" fillId="0" borderId="16" xfId="0" applyNumberFormat="1" applyFont="1" applyBorder="1" applyAlignment="1">
      <alignment horizontal="center" vertical="center" wrapText="1"/>
    </xf>
    <xf numFmtId="0" fontId="47" fillId="0" borderId="18" xfId="0" applyFont="1" applyFill="1" applyBorder="1" applyAlignment="1">
      <alignment horizontal="center" vertical="center"/>
    </xf>
    <xf numFmtId="0" fontId="28" fillId="0" borderId="19" xfId="0" applyFont="1" applyBorder="1" applyAlignment="1">
      <alignment vertical="center" wrapText="1"/>
    </xf>
    <xf numFmtId="0" fontId="28" fillId="0" borderId="20" xfId="0" applyFont="1" applyBorder="1" applyAlignment="1">
      <alignment horizontal="center" vertical="center"/>
    </xf>
    <xf numFmtId="3" fontId="28" fillId="0" borderId="19" xfId="0" applyNumberFormat="1" applyFont="1" applyBorder="1" applyAlignment="1">
      <alignment horizontal="center" vertical="center" wrapText="1"/>
    </xf>
    <xf numFmtId="165" fontId="47" fillId="0" borderId="19" xfId="17" applyFont="1" applyBorder="1" applyAlignment="1">
      <alignment vertical="center"/>
    </xf>
    <xf numFmtId="165" fontId="47" fillId="0" borderId="20" xfId="0" applyNumberFormat="1" applyFont="1" applyBorder="1" applyAlignment="1">
      <alignment vertical="center"/>
    </xf>
    <xf numFmtId="0" fontId="47" fillId="0" borderId="19" xfId="0" applyFont="1" applyBorder="1" applyAlignment="1">
      <alignment horizontal="center" vertical="center"/>
    </xf>
    <xf numFmtId="0" fontId="47" fillId="0" borderId="19" xfId="0" applyFont="1" applyBorder="1" applyAlignment="1">
      <alignment vertical="center"/>
    </xf>
    <xf numFmtId="0" fontId="15" fillId="0" borderId="0" xfId="0" applyFont="1" applyAlignment="1">
      <alignment horizontal="center" vertical="center"/>
    </xf>
    <xf numFmtId="0" fontId="15" fillId="4" borderId="0" xfId="0" applyFont="1" applyFill="1" applyAlignment="1">
      <alignment vertical="center" wrapText="1"/>
    </xf>
    <xf numFmtId="3" fontId="15" fillId="0" borderId="0" xfId="0" applyNumberFormat="1" applyFont="1" applyAlignment="1">
      <alignment horizontal="center" vertical="center"/>
    </xf>
    <xf numFmtId="4" fontId="15" fillId="0" borderId="0" xfId="17" applyNumberFormat="1" applyFont="1" applyAlignment="1">
      <alignment vertical="center"/>
    </xf>
    <xf numFmtId="165" fontId="15" fillId="0" borderId="0" xfId="17" applyFont="1" applyAlignment="1">
      <alignment vertical="center"/>
    </xf>
    <xf numFmtId="0" fontId="54" fillId="0" borderId="0" xfId="0" applyFont="1" applyAlignment="1">
      <alignment horizontal="left" vertical="center"/>
    </xf>
    <xf numFmtId="0" fontId="0" fillId="0" borderId="0" xfId="0" applyAlignment="1">
      <alignment horizontal="center" vertical="center"/>
    </xf>
    <xf numFmtId="0" fontId="0" fillId="4" borderId="0" xfId="0" applyFill="1" applyAlignment="1">
      <alignment vertical="center" wrapText="1"/>
    </xf>
    <xf numFmtId="3" fontId="0" fillId="0" borderId="0" xfId="0" applyNumberFormat="1" applyAlignment="1">
      <alignment horizontal="center" vertical="center"/>
    </xf>
    <xf numFmtId="4" fontId="1" fillId="0" borderId="0" xfId="17" applyNumberFormat="1" applyFont="1" applyAlignment="1">
      <alignment vertical="center"/>
    </xf>
    <xf numFmtId="165" fontId="1" fillId="0" borderId="0" xfId="17" applyFont="1" applyAlignment="1">
      <alignment vertical="center"/>
    </xf>
    <xf numFmtId="0" fontId="55" fillId="10" borderId="7" xfId="0" applyFont="1" applyFill="1" applyBorder="1" applyAlignment="1">
      <alignment horizontal="center" vertical="center"/>
    </xf>
    <xf numFmtId="0" fontId="41" fillId="10" borderId="8" xfId="0" applyFont="1" applyFill="1" applyBorder="1" applyAlignment="1">
      <alignment horizontal="center" vertical="center"/>
    </xf>
    <xf numFmtId="0" fontId="13" fillId="10" borderId="9" xfId="0" applyFont="1" applyFill="1" applyBorder="1" applyAlignment="1">
      <alignment horizontal="center" vertical="center" wrapText="1"/>
    </xf>
    <xf numFmtId="170" fontId="55" fillId="10" borderId="10" xfId="17" applyNumberFormat="1" applyFont="1" applyFill="1" applyBorder="1" applyAlignment="1">
      <alignment horizontal="center" vertical="center" wrapText="1"/>
    </xf>
    <xf numFmtId="170" fontId="56" fillId="10" borderId="7" xfId="17" applyNumberFormat="1" applyFont="1" applyFill="1" applyBorder="1" applyAlignment="1">
      <alignment horizontal="center" vertical="center"/>
    </xf>
    <xf numFmtId="170" fontId="55" fillId="10" borderId="8" xfId="17" applyNumberFormat="1" applyFont="1" applyFill="1" applyBorder="1" applyAlignment="1">
      <alignment horizontal="center" vertical="center" wrapText="1"/>
    </xf>
    <xf numFmtId="164" fontId="57" fillId="10" borderId="10" xfId="17" applyNumberFormat="1" applyFont="1" applyFill="1" applyBorder="1" applyAlignment="1">
      <alignment horizontal="center" vertical="center"/>
    </xf>
    <xf numFmtId="0" fontId="55" fillId="10" borderId="7" xfId="0" applyFont="1" applyFill="1" applyBorder="1" applyAlignment="1">
      <alignment horizontal="center" wrapText="1"/>
    </xf>
    <xf numFmtId="0" fontId="55" fillId="10" borderId="11" xfId="0" applyFont="1" applyFill="1" applyBorder="1" applyAlignment="1">
      <alignment horizontal="center" wrapText="1"/>
    </xf>
    <xf numFmtId="0" fontId="15" fillId="0" borderId="12" xfId="0" applyFont="1" applyBorder="1"/>
    <xf numFmtId="3" fontId="14" fillId="4" borderId="13" xfId="0" applyNumberFormat="1" applyFont="1" applyFill="1" applyBorder="1" applyAlignment="1">
      <alignment horizontal="center" vertical="center" wrapText="1"/>
    </xf>
    <xf numFmtId="169" fontId="14" fillId="4" borderId="14" xfId="0" applyNumberFormat="1" applyFont="1" applyFill="1" applyBorder="1" applyAlignment="1">
      <alignment vertical="center" wrapText="1"/>
    </xf>
    <xf numFmtId="170" fontId="15" fillId="0" borderId="13" xfId="17" applyNumberFormat="1" applyFont="1" applyBorder="1" applyAlignment="1">
      <alignment horizontal="center"/>
    </xf>
    <xf numFmtId="165" fontId="15" fillId="0" borderId="14" xfId="0" applyNumberFormat="1" applyFont="1" applyBorder="1"/>
    <xf numFmtId="165" fontId="15" fillId="0" borderId="13" xfId="17" applyFont="1" applyBorder="1"/>
    <xf numFmtId="0" fontId="15" fillId="0" borderId="0" xfId="0" applyFont="1"/>
    <xf numFmtId="0" fontId="15" fillId="0" borderId="15" xfId="0" applyFont="1" applyBorder="1" applyAlignment="1">
      <alignment horizontal="center"/>
    </xf>
    <xf numFmtId="0" fontId="14" fillId="0" borderId="16" xfId="0" applyFont="1" applyFill="1" applyBorder="1" applyAlignment="1">
      <alignment vertical="center" wrapText="1"/>
    </xf>
    <xf numFmtId="0" fontId="14" fillId="0" borderId="17" xfId="0" applyFont="1" applyFill="1" applyBorder="1" applyAlignment="1">
      <alignment vertical="center" wrapText="1"/>
    </xf>
    <xf numFmtId="3" fontId="14" fillId="0" borderId="16" xfId="0" applyNumberFormat="1" applyFont="1" applyFill="1" applyBorder="1" applyAlignment="1">
      <alignment horizontal="center" vertical="center" wrapText="1"/>
    </xf>
    <xf numFmtId="170" fontId="14" fillId="0" borderId="17" xfId="17" applyNumberFormat="1" applyFont="1" applyFill="1" applyBorder="1" applyAlignment="1">
      <alignment horizontal="center" vertical="center" wrapText="1"/>
    </xf>
    <xf numFmtId="170" fontId="15" fillId="0" borderId="16" xfId="17" applyNumberFormat="1" applyFont="1" applyFill="1" applyBorder="1" applyAlignment="1">
      <alignment horizontal="center"/>
    </xf>
    <xf numFmtId="170" fontId="15" fillId="0" borderId="17" xfId="17" applyNumberFormat="1" applyFont="1" applyFill="1" applyBorder="1"/>
    <xf numFmtId="164" fontId="15" fillId="0" borderId="16" xfId="17" applyNumberFormat="1" applyFont="1" applyFill="1" applyBorder="1"/>
    <xf numFmtId="0" fontId="15" fillId="0" borderId="16" xfId="0" applyFont="1" applyFill="1" applyBorder="1" applyAlignment="1">
      <alignment wrapText="1"/>
    </xf>
    <xf numFmtId="0" fontId="15" fillId="0" borderId="15" xfId="0" applyFont="1" applyBorder="1"/>
    <xf numFmtId="3" fontId="14" fillId="4" borderId="16" xfId="0" applyNumberFormat="1" applyFont="1" applyFill="1" applyBorder="1" applyAlignment="1">
      <alignment horizontal="center" vertical="center" wrapText="1"/>
    </xf>
    <xf numFmtId="169" fontId="14" fillId="4" borderId="17" xfId="0" applyNumberFormat="1" applyFont="1" applyFill="1" applyBorder="1" applyAlignment="1">
      <alignment vertical="center" wrapText="1"/>
    </xf>
    <xf numFmtId="170" fontId="15" fillId="0" borderId="16" xfId="17" applyNumberFormat="1" applyFont="1" applyBorder="1" applyAlignment="1">
      <alignment horizontal="center"/>
    </xf>
    <xf numFmtId="165" fontId="15" fillId="0" borderId="17" xfId="0" applyNumberFormat="1" applyFont="1" applyBorder="1"/>
    <xf numFmtId="165" fontId="15" fillId="0" borderId="16" xfId="17" applyFont="1" applyBorder="1"/>
    <xf numFmtId="0" fontId="15" fillId="4" borderId="0" xfId="0" applyFont="1" applyFill="1"/>
    <xf numFmtId="170" fontId="15" fillId="4" borderId="16" xfId="17" applyNumberFormat="1" applyFont="1" applyFill="1" applyBorder="1" applyAlignment="1">
      <alignment horizontal="center"/>
    </xf>
    <xf numFmtId="0" fontId="17" fillId="0" borderId="0" xfId="0" applyFont="1"/>
    <xf numFmtId="0" fontId="20" fillId="0" borderId="0" xfId="0" applyFont="1"/>
    <xf numFmtId="0" fontId="14" fillId="0" borderId="16" xfId="0" applyFont="1" applyFill="1" applyBorder="1"/>
    <xf numFmtId="0" fontId="14" fillId="0" borderId="17" xfId="0" applyFont="1" applyFill="1" applyBorder="1" applyAlignment="1">
      <alignment wrapText="1"/>
    </xf>
    <xf numFmtId="0" fontId="15" fillId="0" borderId="16" xfId="0" applyFont="1" applyBorder="1" applyAlignment="1">
      <alignment vertical="center"/>
    </xf>
    <xf numFmtId="170" fontId="17" fillId="0" borderId="16" xfId="17" applyNumberFormat="1" applyFont="1" applyBorder="1" applyAlignment="1">
      <alignment horizontal="center"/>
    </xf>
    <xf numFmtId="170" fontId="17" fillId="0" borderId="16" xfId="17" applyNumberFormat="1" applyFont="1" applyFill="1" applyBorder="1" applyAlignment="1">
      <alignment horizontal="center"/>
    </xf>
    <xf numFmtId="0" fontId="17" fillId="0" borderId="16" xfId="0" applyFont="1" applyFill="1" applyBorder="1"/>
    <xf numFmtId="0" fontId="17" fillId="0" borderId="0" xfId="0" applyFont="1" applyFill="1"/>
    <xf numFmtId="0" fontId="20" fillId="4" borderId="16" xfId="0" applyFont="1" applyFill="1" applyBorder="1"/>
    <xf numFmtId="0" fontId="20" fillId="4" borderId="0" xfId="0" applyFont="1" applyFill="1"/>
    <xf numFmtId="0" fontId="14" fillId="0" borderId="17" xfId="0" applyFont="1" applyFill="1" applyBorder="1" applyAlignment="1">
      <alignment vertical="center"/>
    </xf>
    <xf numFmtId="170" fontId="15" fillId="0" borderId="17" xfId="17" applyNumberFormat="1" applyFont="1" applyBorder="1"/>
    <xf numFmtId="164" fontId="15" fillId="0" borderId="16" xfId="17" applyNumberFormat="1" applyFont="1" applyBorder="1"/>
    <xf numFmtId="170" fontId="15" fillId="0" borderId="16" xfId="17" applyNumberFormat="1" applyFont="1" applyBorder="1" applyAlignment="1">
      <alignment horizontal="center" vertical="center"/>
    </xf>
    <xf numFmtId="0" fontId="15" fillId="0" borderId="0" xfId="0" applyFont="1" applyFill="1"/>
    <xf numFmtId="0" fontId="17" fillId="4" borderId="0" xfId="0" applyFont="1" applyFill="1"/>
    <xf numFmtId="170" fontId="17" fillId="4" borderId="16" xfId="17" applyNumberFormat="1" applyFont="1" applyFill="1" applyBorder="1" applyAlignment="1">
      <alignment horizontal="center"/>
    </xf>
    <xf numFmtId="0" fontId="58" fillId="4" borderId="16" xfId="0" applyFont="1" applyFill="1" applyBorder="1" applyAlignment="1"/>
    <xf numFmtId="0" fontId="15" fillId="4" borderId="17" xfId="0" applyFont="1" applyFill="1" applyBorder="1" applyAlignment="1">
      <alignment wrapText="1"/>
    </xf>
    <xf numFmtId="170" fontId="15" fillId="4" borderId="16" xfId="0" applyNumberFormat="1" applyFont="1" applyFill="1" applyBorder="1" applyAlignment="1">
      <alignment horizontal="center"/>
    </xf>
    <xf numFmtId="165" fontId="54" fillId="0" borderId="16" xfId="17" applyFont="1" applyBorder="1"/>
    <xf numFmtId="3" fontId="14" fillId="4" borderId="16" xfId="0" applyNumberFormat="1" applyFont="1" applyFill="1" applyBorder="1" applyAlignment="1">
      <alignment horizontal="center"/>
    </xf>
    <xf numFmtId="0" fontId="15" fillId="4" borderId="15" xfId="0" applyFont="1" applyFill="1" applyBorder="1"/>
    <xf numFmtId="165" fontId="15" fillId="4" borderId="17" xfId="0" applyNumberFormat="1" applyFont="1" applyFill="1" applyBorder="1"/>
    <xf numFmtId="165" fontId="15" fillId="4" borderId="16" xfId="17" applyFont="1" applyFill="1" applyBorder="1"/>
    <xf numFmtId="3" fontId="14" fillId="0" borderId="16" xfId="0" applyNumberFormat="1" applyFont="1" applyBorder="1" applyAlignment="1">
      <alignment horizontal="center" vertical="center" wrapText="1"/>
    </xf>
    <xf numFmtId="169" fontId="14" fillId="0" borderId="17" xfId="0" applyNumberFormat="1" applyFont="1" applyBorder="1" applyAlignment="1">
      <alignment vertical="center" wrapText="1"/>
    </xf>
    <xf numFmtId="0" fontId="15" fillId="0" borderId="18" xfId="0" applyFont="1" applyBorder="1"/>
    <xf numFmtId="3" fontId="14" fillId="0" borderId="19" xfId="0" applyNumberFormat="1" applyFont="1" applyBorder="1" applyAlignment="1">
      <alignment horizontal="center" vertical="center" wrapText="1"/>
    </xf>
    <xf numFmtId="169" fontId="14" fillId="0" borderId="20" xfId="0" applyNumberFormat="1" applyFont="1" applyBorder="1" applyAlignment="1">
      <alignment vertical="center" wrapText="1"/>
    </xf>
    <xf numFmtId="170" fontId="15" fillId="0" borderId="19" xfId="17" applyNumberFormat="1" applyFont="1" applyBorder="1" applyAlignment="1">
      <alignment horizontal="center"/>
    </xf>
    <xf numFmtId="165" fontId="15" fillId="0" borderId="20" xfId="0" applyNumberFormat="1" applyFont="1" applyBorder="1"/>
    <xf numFmtId="0" fontId="15" fillId="0" borderId="19" xfId="0" applyFont="1" applyBorder="1"/>
    <xf numFmtId="0" fontId="15" fillId="0" borderId="21" xfId="0" applyFont="1" applyBorder="1"/>
    <xf numFmtId="0" fontId="15" fillId="4" borderId="22" xfId="0" applyFont="1" applyFill="1" applyBorder="1"/>
    <xf numFmtId="0" fontId="15" fillId="0" borderId="22" xfId="0" applyFont="1" applyBorder="1"/>
    <xf numFmtId="3" fontId="15" fillId="0" borderId="22" xfId="0" applyNumberFormat="1" applyFont="1" applyBorder="1" applyAlignment="1">
      <alignment horizontal="center"/>
    </xf>
    <xf numFmtId="169" fontId="15" fillId="0" borderId="22" xfId="17" applyNumberFormat="1" applyFont="1" applyBorder="1" applyAlignment="1"/>
    <xf numFmtId="170" fontId="15" fillId="0" borderId="22" xfId="17" applyNumberFormat="1" applyFont="1" applyBorder="1" applyAlignment="1">
      <alignment horizontal="center"/>
    </xf>
    <xf numFmtId="0" fontId="15" fillId="0" borderId="24" xfId="0" applyFont="1" applyBorder="1"/>
    <xf numFmtId="0" fontId="15" fillId="0" borderId="6" xfId="0" applyFont="1" applyBorder="1"/>
    <xf numFmtId="0" fontId="15" fillId="0" borderId="0" xfId="0" applyFont="1" applyAlignment="1">
      <alignment horizontal="center"/>
    </xf>
    <xf numFmtId="0" fontId="15" fillId="0" borderId="0" xfId="0" applyFont="1" applyAlignment="1">
      <alignment wrapText="1"/>
    </xf>
    <xf numFmtId="3" fontId="15" fillId="0" borderId="0" xfId="0" applyNumberFormat="1" applyFont="1" applyAlignment="1">
      <alignment horizontal="center"/>
    </xf>
    <xf numFmtId="170" fontId="15" fillId="0" borderId="0" xfId="17" applyNumberFormat="1" applyFont="1" applyAlignment="1">
      <alignment horizontal="center"/>
    </xf>
    <xf numFmtId="170" fontId="15" fillId="0" borderId="0" xfId="17" applyNumberFormat="1" applyFont="1"/>
    <xf numFmtId="164" fontId="15" fillId="0" borderId="0" xfId="17" applyNumberFormat="1" applyFont="1"/>
    <xf numFmtId="0" fontId="0" fillId="0" borderId="0" xfId="0" applyAlignment="1">
      <alignment horizontal="center"/>
    </xf>
    <xf numFmtId="3" fontId="0" fillId="0" borderId="0" xfId="0" applyNumberFormat="1" applyAlignment="1">
      <alignment horizontal="center"/>
    </xf>
    <xf numFmtId="170" fontId="1" fillId="0" borderId="0" xfId="17" applyNumberFormat="1" applyFont="1" applyAlignment="1">
      <alignment horizontal="center"/>
    </xf>
    <xf numFmtId="170" fontId="0" fillId="0" borderId="0" xfId="17" applyNumberFormat="1" applyFont="1"/>
    <xf numFmtId="164" fontId="1" fillId="0" borderId="0" xfId="17" applyNumberFormat="1" applyFont="1"/>
    <xf numFmtId="165" fontId="55" fillId="10" borderId="10" xfId="17" applyFont="1" applyFill="1" applyBorder="1" applyAlignment="1">
      <alignment horizontal="center" vertical="center" wrapText="1"/>
    </xf>
    <xf numFmtId="165" fontId="56" fillId="10" borderId="7" xfId="17" applyFont="1" applyFill="1" applyBorder="1" applyAlignment="1">
      <alignment horizontal="center" vertical="center"/>
    </xf>
    <xf numFmtId="0" fontId="55" fillId="10" borderId="8" xfId="0" applyFont="1" applyFill="1" applyBorder="1" applyAlignment="1">
      <alignment horizontal="center" vertical="center" wrapText="1"/>
    </xf>
    <xf numFmtId="165" fontId="57" fillId="10" borderId="10" xfId="17" applyFont="1" applyFill="1" applyBorder="1" applyAlignment="1">
      <alignment horizontal="center" vertical="center"/>
    </xf>
    <xf numFmtId="0" fontId="55" fillId="10" borderId="7" xfId="0" applyFont="1" applyFill="1" applyBorder="1" applyAlignment="1">
      <alignment horizontal="center"/>
    </xf>
    <xf numFmtId="0" fontId="55" fillId="10" borderId="11" xfId="0" applyFont="1" applyFill="1" applyBorder="1" applyAlignment="1">
      <alignment horizontal="center"/>
    </xf>
    <xf numFmtId="165" fontId="15" fillId="0" borderId="13" xfId="17" applyFont="1" applyBorder="1" applyAlignment="1"/>
    <xf numFmtId="165" fontId="15" fillId="0" borderId="16" xfId="17" applyFont="1" applyBorder="1" applyAlignment="1"/>
    <xf numFmtId="165" fontId="15" fillId="4" borderId="16" xfId="17" applyFont="1" applyFill="1" applyBorder="1" applyAlignment="1"/>
    <xf numFmtId="165" fontId="15" fillId="0" borderId="16" xfId="17" applyFont="1" applyBorder="1" applyAlignment="1">
      <alignment horizontal="center"/>
    </xf>
    <xf numFmtId="165" fontId="17" fillId="0" borderId="16" xfId="17" applyFont="1" applyBorder="1" applyAlignment="1"/>
    <xf numFmtId="165" fontId="17" fillId="0" borderId="16" xfId="17" applyFont="1" applyFill="1" applyBorder="1" applyAlignment="1"/>
    <xf numFmtId="165" fontId="15" fillId="0" borderId="16" xfId="17" applyFont="1" applyBorder="1" applyAlignment="1">
      <alignment vertical="center"/>
    </xf>
    <xf numFmtId="165" fontId="15" fillId="0" borderId="16" xfId="17" applyFont="1" applyFill="1" applyBorder="1" applyAlignment="1"/>
    <xf numFmtId="165" fontId="17" fillId="4" borderId="16" xfId="17" applyFont="1" applyFill="1" applyBorder="1" applyAlignment="1"/>
    <xf numFmtId="0" fontId="15" fillId="4" borderId="16" xfId="0" applyFont="1" applyFill="1" applyBorder="1" applyAlignment="1"/>
    <xf numFmtId="165" fontId="15" fillId="0" borderId="19" xfId="17" applyFont="1" applyBorder="1" applyAlignment="1"/>
    <xf numFmtId="3" fontId="15" fillId="0" borderId="22" xfId="0" applyNumberFormat="1" applyFont="1" applyBorder="1"/>
    <xf numFmtId="165" fontId="15" fillId="0" borderId="22" xfId="17" applyFont="1" applyBorder="1" applyAlignment="1"/>
    <xf numFmtId="3" fontId="15" fillId="0" borderId="0" xfId="0" applyNumberFormat="1" applyFont="1"/>
    <xf numFmtId="165" fontId="15" fillId="0" borderId="0" xfId="17" applyFont="1" applyAlignment="1"/>
    <xf numFmtId="165" fontId="15" fillId="0" borderId="0" xfId="17" applyFont="1"/>
    <xf numFmtId="170" fontId="0" fillId="0" borderId="0" xfId="0" applyNumberFormat="1"/>
    <xf numFmtId="0" fontId="13" fillId="10" borderId="7" xfId="0" applyFont="1" applyFill="1" applyBorder="1" applyAlignment="1">
      <alignment horizontal="center" vertical="center"/>
    </xf>
    <xf numFmtId="0" fontId="13" fillId="10" borderId="8" xfId="0" applyFont="1" applyFill="1" applyBorder="1" applyAlignment="1">
      <alignment horizontal="center" vertical="center"/>
    </xf>
    <xf numFmtId="165" fontId="13" fillId="10" borderId="10" xfId="17" applyFont="1" applyFill="1" applyBorder="1" applyAlignment="1">
      <alignment horizontal="center" vertical="center" wrapText="1"/>
    </xf>
    <xf numFmtId="165" fontId="13" fillId="10" borderId="7" xfId="17" applyFont="1" applyFill="1" applyBorder="1" applyAlignment="1">
      <alignment horizontal="center" vertical="center"/>
    </xf>
    <xf numFmtId="0" fontId="13" fillId="10" borderId="8" xfId="0" applyFont="1" applyFill="1" applyBorder="1" applyAlignment="1">
      <alignment horizontal="center" vertical="center" wrapText="1"/>
    </xf>
    <xf numFmtId="170" fontId="13" fillId="10" borderId="10" xfId="17" applyNumberFormat="1" applyFont="1" applyFill="1" applyBorder="1" applyAlignment="1">
      <alignment horizontal="center" vertical="center"/>
    </xf>
    <xf numFmtId="0" fontId="13" fillId="10" borderId="7" xfId="0" applyFont="1" applyFill="1" applyBorder="1" applyAlignment="1">
      <alignment horizontal="center" wrapText="1"/>
    </xf>
    <xf numFmtId="0" fontId="13" fillId="10" borderId="11" xfId="0" applyFont="1" applyFill="1" applyBorder="1" applyAlignment="1">
      <alignment horizontal="center" wrapText="1"/>
    </xf>
    <xf numFmtId="0" fontId="47" fillId="0" borderId="15" xfId="0" applyFont="1" applyBorder="1" applyAlignment="1">
      <alignment horizontal="center" vertical="center" wrapText="1"/>
    </xf>
    <xf numFmtId="0" fontId="28" fillId="4" borderId="16" xfId="0" applyFont="1" applyFill="1" applyBorder="1" applyAlignment="1">
      <alignment horizontal="center" vertical="center" wrapText="1"/>
    </xf>
    <xf numFmtId="3" fontId="28" fillId="4" borderId="17" xfId="0" applyNumberFormat="1" applyFont="1" applyFill="1" applyBorder="1" applyAlignment="1">
      <alignment horizontal="center" vertical="center" wrapText="1"/>
    </xf>
    <xf numFmtId="165" fontId="47" fillId="4" borderId="16" xfId="17" applyFont="1" applyFill="1" applyBorder="1" applyAlignment="1">
      <alignment horizontal="center" vertical="center" wrapText="1"/>
    </xf>
    <xf numFmtId="165" fontId="47" fillId="0" borderId="17" xfId="0" applyNumberFormat="1" applyFont="1" applyBorder="1" applyAlignment="1">
      <alignment horizontal="center" vertical="center" wrapText="1"/>
    </xf>
    <xf numFmtId="170" fontId="47" fillId="0" borderId="16" xfId="17" applyNumberFormat="1" applyFont="1" applyBorder="1" applyAlignment="1">
      <alignment horizontal="center" vertical="center" wrapText="1"/>
    </xf>
    <xf numFmtId="0" fontId="47" fillId="4" borderId="16" xfId="0" applyFont="1" applyFill="1" applyBorder="1" applyAlignment="1">
      <alignment horizontal="center" vertical="center" wrapText="1"/>
    </xf>
    <xf numFmtId="0" fontId="2" fillId="0" borderId="0" xfId="0" applyFont="1" applyAlignment="1">
      <alignment horizontal="center"/>
    </xf>
    <xf numFmtId="0" fontId="61" fillId="10" borderId="1" xfId="0" applyFont="1" applyFill="1" applyBorder="1" applyAlignment="1">
      <alignment horizontal="center" vertical="center"/>
    </xf>
    <xf numFmtId="3" fontId="61" fillId="10" borderId="1" xfId="0" applyNumberFormat="1" applyFont="1" applyFill="1" applyBorder="1" applyAlignment="1">
      <alignment horizontal="center" vertical="center"/>
    </xf>
    <xf numFmtId="165" fontId="61" fillId="10" borderId="1" xfId="17" applyFont="1" applyFill="1" applyBorder="1" applyAlignment="1">
      <alignment horizontal="center" vertical="center" wrapText="1"/>
    </xf>
    <xf numFmtId="165" fontId="61" fillId="10" borderId="1" xfId="17" applyFont="1" applyFill="1" applyBorder="1" applyAlignment="1">
      <alignment horizontal="center" vertical="center"/>
    </xf>
    <xf numFmtId="0" fontId="61" fillId="10" borderId="1" xfId="0" applyFont="1" applyFill="1" applyBorder="1" applyAlignment="1">
      <alignment horizontal="center" vertical="center" wrapText="1"/>
    </xf>
    <xf numFmtId="0" fontId="61" fillId="10" borderId="1" xfId="0" applyFont="1" applyFill="1" applyBorder="1" applyAlignment="1">
      <alignment horizontal="center"/>
    </xf>
    <xf numFmtId="0" fontId="62" fillId="0" borderId="1" xfId="0" applyFont="1" applyBorder="1"/>
    <xf numFmtId="0" fontId="62" fillId="4" borderId="1" xfId="0" applyFont="1" applyFill="1" applyBorder="1" applyAlignment="1">
      <alignment vertical="center" wrapText="1"/>
    </xf>
    <xf numFmtId="0" fontId="62" fillId="4" borderId="1" xfId="0" applyFont="1" applyFill="1" applyBorder="1" applyAlignment="1">
      <alignment vertical="center"/>
    </xf>
    <xf numFmtId="3" fontId="62" fillId="4" borderId="1" xfId="0" applyNumberFormat="1" applyFont="1" applyFill="1" applyBorder="1" applyAlignment="1">
      <alignment vertical="center" wrapText="1"/>
    </xf>
    <xf numFmtId="173" fontId="63" fillId="4" borderId="1" xfId="0" applyNumberFormat="1" applyFont="1" applyFill="1" applyBorder="1" applyAlignment="1">
      <alignment vertical="center" wrapText="1"/>
    </xf>
    <xf numFmtId="173" fontId="63" fillId="0" borderId="1" xfId="17" applyNumberFormat="1" applyFont="1" applyBorder="1" applyAlignment="1"/>
    <xf numFmtId="173" fontId="63" fillId="0" borderId="1" xfId="0" applyNumberFormat="1" applyFont="1" applyBorder="1"/>
    <xf numFmtId="173" fontId="63" fillId="0" borderId="1" xfId="17" applyNumberFormat="1" applyFont="1" applyBorder="1"/>
    <xf numFmtId="0" fontId="63" fillId="0" borderId="1" xfId="0" applyFont="1" applyBorder="1"/>
    <xf numFmtId="0" fontId="63" fillId="0" borderId="1" xfId="0" applyFont="1" applyBorder="1" applyAlignment="1">
      <alignment horizontal="left"/>
    </xf>
    <xf numFmtId="0" fontId="63" fillId="0" borderId="1" xfId="0" applyFont="1" applyFill="1" applyBorder="1" applyAlignment="1">
      <alignment horizontal="left"/>
    </xf>
    <xf numFmtId="0" fontId="63" fillId="4" borderId="1" xfId="0" applyFont="1" applyFill="1" applyBorder="1"/>
    <xf numFmtId="0" fontId="62" fillId="4" borderId="1" xfId="0" applyFont="1" applyFill="1" applyBorder="1" applyAlignment="1">
      <alignment wrapText="1"/>
    </xf>
    <xf numFmtId="0" fontId="62" fillId="4" borderId="1" xfId="0" applyFont="1" applyFill="1" applyBorder="1"/>
    <xf numFmtId="173" fontId="63" fillId="0" borderId="1" xfId="0" applyNumberFormat="1" applyFont="1" applyFill="1" applyBorder="1" applyAlignment="1">
      <alignment vertical="center" wrapText="1"/>
    </xf>
    <xf numFmtId="173" fontId="63" fillId="0" borderId="1" xfId="17" applyNumberFormat="1" applyFont="1" applyFill="1" applyBorder="1" applyAlignment="1"/>
    <xf numFmtId="173" fontId="63" fillId="0" borderId="1" xfId="0" applyNumberFormat="1" applyFont="1" applyFill="1" applyBorder="1"/>
    <xf numFmtId="173" fontId="63" fillId="0" borderId="1" xfId="17" applyNumberFormat="1" applyFont="1" applyFill="1" applyBorder="1"/>
    <xf numFmtId="0" fontId="63" fillId="0" borderId="1" xfId="0" applyFont="1" applyFill="1" applyBorder="1"/>
    <xf numFmtId="170" fontId="14" fillId="0" borderId="31" xfId="0" applyNumberFormat="1" applyFont="1" applyBorder="1" applyAlignment="1">
      <alignment horizontal="right"/>
    </xf>
    <xf numFmtId="0" fontId="63" fillId="0" borderId="1" xfId="0" applyFont="1" applyFill="1" applyBorder="1" applyAlignment="1" applyProtection="1">
      <alignment horizontal="left" wrapText="1"/>
      <protection locked="0"/>
    </xf>
    <xf numFmtId="0" fontId="63" fillId="4" borderId="1" xfId="0" applyFont="1" applyFill="1" applyBorder="1" applyAlignment="1">
      <alignment horizontal="left"/>
    </xf>
    <xf numFmtId="173" fontId="63" fillId="4" borderId="1" xfId="17" applyNumberFormat="1" applyFont="1" applyFill="1" applyBorder="1" applyAlignment="1"/>
    <xf numFmtId="174" fontId="15" fillId="0" borderId="31" xfId="0" applyNumberFormat="1" applyFont="1" applyFill="1" applyBorder="1"/>
    <xf numFmtId="0" fontId="62" fillId="4" borderId="1" xfId="18" applyFont="1" applyFill="1" applyBorder="1"/>
    <xf numFmtId="0" fontId="63" fillId="4" borderId="1" xfId="0" applyFont="1" applyFill="1" applyBorder="1" applyAlignment="1" applyProtection="1">
      <alignment horizontal="left"/>
      <protection locked="0"/>
    </xf>
    <xf numFmtId="173" fontId="63" fillId="0" borderId="1" xfId="17" applyNumberFormat="1" applyFont="1" applyBorder="1" applyAlignment="1">
      <alignment horizontal="center"/>
    </xf>
    <xf numFmtId="0" fontId="63" fillId="0" borderId="1" xfId="0" applyFont="1" applyBorder="1" applyAlignment="1">
      <alignment vertical="center"/>
    </xf>
    <xf numFmtId="0" fontId="63" fillId="0" borderId="1" xfId="0" applyFont="1" applyFill="1" applyBorder="1" applyAlignment="1" applyProtection="1">
      <alignment horizontal="left"/>
      <protection locked="0"/>
    </xf>
    <xf numFmtId="0" fontId="15" fillId="0" borderId="31" xfId="0" applyFont="1" applyFill="1" applyBorder="1"/>
    <xf numFmtId="173" fontId="63" fillId="0" borderId="1" xfId="17" applyNumberFormat="1" applyFont="1" applyBorder="1" applyAlignment="1">
      <alignment vertical="center"/>
    </xf>
    <xf numFmtId="0" fontId="63" fillId="0" borderId="1" xfId="0" applyFont="1" applyBorder="1" applyAlignment="1" applyProtection="1">
      <alignment horizontal="left"/>
      <protection locked="0"/>
    </xf>
    <xf numFmtId="0" fontId="20" fillId="0" borderId="31" xfId="0" applyFont="1" applyFill="1" applyBorder="1"/>
    <xf numFmtId="0" fontId="62" fillId="4" borderId="1" xfId="0" applyFont="1" applyFill="1" applyBorder="1" applyAlignment="1"/>
    <xf numFmtId="0" fontId="63" fillId="0" borderId="1" xfId="0" applyFont="1" applyBorder="1" applyAlignment="1">
      <alignment horizontal="left" wrapText="1"/>
    </xf>
    <xf numFmtId="0" fontId="63" fillId="0" borderId="1" xfId="0" applyFont="1" applyFill="1" applyBorder="1" applyAlignment="1">
      <alignment horizontal="left" wrapText="1"/>
    </xf>
    <xf numFmtId="173" fontId="63" fillId="4" borderId="1" xfId="0" applyNumberFormat="1" applyFont="1" applyFill="1" applyBorder="1" applyAlignment="1"/>
    <xf numFmtId="3" fontId="62" fillId="4" borderId="1" xfId="0" applyNumberFormat="1" applyFont="1" applyFill="1" applyBorder="1"/>
    <xf numFmtId="170" fontId="14" fillId="4" borderId="17" xfId="17" applyNumberFormat="1" applyFont="1" applyFill="1" applyBorder="1" applyAlignment="1">
      <alignment vertical="center" wrapText="1"/>
    </xf>
    <xf numFmtId="165" fontId="14" fillId="4" borderId="17" xfId="17" applyFont="1" applyFill="1" applyBorder="1" applyAlignment="1">
      <alignment vertical="center" wrapText="1"/>
    </xf>
    <xf numFmtId="0" fontId="62" fillId="0" borderId="1" xfId="0" applyFont="1" applyBorder="1" applyAlignment="1">
      <alignment vertical="center" wrapText="1"/>
    </xf>
    <xf numFmtId="0" fontId="62" fillId="0" borderId="1" xfId="0" applyFont="1" applyBorder="1" applyAlignment="1">
      <alignment vertical="center"/>
    </xf>
    <xf numFmtId="3" fontId="62" fillId="0" borderId="1" xfId="0" applyNumberFormat="1" applyFont="1" applyBorder="1" applyAlignment="1">
      <alignment vertical="center" wrapText="1"/>
    </xf>
    <xf numFmtId="3" fontId="63" fillId="0" borderId="1" xfId="0" applyNumberFormat="1" applyFont="1" applyBorder="1"/>
    <xf numFmtId="0" fontId="62" fillId="0" borderId="0" xfId="0" applyFont="1"/>
    <xf numFmtId="0" fontId="65" fillId="0" borderId="0" xfId="0" applyFont="1"/>
    <xf numFmtId="165" fontId="1" fillId="0" borderId="0" xfId="17" applyFont="1" applyAlignment="1"/>
    <xf numFmtId="165" fontId="1" fillId="0" borderId="0" xfId="17" applyFont="1"/>
    <xf numFmtId="165" fontId="13" fillId="10" borderId="10" xfId="17" applyFont="1" applyFill="1" applyBorder="1" applyAlignment="1">
      <alignment horizontal="center" vertical="center"/>
    </xf>
    <xf numFmtId="0" fontId="13" fillId="10" borderId="11" xfId="0" applyFont="1" applyFill="1" applyBorder="1" applyAlignment="1">
      <alignment horizontal="center"/>
    </xf>
    <xf numFmtId="0" fontId="14" fillId="4" borderId="14" xfId="0" applyFont="1" applyFill="1" applyBorder="1" applyAlignment="1">
      <alignment vertical="center" wrapText="1"/>
    </xf>
    <xf numFmtId="170" fontId="15" fillId="0" borderId="13" xfId="17" applyNumberFormat="1" applyFont="1" applyBorder="1" applyAlignment="1"/>
    <xf numFmtId="170" fontId="15" fillId="0" borderId="14" xfId="0" applyNumberFormat="1" applyFont="1" applyBorder="1"/>
    <xf numFmtId="170" fontId="15" fillId="0" borderId="13" xfId="17" applyNumberFormat="1" applyFont="1" applyBorder="1"/>
    <xf numFmtId="170" fontId="15" fillId="0" borderId="16" xfId="17" applyNumberFormat="1" applyFont="1" applyBorder="1" applyAlignment="1"/>
    <xf numFmtId="170" fontId="15" fillId="0" borderId="17" xfId="0" applyNumberFormat="1" applyFont="1" applyBorder="1"/>
    <xf numFmtId="170" fontId="15" fillId="0" borderId="16" xfId="17" applyNumberFormat="1" applyFont="1" applyBorder="1"/>
    <xf numFmtId="0" fontId="14" fillId="4" borderId="17" xfId="0" applyFont="1" applyFill="1" applyBorder="1" applyAlignment="1">
      <alignment wrapText="1"/>
    </xf>
    <xf numFmtId="170" fontId="15" fillId="4" borderId="16" xfId="17" applyNumberFormat="1" applyFont="1" applyFill="1" applyBorder="1" applyAlignment="1"/>
    <xf numFmtId="0" fontId="19" fillId="4" borderId="16" xfId="18" applyFont="1" applyFill="1" applyBorder="1" applyAlignment="1">
      <alignment wrapText="1"/>
    </xf>
    <xf numFmtId="170" fontId="17" fillId="0" borderId="16" xfId="17" applyNumberFormat="1" applyFont="1" applyBorder="1" applyAlignment="1"/>
    <xf numFmtId="170" fontId="17" fillId="0" borderId="16" xfId="17" applyNumberFormat="1" applyFont="1" applyFill="1" applyBorder="1" applyAlignment="1"/>
    <xf numFmtId="170" fontId="15" fillId="0" borderId="16" xfId="17" applyNumberFormat="1" applyFont="1" applyBorder="1" applyAlignment="1">
      <alignment vertical="center"/>
    </xf>
    <xf numFmtId="170" fontId="15" fillId="0" borderId="16" xfId="17" applyNumberFormat="1" applyFont="1" applyFill="1" applyBorder="1" applyAlignment="1"/>
    <xf numFmtId="170" fontId="17" fillId="4" borderId="16" xfId="17" applyNumberFormat="1" applyFont="1" applyFill="1" applyBorder="1" applyAlignment="1"/>
    <xf numFmtId="0" fontId="58" fillId="4" borderId="16" xfId="0" applyFont="1" applyFill="1" applyBorder="1" applyAlignment="1">
      <alignment wrapText="1"/>
    </xf>
    <xf numFmtId="0" fontId="15" fillId="4" borderId="16" xfId="0" applyFont="1" applyFill="1" applyBorder="1" applyAlignment="1">
      <alignment wrapText="1"/>
    </xf>
    <xf numFmtId="170" fontId="15" fillId="4" borderId="16" xfId="0" applyNumberFormat="1" applyFont="1" applyFill="1" applyBorder="1" applyAlignment="1"/>
    <xf numFmtId="170" fontId="15" fillId="4" borderId="17" xfId="0" applyNumberFormat="1" applyFont="1" applyFill="1" applyBorder="1"/>
    <xf numFmtId="170" fontId="15" fillId="4" borderId="16" xfId="17" applyNumberFormat="1" applyFont="1" applyFill="1" applyBorder="1"/>
    <xf numFmtId="0" fontId="21" fillId="4" borderId="16" xfId="0" applyFont="1" applyFill="1" applyBorder="1" applyAlignment="1">
      <alignment wrapText="1"/>
    </xf>
    <xf numFmtId="0" fontId="21" fillId="4" borderId="17" xfId="0" applyFont="1" applyFill="1" applyBorder="1" applyAlignment="1">
      <alignment wrapText="1"/>
    </xf>
    <xf numFmtId="0" fontId="14" fillId="0" borderId="17" xfId="0" applyFont="1" applyBorder="1" applyAlignment="1">
      <alignment vertical="center" wrapText="1"/>
    </xf>
    <xf numFmtId="0" fontId="14" fillId="0" borderId="20" xfId="0" applyFont="1" applyBorder="1" applyAlignment="1">
      <alignment vertical="center" wrapText="1"/>
    </xf>
    <xf numFmtId="170" fontId="15" fillId="0" borderId="19" xfId="17" applyNumberFormat="1" applyFont="1" applyBorder="1" applyAlignment="1"/>
    <xf numFmtId="170" fontId="15" fillId="0" borderId="20" xfId="0" applyNumberFormat="1" applyFont="1" applyBorder="1"/>
    <xf numFmtId="170" fontId="15" fillId="0" borderId="22" xfId="17" applyNumberFormat="1" applyFont="1" applyBorder="1" applyAlignment="1"/>
    <xf numFmtId="170" fontId="15" fillId="0" borderId="4" xfId="17" applyNumberFormat="1" applyFont="1" applyBorder="1"/>
    <xf numFmtId="0" fontId="54" fillId="0" borderId="0" xfId="0" applyFont="1"/>
    <xf numFmtId="0" fontId="54" fillId="4" borderId="0" xfId="0" applyFont="1" applyFill="1"/>
    <xf numFmtId="0" fontId="15" fillId="0" borderId="15" xfId="0" applyFont="1" applyFill="1" applyBorder="1"/>
    <xf numFmtId="0" fontId="14" fillId="0" borderId="16" xfId="0" applyFont="1" applyFill="1" applyBorder="1" applyAlignment="1">
      <alignment wrapText="1"/>
    </xf>
    <xf numFmtId="0" fontId="14" fillId="0" borderId="17" xfId="0" applyFont="1" applyFill="1" applyBorder="1"/>
    <xf numFmtId="3" fontId="14" fillId="0" borderId="16" xfId="0" applyNumberFormat="1" applyFont="1" applyFill="1" applyBorder="1" applyAlignment="1">
      <alignment vertical="center" wrapText="1"/>
    </xf>
    <xf numFmtId="0" fontId="19" fillId="0" borderId="16" xfId="18" applyFont="1" applyFill="1" applyBorder="1"/>
    <xf numFmtId="0" fontId="58" fillId="0" borderId="16" xfId="0" applyFont="1" applyFill="1" applyBorder="1" applyAlignment="1"/>
    <xf numFmtId="0" fontId="15" fillId="0" borderId="17" xfId="0" applyFont="1" applyFill="1" applyBorder="1" applyAlignment="1">
      <alignment wrapText="1"/>
    </xf>
    <xf numFmtId="3" fontId="14" fillId="0" borderId="16" xfId="0" applyNumberFormat="1" applyFont="1" applyFill="1" applyBorder="1"/>
    <xf numFmtId="0" fontId="21" fillId="0" borderId="16" xfId="0" applyFont="1" applyFill="1" applyBorder="1"/>
    <xf numFmtId="0" fontId="21" fillId="0" borderId="17" xfId="0" applyFont="1" applyFill="1" applyBorder="1"/>
    <xf numFmtId="0" fontId="15" fillId="0" borderId="18" xfId="0" applyFont="1" applyFill="1" applyBorder="1"/>
    <xf numFmtId="0" fontId="14" fillId="0" borderId="19" xfId="0" applyFont="1" applyFill="1" applyBorder="1" applyAlignment="1">
      <alignment vertical="center" wrapText="1"/>
    </xf>
    <xf numFmtId="0" fontId="14" fillId="0" borderId="20" xfId="0" applyFont="1" applyFill="1" applyBorder="1" applyAlignment="1">
      <alignment vertical="center"/>
    </xf>
    <xf numFmtId="3" fontId="14" fillId="0" borderId="19" xfId="0" applyNumberFormat="1" applyFont="1" applyFill="1" applyBorder="1" applyAlignment="1">
      <alignment vertical="center" wrapText="1"/>
    </xf>
    <xf numFmtId="0" fontId="15" fillId="0" borderId="21" xfId="0" applyFont="1" applyFill="1" applyBorder="1"/>
    <xf numFmtId="0" fontId="15" fillId="0" borderId="22" xfId="0" applyFont="1" applyFill="1" applyBorder="1"/>
    <xf numFmtId="3" fontId="15" fillId="0" borderId="22" xfId="0" applyNumberFormat="1" applyFont="1" applyFill="1" applyBorder="1"/>
    <xf numFmtId="165" fontId="54" fillId="0" borderId="4" xfId="17" applyFont="1" applyBorder="1"/>
    <xf numFmtId="0" fontId="55" fillId="10" borderId="7" xfId="0" applyFont="1" applyFill="1" applyBorder="1" applyAlignment="1">
      <alignment horizontal="center" vertical="center" wrapText="1"/>
    </xf>
    <xf numFmtId="0" fontId="41" fillId="10" borderId="8" xfId="0" applyFont="1" applyFill="1" applyBorder="1" applyAlignment="1">
      <alignment horizontal="center" vertical="center" wrapText="1"/>
    </xf>
    <xf numFmtId="3" fontId="13" fillId="10" borderId="9" xfId="0" applyNumberFormat="1" applyFont="1" applyFill="1" applyBorder="1" applyAlignment="1">
      <alignment horizontal="center" vertical="center" wrapText="1"/>
    </xf>
    <xf numFmtId="42" fontId="56" fillId="10" borderId="7" xfId="17" applyNumberFormat="1" applyFont="1" applyFill="1" applyBorder="1" applyAlignment="1">
      <alignment horizontal="center" vertical="center" wrapText="1"/>
    </xf>
    <xf numFmtId="165" fontId="57" fillId="10" borderId="10" xfId="17" applyFont="1" applyFill="1" applyBorder="1" applyAlignment="1">
      <alignment horizontal="center" vertical="center" wrapText="1"/>
    </xf>
    <xf numFmtId="0" fontId="55" fillId="10" borderId="11" xfId="0" applyFont="1" applyFill="1" applyBorder="1" applyAlignment="1">
      <alignment horizontal="center" vertical="center" wrapText="1"/>
    </xf>
    <xf numFmtId="0" fontId="2" fillId="4" borderId="0" xfId="0" applyFont="1" applyFill="1" applyAlignment="1">
      <alignment vertical="center" wrapText="1"/>
    </xf>
    <xf numFmtId="0" fontId="15" fillId="0" borderId="12" xfId="0" applyFont="1" applyBorder="1" applyAlignment="1">
      <alignment vertical="center"/>
    </xf>
    <xf numFmtId="3" fontId="14" fillId="4" borderId="12" xfId="0" applyNumberFormat="1" applyFont="1" applyFill="1" applyBorder="1" applyAlignment="1">
      <alignment vertical="center" wrapText="1"/>
    </xf>
    <xf numFmtId="6" fontId="14" fillId="13" borderId="12" xfId="0" applyNumberFormat="1" applyFont="1" applyFill="1" applyBorder="1" applyAlignment="1">
      <alignment vertical="center" wrapText="1"/>
    </xf>
    <xf numFmtId="6" fontId="14" fillId="0" borderId="13" xfId="0" applyNumberFormat="1" applyFont="1" applyBorder="1" applyAlignment="1">
      <alignment vertical="center"/>
    </xf>
    <xf numFmtId="165" fontId="15" fillId="0" borderId="14" xfId="0" applyNumberFormat="1" applyFont="1" applyBorder="1" applyAlignment="1">
      <alignment vertical="center"/>
    </xf>
    <xf numFmtId="165" fontId="15" fillId="0" borderId="13" xfId="17" applyFont="1" applyBorder="1" applyAlignment="1">
      <alignment vertical="center"/>
    </xf>
    <xf numFmtId="3" fontId="17" fillId="0" borderId="12" xfId="0" applyNumberFormat="1" applyFont="1" applyBorder="1" applyAlignment="1">
      <alignment horizontal="center" vertical="center"/>
    </xf>
    <xf numFmtId="0" fontId="21" fillId="0" borderId="13" xfId="0" applyFont="1" applyFill="1" applyBorder="1" applyAlignment="1">
      <alignment horizontal="left" vertical="center"/>
    </xf>
    <xf numFmtId="0" fontId="15" fillId="0" borderId="15" xfId="0" applyFont="1" applyBorder="1" applyAlignment="1">
      <alignment vertical="center"/>
    </xf>
    <xf numFmtId="3" fontId="14" fillId="4" borderId="15" xfId="0" applyNumberFormat="1" applyFont="1" applyFill="1" applyBorder="1" applyAlignment="1">
      <alignment vertical="center" wrapText="1"/>
    </xf>
    <xf numFmtId="6" fontId="14" fillId="13" borderId="15" xfId="0" applyNumberFormat="1" applyFont="1" applyFill="1" applyBorder="1" applyAlignment="1">
      <alignment vertical="center" wrapText="1"/>
    </xf>
    <xf numFmtId="6" fontId="14" fillId="0" borderId="16" xfId="0" applyNumberFormat="1" applyFont="1" applyBorder="1" applyAlignment="1">
      <alignment vertical="center"/>
    </xf>
    <xf numFmtId="165" fontId="15" fillId="0" borderId="17" xfId="0" applyNumberFormat="1" applyFont="1" applyBorder="1" applyAlignment="1">
      <alignment vertical="center"/>
    </xf>
    <xf numFmtId="3" fontId="17" fillId="0" borderId="15" xfId="0" applyNumberFormat="1" applyFont="1" applyBorder="1" applyAlignment="1">
      <alignment horizontal="center" vertical="center"/>
    </xf>
    <xf numFmtId="0" fontId="21" fillId="0" borderId="16" xfId="0" applyFont="1" applyFill="1" applyBorder="1" applyAlignment="1">
      <alignment horizontal="left" vertical="center"/>
    </xf>
    <xf numFmtId="0" fontId="14" fillId="13" borderId="15" xfId="0" applyFont="1" applyFill="1" applyBorder="1" applyAlignment="1">
      <alignment vertical="center" wrapText="1"/>
    </xf>
    <xf numFmtId="0" fontId="14" fillId="0" borderId="16" xfId="0" applyFont="1" applyBorder="1" applyAlignment="1">
      <alignment vertical="center"/>
    </xf>
    <xf numFmtId="3" fontId="17" fillId="0" borderId="15" xfId="0" applyNumberFormat="1" applyFont="1" applyFill="1" applyBorder="1" applyAlignment="1">
      <alignment horizontal="center" vertical="center"/>
    </xf>
    <xf numFmtId="42" fontId="14" fillId="0" borderId="16" xfId="0" applyNumberFormat="1" applyFont="1" applyBorder="1" applyAlignment="1">
      <alignment vertical="center"/>
    </xf>
    <xf numFmtId="0" fontId="21" fillId="0" borderId="16" xfId="0" applyFont="1" applyFill="1" applyBorder="1" applyAlignment="1" applyProtection="1">
      <alignment horizontal="left" vertical="center" wrapText="1"/>
      <protection hidden="1"/>
    </xf>
    <xf numFmtId="3" fontId="17" fillId="0" borderId="15" xfId="0" applyNumberFormat="1" applyFont="1" applyBorder="1" applyAlignment="1">
      <alignment horizontal="center" vertical="center" wrapText="1"/>
    </xf>
    <xf numFmtId="0" fontId="19" fillId="4" borderId="16" xfId="18" applyFont="1" applyFill="1" applyBorder="1" applyAlignment="1">
      <alignment vertical="center" wrapText="1"/>
    </xf>
    <xf numFmtId="3" fontId="21" fillId="0" borderId="16" xfId="0" applyNumberFormat="1" applyFont="1" applyFill="1" applyBorder="1" applyAlignment="1">
      <alignment horizontal="left" vertical="center"/>
    </xf>
    <xf numFmtId="3" fontId="17" fillId="0" borderId="15" xfId="0" applyNumberFormat="1" applyFont="1" applyFill="1" applyBorder="1" applyAlignment="1">
      <alignment horizontal="center" vertical="center" wrapText="1"/>
    </xf>
    <xf numFmtId="0" fontId="58" fillId="4" borderId="16" xfId="0" applyFont="1" applyFill="1" applyBorder="1" applyAlignment="1">
      <alignment vertical="center" wrapText="1"/>
    </xf>
    <xf numFmtId="0" fontId="15" fillId="4" borderId="17" xfId="0" applyFont="1" applyFill="1" applyBorder="1" applyAlignment="1">
      <alignment vertical="center" wrapText="1"/>
    </xf>
    <xf numFmtId="0" fontId="15" fillId="4" borderId="16" xfId="0" applyFont="1" applyFill="1" applyBorder="1" applyAlignment="1">
      <alignment vertical="center" wrapText="1"/>
    </xf>
    <xf numFmtId="0" fontId="21" fillId="0" borderId="16" xfId="0" applyFont="1" applyFill="1" applyBorder="1" applyAlignment="1">
      <alignment horizontal="left" vertical="center" wrapText="1"/>
    </xf>
    <xf numFmtId="3" fontId="14" fillId="4" borderId="15" xfId="0" applyNumberFormat="1" applyFont="1" applyFill="1" applyBorder="1" applyAlignment="1">
      <alignment vertical="center"/>
    </xf>
    <xf numFmtId="0" fontId="15" fillId="4" borderId="15" xfId="0" applyFont="1" applyFill="1" applyBorder="1" applyAlignment="1">
      <alignment vertical="center"/>
    </xf>
    <xf numFmtId="165" fontId="15" fillId="4" borderId="17" xfId="0" applyNumberFormat="1" applyFont="1" applyFill="1" applyBorder="1" applyAlignment="1">
      <alignment vertical="center"/>
    </xf>
    <xf numFmtId="165" fontId="15" fillId="4" borderId="16" xfId="17" applyFont="1" applyFill="1" applyBorder="1" applyAlignment="1">
      <alignment vertical="center"/>
    </xf>
    <xf numFmtId="0" fontId="21" fillId="4" borderId="16" xfId="0" applyFont="1" applyFill="1" applyBorder="1" applyAlignment="1">
      <alignment vertical="center" wrapText="1"/>
    </xf>
    <xf numFmtId="0" fontId="21" fillId="4" borderId="17" xfId="0" applyFont="1" applyFill="1" applyBorder="1" applyAlignment="1">
      <alignment vertical="center"/>
    </xf>
    <xf numFmtId="3" fontId="14" fillId="0" borderId="15" xfId="0" applyNumberFormat="1" applyFont="1" applyBorder="1" applyAlignment="1">
      <alignment vertical="center" wrapText="1"/>
    </xf>
    <xf numFmtId="0" fontId="15" fillId="0" borderId="18" xfId="0" applyFont="1" applyBorder="1" applyAlignment="1">
      <alignment vertical="center"/>
    </xf>
    <xf numFmtId="3" fontId="14" fillId="0" borderId="18" xfId="0" applyNumberFormat="1" applyFont="1" applyBorder="1" applyAlignment="1">
      <alignment vertical="center" wrapText="1"/>
    </xf>
    <xf numFmtId="0" fontId="14" fillId="13" borderId="18" xfId="0" applyFont="1" applyFill="1" applyBorder="1" applyAlignment="1">
      <alignment vertical="center" wrapText="1"/>
    </xf>
    <xf numFmtId="0" fontId="14" fillId="0" borderId="19" xfId="0" applyFont="1" applyBorder="1" applyAlignment="1">
      <alignment vertical="center"/>
    </xf>
    <xf numFmtId="165" fontId="15" fillId="0" borderId="20" xfId="0" applyNumberFormat="1" applyFont="1" applyBorder="1" applyAlignment="1">
      <alignment vertical="center"/>
    </xf>
    <xf numFmtId="3" fontId="17" fillId="0" borderId="18" xfId="0" applyNumberFormat="1" applyFont="1" applyFill="1" applyBorder="1" applyAlignment="1">
      <alignment horizontal="center" vertical="center"/>
    </xf>
    <xf numFmtId="0" fontId="21" fillId="0" borderId="19" xfId="0" applyFont="1" applyFill="1" applyBorder="1" applyAlignment="1">
      <alignment horizontal="left" vertical="center"/>
    </xf>
    <xf numFmtId="0" fontId="15" fillId="0" borderId="21" xfId="0" applyFont="1" applyBorder="1" applyAlignment="1">
      <alignment vertical="center"/>
    </xf>
    <xf numFmtId="0" fontId="15" fillId="4" borderId="22" xfId="0" applyFont="1" applyFill="1" applyBorder="1" applyAlignment="1">
      <alignment vertical="center" wrapText="1"/>
    </xf>
    <xf numFmtId="0" fontId="15" fillId="0" borderId="22" xfId="0" applyFont="1" applyBorder="1" applyAlignment="1">
      <alignment vertical="center"/>
    </xf>
    <xf numFmtId="3" fontId="15" fillId="0" borderId="22" xfId="0" applyNumberFormat="1" applyFont="1" applyBorder="1" applyAlignment="1">
      <alignment vertical="center"/>
    </xf>
    <xf numFmtId="165" fontId="15" fillId="0" borderId="22" xfId="17" applyFont="1" applyBorder="1" applyAlignment="1">
      <alignment vertical="center"/>
    </xf>
    <xf numFmtId="165" fontId="15" fillId="0" borderId="4" xfId="17" applyFont="1" applyBorder="1" applyAlignment="1">
      <alignment vertical="center"/>
    </xf>
    <xf numFmtId="0" fontId="15" fillId="0" borderId="24" xfId="0" applyFont="1" applyBorder="1" applyAlignment="1">
      <alignment vertical="center"/>
    </xf>
    <xf numFmtId="0" fontId="15" fillId="0" borderId="6" xfId="0" applyFont="1" applyFill="1" applyBorder="1" applyAlignment="1">
      <alignment vertical="center"/>
    </xf>
    <xf numFmtId="3" fontId="15" fillId="0" borderId="0" xfId="0" applyNumberFormat="1" applyFont="1" applyAlignment="1">
      <alignment vertical="center"/>
    </xf>
    <xf numFmtId="42" fontId="15" fillId="0" borderId="0" xfId="17" applyNumberFormat="1" applyFont="1" applyAlignment="1">
      <alignment vertical="center"/>
    </xf>
    <xf numFmtId="0" fontId="66" fillId="0" borderId="0" xfId="0" applyFont="1" applyAlignment="1">
      <alignment horizontal="left" vertical="center"/>
    </xf>
    <xf numFmtId="0" fontId="67" fillId="0" borderId="0" xfId="0" applyFont="1" applyAlignment="1">
      <alignment horizontal="left" vertical="center"/>
    </xf>
    <xf numFmtId="3" fontId="0" fillId="0" borderId="0" xfId="0" applyNumberFormat="1" applyAlignment="1">
      <alignment vertical="center"/>
    </xf>
    <xf numFmtId="165" fontId="0" fillId="0" borderId="0" xfId="17" applyFont="1" applyAlignment="1">
      <alignment vertical="center"/>
    </xf>
    <xf numFmtId="42" fontId="0" fillId="0" borderId="0" xfId="17" applyNumberFormat="1" applyFont="1" applyAlignment="1">
      <alignment vertical="center"/>
    </xf>
    <xf numFmtId="165" fontId="15" fillId="3" borderId="23" xfId="0" applyNumberFormat="1" applyFont="1" applyFill="1" applyBorder="1" applyAlignment="1">
      <alignment vertical="center"/>
    </xf>
    <xf numFmtId="165" fontId="15" fillId="3" borderId="23" xfId="0" applyNumberFormat="1" applyFont="1" applyFill="1" applyBorder="1"/>
    <xf numFmtId="0" fontId="6" fillId="0" borderId="0" xfId="0" applyFont="1" applyAlignment="1">
      <alignment wrapText="1"/>
    </xf>
    <xf numFmtId="0" fontId="8" fillId="0" borderId="1" xfId="0" applyFont="1" applyFill="1" applyBorder="1" applyAlignment="1">
      <alignment wrapText="1"/>
    </xf>
    <xf numFmtId="0" fontId="8" fillId="0" borderId="1" xfId="0" applyFont="1" applyFill="1" applyBorder="1" applyAlignment="1">
      <alignment vertical="center" wrapText="1"/>
    </xf>
    <xf numFmtId="167" fontId="7" fillId="3" borderId="1" xfId="1" applyNumberFormat="1" applyFont="1" applyFill="1" applyBorder="1"/>
    <xf numFmtId="170" fontId="15" fillId="3" borderId="23" xfId="0" applyNumberFormat="1" applyFont="1" applyFill="1" applyBorder="1"/>
    <xf numFmtId="173" fontId="63" fillId="3" borderId="1" xfId="0" applyNumberFormat="1" applyFont="1" applyFill="1" applyBorder="1"/>
    <xf numFmtId="165" fontId="15" fillId="0" borderId="0" xfId="0" applyNumberFormat="1" applyFont="1" applyAlignment="1">
      <alignment vertical="center"/>
    </xf>
    <xf numFmtId="171" fontId="2" fillId="3" borderId="1" xfId="0" applyNumberFormat="1" applyFont="1" applyFill="1" applyBorder="1" applyAlignment="1">
      <alignment wrapText="1"/>
    </xf>
    <xf numFmtId="165" fontId="22" fillId="3" borderId="23" xfId="0" applyNumberFormat="1" applyFont="1" applyFill="1" applyBorder="1"/>
    <xf numFmtId="0" fontId="0" fillId="3" borderId="0" xfId="0" applyFill="1"/>
    <xf numFmtId="170" fontId="28" fillId="0" borderId="0" xfId="0" applyNumberFormat="1" applyFont="1" applyBorder="1"/>
    <xf numFmtId="0" fontId="0" fillId="3" borderId="1" xfId="0" applyFill="1" applyBorder="1"/>
    <xf numFmtId="165" fontId="15" fillId="3" borderId="17" xfId="0" applyNumberFormat="1" applyFont="1" applyFill="1" applyBorder="1"/>
    <xf numFmtId="165" fontId="15" fillId="9" borderId="4" xfId="17" applyFont="1" applyFill="1" applyBorder="1"/>
    <xf numFmtId="165" fontId="54" fillId="9" borderId="16" xfId="17" applyFont="1" applyFill="1" applyBorder="1"/>
    <xf numFmtId="167" fontId="0" fillId="3" borderId="0" xfId="1" applyNumberFormat="1" applyFont="1" applyFill="1"/>
    <xf numFmtId="167" fontId="0" fillId="9" borderId="0" xfId="1" applyNumberFormat="1" applyFont="1" applyFill="1"/>
    <xf numFmtId="165" fontId="15" fillId="0" borderId="4" xfId="17" applyNumberFormat="1" applyFont="1" applyBorder="1"/>
    <xf numFmtId="0" fontId="56" fillId="4" borderId="26" xfId="0" applyFont="1" applyFill="1" applyBorder="1" applyAlignment="1">
      <alignment vertical="center" wrapText="1"/>
    </xf>
    <xf numFmtId="0" fontId="69" fillId="0" borderId="26" xfId="0" applyFont="1" applyBorder="1" applyAlignment="1">
      <alignment horizontal="center" vertical="center" wrapText="1"/>
    </xf>
    <xf numFmtId="0" fontId="56" fillId="4" borderId="11" xfId="0" applyFont="1" applyFill="1" applyBorder="1" applyAlignment="1">
      <alignment vertical="center" wrapText="1"/>
    </xf>
    <xf numFmtId="0" fontId="69" fillId="0" borderId="0" xfId="0" applyFont="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28" xfId="0" applyBorder="1" applyAlignment="1">
      <alignment vertical="center" wrapText="1"/>
    </xf>
    <xf numFmtId="0" fontId="0" fillId="0" borderId="27" xfId="0" applyBorder="1" applyAlignment="1">
      <alignment horizontal="center" vertical="center" wrapText="1"/>
    </xf>
    <xf numFmtId="0" fontId="71" fillId="0" borderId="0" xfId="0" applyFont="1" applyBorder="1" applyAlignment="1">
      <alignment vertical="center" wrapText="1"/>
    </xf>
    <xf numFmtId="0" fontId="71" fillId="0" borderId="0" xfId="0" applyFont="1" applyBorder="1"/>
    <xf numFmtId="0" fontId="55" fillId="15" borderId="24" xfId="0" applyFont="1" applyFill="1" applyBorder="1" applyAlignment="1">
      <alignment horizontal="center" vertical="center"/>
    </xf>
    <xf numFmtId="3" fontId="55" fillId="15" borderId="24" xfId="0" applyNumberFormat="1" applyFont="1" applyFill="1" applyBorder="1" applyAlignment="1">
      <alignment horizontal="center" vertical="center"/>
    </xf>
    <xf numFmtId="170" fontId="55" fillId="15" borderId="24" xfId="17" applyNumberFormat="1" applyFont="1" applyFill="1" applyBorder="1" applyAlignment="1">
      <alignment horizontal="center" vertical="center" wrapText="1"/>
    </xf>
    <xf numFmtId="170" fontId="55" fillId="15" borderId="24" xfId="17" applyNumberFormat="1" applyFont="1" applyFill="1" applyBorder="1" applyAlignment="1">
      <alignment horizontal="center" vertical="center"/>
    </xf>
    <xf numFmtId="0" fontId="55" fillId="15" borderId="24" xfId="0" applyFont="1" applyFill="1" applyBorder="1" applyAlignment="1">
      <alignment horizontal="center" vertical="center" wrapText="1"/>
    </xf>
    <xf numFmtId="0" fontId="74" fillId="4" borderId="28" xfId="0" applyFont="1" applyFill="1" applyBorder="1"/>
    <xf numFmtId="0" fontId="35" fillId="0" borderId="36" xfId="0" applyFont="1" applyBorder="1" applyAlignment="1">
      <alignment horizontal="center" vertical="center"/>
    </xf>
    <xf numFmtId="0" fontId="35" fillId="4" borderId="3" xfId="0" applyFont="1" applyFill="1" applyBorder="1" applyAlignment="1">
      <alignment vertical="center" wrapText="1"/>
    </xf>
    <xf numFmtId="0" fontId="35" fillId="4" borderId="3" xfId="0" applyFont="1" applyFill="1" applyBorder="1" applyAlignment="1">
      <alignment horizontal="center" vertical="center"/>
    </xf>
    <xf numFmtId="3" fontId="35" fillId="4" borderId="3" xfId="0" applyNumberFormat="1" applyFont="1" applyFill="1" applyBorder="1" applyAlignment="1">
      <alignment horizontal="center" vertical="center" wrapText="1"/>
    </xf>
    <xf numFmtId="170" fontId="35" fillId="4" borderId="3" xfId="17" applyNumberFormat="1" applyFont="1" applyFill="1" applyBorder="1" applyAlignment="1">
      <alignment vertical="center" wrapText="1"/>
    </xf>
    <xf numFmtId="170" fontId="35" fillId="0" borderId="3" xfId="17" applyNumberFormat="1" applyFont="1" applyBorder="1" applyAlignment="1">
      <alignment vertical="center"/>
    </xf>
    <xf numFmtId="0" fontId="35" fillId="0" borderId="3" xfId="0" applyFont="1" applyBorder="1" applyAlignment="1">
      <alignment horizontal="center" vertical="center"/>
    </xf>
    <xf numFmtId="0" fontId="35" fillId="0" borderId="3" xfId="0" applyNumberFormat="1" applyFont="1" applyBorder="1" applyAlignment="1">
      <alignment horizontal="center" vertical="center"/>
    </xf>
    <xf numFmtId="0" fontId="75" fillId="0" borderId="28" xfId="0" applyFont="1" applyBorder="1" applyAlignment="1">
      <alignment vertical="center"/>
    </xf>
    <xf numFmtId="0" fontId="35" fillId="0" borderId="29" xfId="0" applyFont="1" applyBorder="1" applyAlignment="1">
      <alignment horizontal="center" vertical="center"/>
    </xf>
    <xf numFmtId="0" fontId="35" fillId="4" borderId="1" xfId="0" applyFont="1" applyFill="1" applyBorder="1" applyAlignment="1">
      <alignment vertical="center" wrapText="1"/>
    </xf>
    <xf numFmtId="0" fontId="35" fillId="4" borderId="1" xfId="0" applyFont="1" applyFill="1" applyBorder="1" applyAlignment="1">
      <alignment horizontal="center" vertical="center"/>
    </xf>
    <xf numFmtId="3" fontId="35" fillId="4" borderId="1" xfId="0" applyNumberFormat="1" applyFont="1" applyFill="1" applyBorder="1" applyAlignment="1">
      <alignment horizontal="center" vertical="center" wrapText="1"/>
    </xf>
    <xf numFmtId="170" fontId="35" fillId="4" borderId="1" xfId="17" applyNumberFormat="1" applyFont="1" applyFill="1" applyBorder="1" applyAlignment="1">
      <alignment vertical="center" wrapText="1"/>
    </xf>
    <xf numFmtId="170" fontId="35" fillId="0" borderId="1" xfId="17" applyNumberFormat="1" applyFont="1" applyBorder="1" applyAlignment="1">
      <alignment vertical="center"/>
    </xf>
    <xf numFmtId="0" fontId="35" fillId="0" borderId="1" xfId="0" applyFont="1" applyBorder="1" applyAlignment="1">
      <alignment horizontal="center" vertical="center"/>
    </xf>
    <xf numFmtId="0" fontId="75" fillId="4" borderId="28" xfId="0" applyFont="1" applyFill="1" applyBorder="1" applyAlignment="1">
      <alignment vertical="center"/>
    </xf>
    <xf numFmtId="0" fontId="35" fillId="4" borderId="1" xfId="0" applyFont="1" applyFill="1" applyBorder="1" applyAlignment="1">
      <alignment vertical="center"/>
    </xf>
    <xf numFmtId="0" fontId="76" fillId="0" borderId="28" xfId="0" applyFont="1" applyBorder="1" applyAlignment="1">
      <alignment vertical="center"/>
    </xf>
    <xf numFmtId="0" fontId="77" fillId="0" borderId="28" xfId="0" applyFont="1" applyBorder="1" applyAlignment="1">
      <alignment vertical="center"/>
    </xf>
    <xf numFmtId="0" fontId="35" fillId="4" borderId="1" xfId="18" applyFont="1" applyFill="1" applyBorder="1" applyAlignment="1">
      <alignment vertical="center"/>
    </xf>
    <xf numFmtId="0" fontId="35" fillId="0" borderId="1" xfId="0" applyFont="1" applyFill="1" applyBorder="1" applyAlignment="1">
      <alignment horizontal="center" vertical="center"/>
    </xf>
    <xf numFmtId="0" fontId="76" fillId="0" borderId="28" xfId="0" applyFont="1" applyFill="1" applyBorder="1" applyAlignment="1">
      <alignment vertical="center"/>
    </xf>
    <xf numFmtId="0" fontId="77" fillId="4" borderId="28" xfId="0" applyFont="1" applyFill="1" applyBorder="1" applyAlignment="1">
      <alignment vertical="center"/>
    </xf>
    <xf numFmtId="0" fontId="35" fillId="0" borderId="1" xfId="0" applyFont="1" applyBorder="1" applyAlignment="1">
      <alignment horizontal="center" vertical="center" wrapText="1"/>
    </xf>
    <xf numFmtId="0" fontId="35" fillId="0" borderId="1" xfId="0" applyFont="1" applyFill="1" applyBorder="1" applyAlignment="1">
      <alignment horizontal="center" vertical="center" wrapText="1"/>
    </xf>
    <xf numFmtId="0" fontId="75" fillId="0" borderId="28" xfId="0" applyFont="1" applyFill="1" applyBorder="1" applyAlignment="1">
      <alignment vertical="center"/>
    </xf>
    <xf numFmtId="0" fontId="35" fillId="4" borderId="1" xfId="0" applyFont="1" applyFill="1" applyBorder="1" applyAlignment="1">
      <alignment horizontal="center" vertical="center" wrapText="1"/>
    </xf>
    <xf numFmtId="0" fontId="76" fillId="4" borderId="28" xfId="0" applyFont="1" applyFill="1" applyBorder="1" applyAlignment="1">
      <alignment vertical="center"/>
    </xf>
    <xf numFmtId="3" fontId="35" fillId="4" borderId="1" xfId="0" applyNumberFormat="1" applyFont="1" applyFill="1" applyBorder="1" applyAlignment="1">
      <alignment horizontal="center" vertical="center"/>
    </xf>
    <xf numFmtId="0" fontId="35" fillId="4" borderId="29" xfId="0" applyFont="1" applyFill="1" applyBorder="1" applyAlignment="1">
      <alignment horizontal="center" vertical="center"/>
    </xf>
    <xf numFmtId="0" fontId="35" fillId="0" borderId="1" xfId="0" applyFont="1" applyBorder="1" applyAlignment="1">
      <alignment vertical="center" wrapText="1"/>
    </xf>
    <xf numFmtId="3" fontId="35" fillId="0" borderId="1" xfId="0" applyNumberFormat="1" applyFont="1" applyBorder="1" applyAlignment="1">
      <alignment horizontal="center" vertical="center" wrapText="1"/>
    </xf>
    <xf numFmtId="0" fontId="76" fillId="0" borderId="1" xfId="0" applyFont="1" applyBorder="1" applyAlignment="1">
      <alignment horizontal="center" vertical="center"/>
    </xf>
    <xf numFmtId="170" fontId="35" fillId="0" borderId="2" xfId="17" applyNumberFormat="1" applyFont="1" applyBorder="1" applyAlignment="1">
      <alignment vertical="center"/>
    </xf>
    <xf numFmtId="0" fontId="47" fillId="0" borderId="29" xfId="0" applyFont="1" applyBorder="1" applyAlignment="1">
      <alignment horizontal="center"/>
    </xf>
    <xf numFmtId="170" fontId="54" fillId="14" borderId="24" xfId="17" applyNumberFormat="1" applyFont="1" applyFill="1" applyBorder="1"/>
    <xf numFmtId="0" fontId="47" fillId="0" borderId="31" xfId="0" applyFont="1" applyBorder="1" applyAlignment="1">
      <alignment horizontal="center"/>
    </xf>
    <xf numFmtId="0" fontId="47" fillId="0" borderId="1" xfId="0" applyFont="1" applyBorder="1" applyAlignment="1">
      <alignment horizontal="center"/>
    </xf>
    <xf numFmtId="0" fontId="75" fillId="0" borderId="28" xfId="0" applyFont="1" applyBorder="1"/>
    <xf numFmtId="0" fontId="15" fillId="0" borderId="27" xfId="0" applyFont="1" applyBorder="1" applyAlignment="1">
      <alignment horizontal="center"/>
    </xf>
    <xf numFmtId="0" fontId="15" fillId="4" borderId="0" xfId="0" applyFont="1" applyFill="1" applyBorder="1"/>
    <xf numFmtId="0" fontId="15" fillId="0" borderId="0" xfId="0" applyFont="1" applyBorder="1" applyAlignment="1">
      <alignment horizontal="center"/>
    </xf>
    <xf numFmtId="3" fontId="15" fillId="0" borderId="0" xfId="0" applyNumberFormat="1" applyFont="1" applyBorder="1" applyAlignment="1">
      <alignment horizontal="center"/>
    </xf>
    <xf numFmtId="170" fontId="15" fillId="0" borderId="0" xfId="17" applyNumberFormat="1" applyFont="1" applyBorder="1" applyAlignment="1"/>
    <xf numFmtId="170" fontId="15" fillId="0" borderId="0" xfId="17" applyNumberFormat="1" applyFont="1" applyBorder="1"/>
    <xf numFmtId="0" fontId="79" fillId="4" borderId="28" xfId="0" applyFont="1" applyFill="1" applyBorder="1" applyAlignment="1">
      <alignment vertical="center" wrapText="1"/>
    </xf>
    <xf numFmtId="0" fontId="0" fillId="0" borderId="0" xfId="0" applyFill="1" applyBorder="1" applyAlignment="1">
      <alignment wrapText="1"/>
    </xf>
    <xf numFmtId="0" fontId="0" fillId="0" borderId="27" xfId="0" applyFont="1" applyFill="1" applyBorder="1" applyAlignment="1">
      <alignment horizontal="center" wrapText="1"/>
    </xf>
    <xf numFmtId="0" fontId="0" fillId="0" borderId="0" xfId="0" applyFont="1" applyFill="1" applyBorder="1" applyAlignment="1">
      <alignment wrapText="1"/>
    </xf>
    <xf numFmtId="0" fontId="80" fillId="0" borderId="0" xfId="0" applyFont="1" applyFill="1" applyBorder="1" applyAlignment="1">
      <alignment wrapText="1"/>
    </xf>
    <xf numFmtId="0" fontId="0" fillId="0" borderId="0" xfId="0" applyFont="1" applyFill="1" applyBorder="1" applyAlignment="1">
      <alignment horizontal="center" wrapText="1"/>
    </xf>
    <xf numFmtId="0" fontId="63" fillId="0" borderId="0" xfId="0" applyFont="1" applyFill="1" applyBorder="1" applyAlignment="1">
      <alignment horizontal="center" wrapText="1"/>
    </xf>
    <xf numFmtId="0" fontId="0" fillId="0" borderId="28" xfId="0" applyFont="1" applyFill="1" applyBorder="1" applyAlignment="1">
      <alignment wrapText="1"/>
    </xf>
    <xf numFmtId="0" fontId="82" fillId="0" borderId="0" xfId="0" applyFont="1" applyBorder="1" applyAlignment="1">
      <alignment horizontal="center" vertical="center" wrapText="1"/>
    </xf>
    <xf numFmtId="0" fontId="82" fillId="0" borderId="0" xfId="0" applyFont="1" applyBorder="1" applyAlignment="1">
      <alignment vertical="center" wrapText="1"/>
    </xf>
    <xf numFmtId="0" fontId="82" fillId="0" borderId="28" xfId="0" applyFont="1" applyBorder="1" applyAlignment="1">
      <alignment vertical="center" wrapText="1"/>
    </xf>
    <xf numFmtId="0" fontId="0" fillId="0" borderId="27" xfId="0" applyFont="1" applyBorder="1" applyAlignment="1">
      <alignment horizontal="center" vertical="center" wrapText="1"/>
    </xf>
    <xf numFmtId="0" fontId="0" fillId="0" borderId="0" xfId="0" applyFont="1" applyBorder="1" applyAlignment="1">
      <alignment vertical="center" wrapText="1"/>
    </xf>
    <xf numFmtId="0" fontId="13" fillId="0" borderId="0" xfId="0" applyFont="1" applyBorder="1" applyAlignment="1">
      <alignment vertical="center" wrapText="1"/>
    </xf>
    <xf numFmtId="0" fontId="13" fillId="0" borderId="0" xfId="0" applyNumberFormat="1" applyFont="1" applyBorder="1" applyAlignment="1">
      <alignment vertical="center" wrapText="1"/>
    </xf>
    <xf numFmtId="0" fontId="13" fillId="0" borderId="0" xfId="0" applyNumberFormat="1" applyFont="1" applyBorder="1" applyAlignment="1">
      <alignment horizontal="center" vertical="center" wrapText="1"/>
    </xf>
    <xf numFmtId="0" fontId="60" fillId="0" borderId="0" xfId="0" applyNumberFormat="1" applyFont="1" applyBorder="1" applyAlignment="1">
      <alignment horizontal="center" vertical="center" wrapText="1"/>
    </xf>
    <xf numFmtId="0" fontId="0" fillId="0" borderId="28" xfId="0" applyFont="1" applyBorder="1" applyAlignment="1">
      <alignment vertical="center" wrapText="1"/>
    </xf>
    <xf numFmtId="0" fontId="86" fillId="0" borderId="0" xfId="0" applyFont="1" applyBorder="1" applyAlignment="1">
      <alignment vertical="center"/>
    </xf>
    <xf numFmtId="0" fontId="86" fillId="0" borderId="28" xfId="0" applyFont="1" applyBorder="1" applyAlignment="1">
      <alignment vertical="center"/>
    </xf>
    <xf numFmtId="0" fontId="87" fillId="0" borderId="27" xfId="0" applyFont="1" applyBorder="1" applyAlignment="1">
      <alignment horizontal="center" vertical="center"/>
    </xf>
    <xf numFmtId="0" fontId="87" fillId="0" borderId="0" xfId="0" applyFont="1" applyBorder="1" applyAlignment="1">
      <alignment horizontal="left" vertical="center"/>
    </xf>
    <xf numFmtId="0" fontId="87" fillId="0" borderId="28" xfId="0" applyFont="1" applyBorder="1" applyAlignment="1">
      <alignment horizontal="left" vertical="center"/>
    </xf>
    <xf numFmtId="0" fontId="0" fillId="0" borderId="27"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28" xfId="0" applyFont="1" applyBorder="1" applyAlignment="1">
      <alignment vertical="center"/>
    </xf>
    <xf numFmtId="0" fontId="0" fillId="0" borderId="0" xfId="0" applyBorder="1" applyAlignment="1">
      <alignment vertical="center"/>
    </xf>
    <xf numFmtId="0" fontId="57" fillId="0" borderId="27" xfId="0" applyFont="1" applyBorder="1" applyAlignment="1">
      <alignment horizontal="left" vertical="center"/>
    </xf>
    <xf numFmtId="0" fontId="57" fillId="0" borderId="0" xfId="0" applyFont="1" applyBorder="1" applyAlignment="1">
      <alignment horizontal="left" vertical="center"/>
    </xf>
    <xf numFmtId="0" fontId="57" fillId="0" borderId="0" xfId="0" applyNumberFormat="1" applyFont="1" applyBorder="1" applyAlignment="1">
      <alignment horizontal="center" vertical="center" wrapText="1"/>
    </xf>
    <xf numFmtId="0" fontId="71" fillId="0" borderId="0" xfId="0" applyFont="1" applyBorder="1" applyAlignment="1">
      <alignment horizontal="center" vertical="center" wrapText="1"/>
    </xf>
    <xf numFmtId="0" fontId="71" fillId="0" borderId="28" xfId="0" applyFont="1" applyBorder="1" applyAlignment="1">
      <alignment vertical="center" wrapText="1"/>
    </xf>
    <xf numFmtId="0" fontId="57" fillId="0" borderId="27" xfId="0" applyFont="1" applyBorder="1" applyAlignment="1">
      <alignment horizontal="left" vertical="center" wrapText="1"/>
    </xf>
    <xf numFmtId="0" fontId="57" fillId="0" borderId="0" xfId="0" applyFont="1" applyBorder="1" applyAlignment="1">
      <alignment vertical="center" wrapText="1"/>
    </xf>
    <xf numFmtId="0" fontId="57" fillId="0" borderId="32" xfId="0" applyFont="1" applyBorder="1" applyAlignment="1">
      <alignment horizontal="left" vertical="center" wrapText="1"/>
    </xf>
    <xf numFmtId="0" fontId="57" fillId="0" borderId="33" xfId="0" applyFont="1" applyBorder="1" applyAlignment="1">
      <alignment vertical="center" wrapText="1"/>
    </xf>
    <xf numFmtId="0" fontId="71" fillId="0" borderId="33" xfId="0" applyFont="1" applyBorder="1" applyAlignment="1">
      <alignment horizontal="center" vertical="center" wrapText="1"/>
    </xf>
    <xf numFmtId="0" fontId="71" fillId="0" borderId="33" xfId="0" applyFont="1" applyBorder="1" applyAlignment="1">
      <alignment vertical="center" wrapText="1"/>
    </xf>
    <xf numFmtId="0" fontId="71" fillId="0" borderId="34" xfId="0" applyFont="1" applyBorder="1" applyAlignment="1">
      <alignment vertical="center" wrapText="1"/>
    </xf>
    <xf numFmtId="0" fontId="86" fillId="0" borderId="27" xfId="0" applyFont="1" applyBorder="1" applyAlignment="1">
      <alignment horizontal="left" vertical="center"/>
    </xf>
    <xf numFmtId="0" fontId="86" fillId="0" borderId="0" xfId="0" applyNumberFormat="1" applyFont="1" applyBorder="1" applyAlignment="1">
      <alignment horizontal="center" vertical="center" wrapText="1"/>
    </xf>
    <xf numFmtId="0" fontId="86" fillId="0" borderId="0" xfId="0" applyFont="1" applyBorder="1" applyAlignment="1">
      <alignment horizontal="left" vertical="center"/>
    </xf>
    <xf numFmtId="0" fontId="88" fillId="0" borderId="32" xfId="0" applyFont="1" applyBorder="1" applyAlignment="1">
      <alignment horizontal="center" vertical="center"/>
    </xf>
    <xf numFmtId="0" fontId="88" fillId="0" borderId="33" xfId="0" applyFont="1" applyBorder="1" applyAlignment="1">
      <alignment vertical="center"/>
    </xf>
    <xf numFmtId="0" fontId="88" fillId="0" borderId="33" xfId="0" applyNumberFormat="1" applyFont="1" applyBorder="1" applyAlignment="1">
      <alignment horizontal="center" vertical="center" wrapText="1"/>
    </xf>
    <xf numFmtId="0" fontId="69" fillId="0" borderId="33" xfId="0" applyFont="1" applyBorder="1" applyAlignment="1">
      <alignment horizontal="center" vertical="center" wrapText="1"/>
    </xf>
    <xf numFmtId="0" fontId="69" fillId="0" borderId="33" xfId="0" applyFont="1" applyBorder="1" applyAlignment="1">
      <alignment vertical="center" wrapText="1"/>
    </xf>
    <xf numFmtId="0" fontId="69" fillId="0" borderId="34" xfId="0" applyFont="1" applyBorder="1" applyAlignment="1">
      <alignment vertical="center" wrapText="1"/>
    </xf>
    <xf numFmtId="0" fontId="55" fillId="0" borderId="0" xfId="0" applyFont="1" applyBorder="1" applyAlignment="1">
      <alignment wrapText="1"/>
    </xf>
    <xf numFmtId="170" fontId="15" fillId="0" borderId="0" xfId="17" applyNumberFormat="1" applyFont="1" applyAlignment="1"/>
    <xf numFmtId="0" fontId="75" fillId="0" borderId="0" xfId="0" applyFont="1"/>
    <xf numFmtId="170" fontId="0" fillId="0" borderId="0" xfId="17" applyNumberFormat="1" applyFont="1" applyAlignment="1"/>
    <xf numFmtId="170" fontId="54" fillId="14" borderId="37" xfId="17" applyNumberFormat="1" applyFont="1" applyFill="1" applyBorder="1" applyAlignment="1"/>
    <xf numFmtId="170" fontId="54" fillId="14" borderId="17" xfId="17" applyNumberFormat="1" applyFont="1" applyFill="1" applyBorder="1" applyAlignment="1"/>
    <xf numFmtId="170" fontId="54" fillId="3" borderId="38" xfId="17" applyNumberFormat="1" applyFont="1" applyFill="1" applyBorder="1" applyAlignment="1"/>
    <xf numFmtId="0" fontId="2" fillId="0" borderId="1" xfId="0" applyFont="1" applyBorder="1" applyAlignment="1">
      <alignment horizontal="center"/>
    </xf>
    <xf numFmtId="0" fontId="0" fillId="3" borderId="1" xfId="0" applyFill="1" applyBorder="1" applyAlignment="1">
      <alignment wrapText="1"/>
    </xf>
    <xf numFmtId="3" fontId="2" fillId="3" borderId="1" xfId="0" applyNumberFormat="1" applyFont="1" applyFill="1" applyBorder="1"/>
    <xf numFmtId="0" fontId="0" fillId="3" borderId="1" xfId="0" applyFill="1" applyBorder="1" applyAlignment="1">
      <alignment horizontal="center" vertical="center"/>
    </xf>
    <xf numFmtId="167" fontId="7" fillId="3" borderId="1" xfId="0" applyNumberFormat="1" applyFont="1" applyFill="1" applyBorder="1"/>
    <xf numFmtId="0" fontId="2" fillId="3" borderId="1" xfId="0" applyFont="1" applyFill="1" applyBorder="1"/>
    <xf numFmtId="0" fontId="2" fillId="3" borderId="1" xfId="0" applyFont="1" applyFill="1" applyBorder="1" applyAlignment="1">
      <alignment horizontal="center"/>
    </xf>
    <xf numFmtId="0" fontId="2" fillId="3" borderId="1" xfId="0" applyFont="1" applyFill="1" applyBorder="1" applyAlignment="1">
      <alignment horizontal="right"/>
    </xf>
    <xf numFmtId="0" fontId="2" fillId="3" borderId="0" xfId="0" applyFont="1" applyFill="1"/>
    <xf numFmtId="0" fontId="91" fillId="0" borderId="1" xfId="0" applyFont="1" applyBorder="1"/>
    <xf numFmtId="0" fontId="0" fillId="4" borderId="1" xfId="0" applyFill="1" applyBorder="1" applyAlignment="1">
      <alignment wrapText="1"/>
    </xf>
    <xf numFmtId="3" fontId="2" fillId="4" borderId="1" xfId="0" applyNumberFormat="1" applyFont="1" applyFill="1" applyBorder="1"/>
    <xf numFmtId="0" fontId="0" fillId="4" borderId="1" xfId="0" applyFill="1" applyBorder="1" applyAlignment="1">
      <alignment horizontal="center" vertical="center"/>
    </xf>
    <xf numFmtId="167" fontId="7" fillId="4" borderId="1" xfId="1" applyNumberFormat="1" applyFont="1" applyFill="1" applyBorder="1"/>
    <xf numFmtId="167" fontId="7" fillId="4" borderId="1" xfId="0" applyNumberFormat="1" applyFont="1" applyFill="1" applyBorder="1"/>
    <xf numFmtId="0" fontId="2" fillId="4" borderId="1" xfId="0" applyFont="1" applyFill="1" applyBorder="1" applyAlignment="1">
      <alignment horizontal="center"/>
    </xf>
    <xf numFmtId="0" fontId="2" fillId="4" borderId="1" xfId="0" applyFont="1" applyFill="1" applyBorder="1" applyAlignment="1">
      <alignment horizontal="right"/>
    </xf>
    <xf numFmtId="0" fontId="0" fillId="10" borderId="1" xfId="0" applyFill="1" applyBorder="1"/>
    <xf numFmtId="0" fontId="0" fillId="10" borderId="1" xfId="0" applyFill="1" applyBorder="1" applyAlignment="1">
      <alignment wrapText="1"/>
    </xf>
    <xf numFmtId="3" fontId="2" fillId="10" borderId="1" xfId="0" applyNumberFormat="1" applyFont="1" applyFill="1" applyBorder="1"/>
    <xf numFmtId="0" fontId="0" fillId="10" borderId="1" xfId="0" applyFill="1" applyBorder="1" applyAlignment="1">
      <alignment horizontal="center" vertical="center"/>
    </xf>
    <xf numFmtId="167" fontId="7" fillId="10" borderId="1" xfId="1" applyNumberFormat="1" applyFont="1" applyFill="1" applyBorder="1"/>
    <xf numFmtId="167" fontId="7" fillId="10" borderId="1" xfId="0" applyNumberFormat="1" applyFont="1" applyFill="1" applyBorder="1"/>
    <xf numFmtId="0" fontId="2" fillId="10" borderId="1" xfId="0" applyFont="1" applyFill="1" applyBorder="1"/>
    <xf numFmtId="0" fontId="2" fillId="10" borderId="1" xfId="0" applyFont="1" applyFill="1" applyBorder="1" applyAlignment="1">
      <alignment horizontal="center"/>
    </xf>
    <xf numFmtId="0" fontId="2" fillId="10" borderId="1" xfId="0" applyFont="1" applyFill="1" applyBorder="1" applyAlignment="1">
      <alignment horizontal="right"/>
    </xf>
    <xf numFmtId="0" fontId="2" fillId="10" borderId="0" xfId="0" applyFont="1" applyFill="1"/>
    <xf numFmtId="0" fontId="7" fillId="4" borderId="1" xfId="0" applyFont="1" applyFill="1" applyBorder="1"/>
    <xf numFmtId="0" fontId="7" fillId="4" borderId="1" xfId="0" applyFont="1" applyFill="1" applyBorder="1" applyAlignment="1">
      <alignment horizontal="center"/>
    </xf>
    <xf numFmtId="0" fontId="7" fillId="0" borderId="1" xfId="0" applyFont="1" applyBorder="1"/>
    <xf numFmtId="0" fontId="7" fillId="0" borderId="1" xfId="0" applyFont="1" applyBorder="1" applyAlignment="1">
      <alignment horizontal="center"/>
    </xf>
    <xf numFmtId="0" fontId="2" fillId="0" borderId="3" xfId="0" applyFont="1" applyBorder="1"/>
    <xf numFmtId="0" fontId="2" fillId="0" borderId="3" xfId="0" applyFont="1" applyBorder="1" applyAlignment="1">
      <alignment horizontal="center"/>
    </xf>
    <xf numFmtId="0" fontId="2" fillId="0" borderId="3" xfId="0" applyFont="1" applyBorder="1" applyAlignment="1">
      <alignment horizontal="right"/>
    </xf>
    <xf numFmtId="167" fontId="7" fillId="0" borderId="1" xfId="0" applyNumberFormat="1" applyFont="1" applyFill="1" applyBorder="1"/>
    <xf numFmtId="0" fontId="2" fillId="0" borderId="1" xfId="0" applyFont="1" applyFill="1" applyBorder="1" applyAlignment="1">
      <alignment horizontal="center"/>
    </xf>
    <xf numFmtId="0" fontId="2" fillId="0" borderId="1" xfId="0" applyFont="1" applyFill="1" applyBorder="1" applyAlignment="1">
      <alignment horizontal="right"/>
    </xf>
    <xf numFmtId="0" fontId="8" fillId="0" borderId="1" xfId="0" applyFont="1" applyFill="1" applyBorder="1" applyAlignment="1">
      <alignment horizontal="center"/>
    </xf>
    <xf numFmtId="0" fontId="8" fillId="4" borderId="1" xfId="0" applyFont="1" applyFill="1" applyBorder="1" applyAlignment="1">
      <alignment wrapText="1"/>
    </xf>
    <xf numFmtId="3" fontId="7" fillId="4" borderId="1" xfId="0" applyNumberFormat="1" applyFont="1" applyFill="1" applyBorder="1"/>
    <xf numFmtId="0" fontId="8" fillId="4" borderId="1" xfId="0" applyFont="1" applyFill="1" applyBorder="1" applyAlignment="1">
      <alignment horizontal="center" vertical="center"/>
    </xf>
    <xf numFmtId="0" fontId="2" fillId="16" borderId="0" xfId="0" applyFont="1" applyFill="1"/>
    <xf numFmtId="0" fontId="0" fillId="16" borderId="0" xfId="0" applyFill="1"/>
    <xf numFmtId="0" fontId="12" fillId="16" borderId="2" xfId="0" applyFont="1" applyFill="1" applyBorder="1" applyAlignment="1">
      <alignment horizontal="center" vertical="center" wrapText="1"/>
    </xf>
    <xf numFmtId="167" fontId="7" fillId="16" borderId="1" xfId="1" applyNumberFormat="1" applyFont="1" applyFill="1" applyBorder="1"/>
    <xf numFmtId="0" fontId="0" fillId="16" borderId="0" xfId="0" applyFill="1" applyAlignment="1">
      <alignment wrapText="1"/>
    </xf>
    <xf numFmtId="0" fontId="0" fillId="0" borderId="0" xfId="0"/>
    <xf numFmtId="0" fontId="72" fillId="0" borderId="27"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28" xfId="0" applyFont="1" applyBorder="1" applyAlignment="1">
      <alignment horizontal="center" vertical="center" wrapText="1"/>
    </xf>
    <xf numFmtId="0" fontId="56" fillId="14" borderId="4" xfId="0" applyFont="1" applyFill="1" applyBorder="1" applyAlignment="1">
      <alignment horizontal="left" vertical="center" wrapText="1"/>
    </xf>
    <xf numFmtId="0" fontId="56" fillId="14" borderId="6" xfId="0" applyFont="1" applyFill="1" applyBorder="1" applyAlignment="1">
      <alignment horizontal="left" vertical="center" wrapText="1"/>
    </xf>
    <xf numFmtId="0" fontId="57" fillId="14" borderId="4" xfId="0" applyFont="1" applyFill="1" applyBorder="1" applyAlignment="1">
      <alignment horizontal="center" vertical="center" wrapText="1"/>
    </xf>
    <xf numFmtId="0" fontId="57" fillId="14" borderId="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70" fillId="0" borderId="27"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28" xfId="0" applyFont="1" applyBorder="1" applyAlignment="1">
      <alignment horizontal="center" vertical="center" wrapText="1"/>
    </xf>
    <xf numFmtId="0" fontId="90" fillId="0" borderId="32" xfId="0" applyFont="1" applyBorder="1" applyAlignment="1">
      <alignment horizontal="center" vertical="center" wrapText="1"/>
    </xf>
    <xf numFmtId="0" fontId="90" fillId="0" borderId="33" xfId="0" applyFont="1" applyBorder="1" applyAlignment="1">
      <alignment horizontal="center" vertical="center" wrapText="1"/>
    </xf>
    <xf numFmtId="0" fontId="90" fillId="0" borderId="34"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28" xfId="0" applyFont="1" applyBorder="1" applyAlignment="1">
      <alignment horizontal="center" vertical="center" wrapText="1"/>
    </xf>
    <xf numFmtId="0" fontId="78" fillId="15" borderId="4" xfId="0" applyFont="1" applyFill="1" applyBorder="1" applyAlignment="1">
      <alignment horizontal="center" vertical="center" wrapText="1"/>
    </xf>
    <xf numFmtId="0" fontId="78" fillId="15" borderId="5" xfId="0" applyFont="1" applyFill="1" applyBorder="1" applyAlignment="1">
      <alignment horizontal="center" vertical="center" wrapText="1"/>
    </xf>
    <xf numFmtId="0" fontId="78" fillId="15" borderId="6" xfId="0" applyFont="1" applyFill="1" applyBorder="1" applyAlignment="1">
      <alignment horizontal="center" vertical="center" wrapText="1"/>
    </xf>
    <xf numFmtId="0" fontId="81" fillId="0" borderId="29" xfId="0" applyFont="1" applyBorder="1" applyAlignment="1">
      <alignment horizontal="left" vertical="center" wrapText="1"/>
    </xf>
    <xf numFmtId="0" fontId="81" fillId="0" borderId="1" xfId="0" applyFont="1" applyBorder="1" applyAlignment="1">
      <alignment horizontal="left" vertical="center" wrapText="1"/>
    </xf>
    <xf numFmtId="175" fontId="81" fillId="0" borderId="29" xfId="19" applyNumberFormat="1" applyFont="1" applyFill="1" applyBorder="1" applyAlignment="1">
      <alignment horizontal="left" vertical="center" wrapText="1"/>
    </xf>
    <xf numFmtId="175" fontId="81" fillId="0" borderId="1" xfId="19" applyNumberFormat="1" applyFont="1" applyFill="1" applyBorder="1" applyAlignment="1">
      <alignment horizontal="left" vertical="center" wrapText="1"/>
    </xf>
    <xf numFmtId="0" fontId="84" fillId="0" borderId="29" xfId="0" applyFont="1" applyBorder="1" applyAlignment="1">
      <alignment horizontal="left" vertical="center" wrapText="1"/>
    </xf>
    <xf numFmtId="0" fontId="84" fillId="0" borderId="1" xfId="0" applyFont="1" applyBorder="1" applyAlignment="1">
      <alignment horizontal="left" vertical="center" wrapText="1"/>
    </xf>
    <xf numFmtId="0" fontId="85" fillId="0" borderId="27" xfId="0" applyFont="1" applyBorder="1" applyAlignment="1">
      <alignment horizontal="left" vertical="center"/>
    </xf>
    <xf numFmtId="0" fontId="85" fillId="0" borderId="0" xfId="0" applyFont="1" applyBorder="1" applyAlignment="1">
      <alignment horizontal="left" vertical="center"/>
    </xf>
    <xf numFmtId="0" fontId="89" fillId="0" borderId="27" xfId="0" applyFont="1" applyBorder="1" applyAlignment="1">
      <alignment horizontal="center" vertical="center" wrapText="1"/>
    </xf>
    <xf numFmtId="0" fontId="89" fillId="0" borderId="0" xfId="0" applyFont="1" applyBorder="1" applyAlignment="1">
      <alignment horizontal="center" vertical="center" wrapText="1"/>
    </xf>
    <xf numFmtId="0" fontId="89" fillId="0" borderId="28" xfId="0" applyFont="1" applyBorder="1" applyAlignment="1">
      <alignment horizontal="center" vertical="center" wrapText="1"/>
    </xf>
    <xf numFmtId="0" fontId="2" fillId="0" borderId="0" xfId="0" applyFont="1" applyAlignment="1">
      <alignment horizontal="center"/>
    </xf>
    <xf numFmtId="0" fontId="60" fillId="0" borderId="0" xfId="0" applyFont="1" applyAlignment="1">
      <alignment horizontal="center"/>
    </xf>
    <xf numFmtId="0" fontId="2" fillId="0" borderId="0" xfId="0" applyFont="1" applyBorder="1" applyAlignment="1">
      <alignment horizontal="center"/>
    </xf>
    <xf numFmtId="0" fontId="60" fillId="0" borderId="0" xfId="0" applyFont="1" applyBorder="1" applyAlignment="1">
      <alignment horizontal="center"/>
    </xf>
    <xf numFmtId="0" fontId="64" fillId="0" borderId="0" xfId="0" applyFont="1" applyAlignment="1">
      <alignment horizontal="center"/>
    </xf>
    <xf numFmtId="0" fontId="41" fillId="0" borderId="0" xfId="0" applyFont="1" applyAlignment="1">
      <alignment horizontal="center"/>
    </xf>
    <xf numFmtId="0" fontId="52" fillId="0" borderId="4" xfId="0" applyFont="1" applyBorder="1" applyAlignment="1">
      <alignment horizontal="center" vertical="center"/>
    </xf>
    <xf numFmtId="0" fontId="52" fillId="0" borderId="5" xfId="0" applyFont="1" applyBorder="1" applyAlignment="1">
      <alignment horizontal="center" vertical="center"/>
    </xf>
    <xf numFmtId="0" fontId="52" fillId="0" borderId="6" xfId="0" applyFont="1" applyBorder="1" applyAlignment="1">
      <alignment horizontal="center" vertical="center"/>
    </xf>
    <xf numFmtId="165" fontId="53" fillId="0" borderId="4" xfId="17" applyFont="1" applyBorder="1" applyAlignment="1">
      <alignment horizontal="center" vertical="center"/>
    </xf>
    <xf numFmtId="165" fontId="53" fillId="0" borderId="5" xfId="17" applyFont="1" applyBorder="1" applyAlignment="1">
      <alignment horizontal="center" vertical="center"/>
    </xf>
    <xf numFmtId="165" fontId="53" fillId="0" borderId="6" xfId="17" applyFont="1" applyBorder="1" applyAlignment="1">
      <alignment horizontal="center" vertical="center"/>
    </xf>
    <xf numFmtId="0" fontId="40" fillId="0" borderId="27" xfId="0" applyFont="1" applyBorder="1" applyAlignment="1">
      <alignment horizontal="left"/>
    </xf>
    <xf numFmtId="0" fontId="40" fillId="0" borderId="0" xfId="0" applyFont="1" applyBorder="1" applyAlignment="1">
      <alignment horizontal="left"/>
    </xf>
    <xf numFmtId="0" fontId="40" fillId="0" borderId="28" xfId="0" applyFont="1" applyBorder="1" applyAlignment="1">
      <alignment horizontal="left"/>
    </xf>
    <xf numFmtId="0" fontId="13" fillId="0" borderId="4" xfId="0" applyFont="1" applyBorder="1" applyAlignment="1">
      <alignment horizontal="center" wrapText="1"/>
    </xf>
    <xf numFmtId="0" fontId="13" fillId="0" borderId="5" xfId="0" applyFont="1" applyBorder="1" applyAlignment="1">
      <alignment horizontal="center" wrapText="1"/>
    </xf>
    <xf numFmtId="0" fontId="13" fillId="0" borderId="6" xfId="0" applyFont="1" applyBorder="1" applyAlignment="1">
      <alignment horizontal="center" wrapText="1"/>
    </xf>
    <xf numFmtId="0" fontId="27" fillId="0" borderId="25" xfId="0" applyFont="1" applyBorder="1" applyAlignment="1">
      <alignment horizontal="left"/>
    </xf>
    <xf numFmtId="0" fontId="27" fillId="0" borderId="26" xfId="0" applyFont="1" applyBorder="1" applyAlignment="1">
      <alignment horizontal="left"/>
    </xf>
    <xf numFmtId="0" fontId="27" fillId="0" borderId="11" xfId="0" applyFont="1" applyBorder="1" applyAlignment="1">
      <alignment horizontal="left"/>
    </xf>
    <xf numFmtId="0" fontId="29" fillId="0" borderId="27" xfId="0" applyFont="1" applyBorder="1" applyAlignment="1">
      <alignment horizontal="center"/>
    </xf>
    <xf numFmtId="0" fontId="29" fillId="0" borderId="0" xfId="0" applyFont="1" applyBorder="1" applyAlignment="1">
      <alignment horizontal="center"/>
    </xf>
    <xf numFmtId="0" fontId="29" fillId="0" borderId="28" xfId="0" applyFont="1" applyBorder="1" applyAlignment="1">
      <alignment horizontal="center"/>
    </xf>
    <xf numFmtId="0" fontId="31" fillId="0" borderId="27" xfId="0" applyFont="1" applyBorder="1" applyAlignment="1">
      <alignment horizontal="center"/>
    </xf>
    <xf numFmtId="0" fontId="31" fillId="0" borderId="0" xfId="0" applyFont="1" applyBorder="1" applyAlignment="1">
      <alignment horizontal="center"/>
    </xf>
    <xf numFmtId="0" fontId="31" fillId="0" borderId="28" xfId="0" applyFont="1" applyBorder="1" applyAlignment="1">
      <alignment horizontal="center"/>
    </xf>
    <xf numFmtId="0" fontId="27" fillId="0" borderId="27" xfId="0" applyFont="1" applyBorder="1" applyAlignment="1">
      <alignment horizontal="center"/>
    </xf>
    <xf numFmtId="0" fontId="27" fillId="0" borderId="0" xfId="0" applyFont="1" applyBorder="1" applyAlignment="1">
      <alignment horizontal="center"/>
    </xf>
    <xf numFmtId="0" fontId="27" fillId="0" borderId="28" xfId="0" applyFont="1" applyBorder="1" applyAlignment="1">
      <alignment horizontal="center"/>
    </xf>
    <xf numFmtId="0" fontId="38" fillId="7" borderId="15" xfId="0" applyFont="1" applyFill="1" applyBorder="1" applyAlignment="1">
      <alignment horizontal="center" vertical="center"/>
    </xf>
    <xf numFmtId="0" fontId="38" fillId="7" borderId="17" xfId="0" applyFont="1" applyFill="1" applyBorder="1" applyAlignment="1">
      <alignment horizontal="center" vertical="center"/>
    </xf>
    <xf numFmtId="0" fontId="38" fillId="7" borderId="31" xfId="0" applyFont="1" applyFill="1" applyBorder="1" applyAlignment="1">
      <alignment horizontal="center" vertical="center"/>
    </xf>
  </cellXfs>
  <cellStyles count="118">
    <cellStyle name="6_x0019_¾I?À@%¡h¼ï©À@Ã´üµ¥Þ¾@_x0008_Uy_x0012_ÕÁ@·\È?+Á@Íòw#…»ô@_x000a_MS51500050" xfId="19"/>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Millares" xfId="1" builtinId="3"/>
    <cellStyle name="Moneda" xfId="17" builtinId="4"/>
    <cellStyle name="Normal" xfId="0" builtinId="0"/>
    <cellStyle name="Normal 3" xfId="18"/>
    <cellStyle name="Porcentual" xfId="2" builtinId="5"/>
  </cellStyles>
  <dxfs count="433">
    <dxf>
      <fill>
        <patternFill>
          <bgColor rgb="FFFF00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theme" Target="theme/theme1.xml"/><Relationship Id="rId19"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37"/>
  <sheetViews>
    <sheetView tabSelected="1" topLeftCell="A4" zoomScale="85" zoomScaleNormal="85" zoomScalePageLayoutView="85" workbookViewId="0">
      <pane xSplit="3" ySplit="2" topLeftCell="D150" activePane="bottomRight" state="frozen"/>
      <selection activeCell="A4" sqref="A4"/>
      <selection pane="topRight" activeCell="D4" sqref="D4"/>
      <selection pane="bottomLeft" activeCell="A6" sqref="A6"/>
      <selection pane="bottomRight" activeCell="B243" sqref="B243"/>
    </sheetView>
  </sheetViews>
  <sheetFormatPr baseColWidth="10" defaultRowHeight="14" x14ac:dyDescent="0"/>
  <cols>
    <col min="1" max="1" width="5.83203125" customWidth="1"/>
    <col min="2" max="2" width="64.33203125" style="19" customWidth="1"/>
    <col min="3" max="3" width="18.33203125" customWidth="1"/>
    <col min="4" max="4" width="14.5" bestFit="1" customWidth="1"/>
    <col min="5" max="5" width="20.33203125" customWidth="1"/>
    <col min="6" max="6" width="16.5" bestFit="1" customWidth="1"/>
    <col min="7" max="7" width="13.1640625" customWidth="1"/>
    <col min="8" max="8" width="11.1640625" bestFit="1" customWidth="1"/>
    <col min="9" max="9" width="12.33203125" customWidth="1"/>
    <col min="10" max="10" width="15.1640625" bestFit="1" customWidth="1"/>
    <col min="11" max="12" width="12.5" style="877" bestFit="1" customWidth="1"/>
    <col min="13" max="13" width="14.5" bestFit="1" customWidth="1"/>
    <col min="14" max="14" width="12" bestFit="1" customWidth="1"/>
    <col min="15" max="15" width="10.5" style="877" bestFit="1" customWidth="1"/>
    <col min="16" max="16" width="17.6640625" bestFit="1" customWidth="1"/>
    <col min="17" max="17" width="14.83203125" bestFit="1" customWidth="1"/>
    <col min="18" max="18" width="13.6640625" bestFit="1" customWidth="1"/>
    <col min="19" max="19" width="15.33203125" style="877" customWidth="1"/>
    <col min="20" max="20" width="12.83203125" customWidth="1"/>
    <col min="21" max="21" width="20" bestFit="1" customWidth="1"/>
    <col min="22" max="22" width="20" hidden="1" customWidth="1"/>
    <col min="23" max="23" width="18.33203125" style="485" customWidth="1"/>
    <col min="24" max="24" width="26.6640625" style="34" customWidth="1"/>
    <col min="25" max="25" width="34.6640625" customWidth="1"/>
  </cols>
  <sheetData>
    <row r="1" spans="1:25" s="1" customFormat="1">
      <c r="B1" s="16"/>
      <c r="F1" s="22"/>
      <c r="G1" s="1" t="s">
        <v>15</v>
      </c>
      <c r="K1" s="876"/>
      <c r="L1" s="876"/>
      <c r="O1" s="876"/>
      <c r="S1" s="876"/>
      <c r="W1" s="528"/>
      <c r="X1" s="33"/>
    </row>
    <row r="2" spans="1:25" s="1" customFormat="1">
      <c r="B2" s="16"/>
      <c r="F2" s="24"/>
      <c r="G2" s="1" t="s">
        <v>16</v>
      </c>
      <c r="K2" s="876"/>
      <c r="L2" s="876"/>
      <c r="O2" s="876"/>
      <c r="S2" s="876"/>
      <c r="W2" s="528"/>
      <c r="X2" s="33"/>
    </row>
    <row r="3" spans="1:25" s="1" customFormat="1">
      <c r="B3" s="699"/>
      <c r="E3" s="1">
        <v>1</v>
      </c>
      <c r="F3" s="1">
        <v>2</v>
      </c>
      <c r="G3" s="1">
        <v>3</v>
      </c>
      <c r="H3" s="1">
        <v>4</v>
      </c>
      <c r="I3" s="1">
        <v>5</v>
      </c>
      <c r="J3" s="1">
        <v>6</v>
      </c>
      <c r="K3" s="876">
        <v>7</v>
      </c>
      <c r="L3" s="876">
        <v>8</v>
      </c>
      <c r="M3" s="1">
        <v>9</v>
      </c>
      <c r="N3" s="1">
        <v>10</v>
      </c>
      <c r="O3" s="876">
        <v>11</v>
      </c>
      <c r="P3" s="1">
        <v>12</v>
      </c>
      <c r="Q3" s="1">
        <v>13</v>
      </c>
      <c r="R3" s="1">
        <v>14</v>
      </c>
      <c r="S3" s="876">
        <v>15</v>
      </c>
      <c r="W3" s="528"/>
      <c r="X3" s="33"/>
    </row>
    <row r="4" spans="1:25">
      <c r="A4">
        <v>1</v>
      </c>
      <c r="B4" s="19">
        <v>2</v>
      </c>
      <c r="C4">
        <v>3</v>
      </c>
      <c r="D4">
        <v>4</v>
      </c>
      <c r="E4">
        <v>5</v>
      </c>
      <c r="F4">
        <v>6</v>
      </c>
      <c r="G4">
        <v>7</v>
      </c>
      <c r="H4">
        <v>8</v>
      </c>
      <c r="I4">
        <v>9</v>
      </c>
      <c r="J4">
        <v>10</v>
      </c>
      <c r="K4" s="877">
        <v>11</v>
      </c>
      <c r="L4" s="877">
        <v>12</v>
      </c>
      <c r="M4">
        <v>13</v>
      </c>
      <c r="N4">
        <v>14</v>
      </c>
      <c r="O4" s="877">
        <v>15</v>
      </c>
      <c r="P4">
        <v>16</v>
      </c>
      <c r="Q4">
        <v>17</v>
      </c>
      <c r="R4">
        <v>18</v>
      </c>
      <c r="S4" s="877">
        <v>19</v>
      </c>
    </row>
    <row r="5" spans="1:25" s="2" customFormat="1" ht="42">
      <c r="A5" s="6" t="s">
        <v>3</v>
      </c>
      <c r="B5" s="6" t="s">
        <v>4</v>
      </c>
      <c r="C5" s="6" t="s">
        <v>5</v>
      </c>
      <c r="D5" s="6" t="s">
        <v>6</v>
      </c>
      <c r="E5" s="32" t="s">
        <v>1553</v>
      </c>
      <c r="F5" s="32" t="s">
        <v>1554</v>
      </c>
      <c r="G5" s="32" t="s">
        <v>1555</v>
      </c>
      <c r="H5" s="32" t="s">
        <v>11</v>
      </c>
      <c r="I5" s="32" t="s">
        <v>1556</v>
      </c>
      <c r="J5" s="32" t="s">
        <v>12</v>
      </c>
      <c r="K5" s="878" t="s">
        <v>1557</v>
      </c>
      <c r="L5" s="878" t="s">
        <v>1558</v>
      </c>
      <c r="M5" s="32" t="s">
        <v>1559</v>
      </c>
      <c r="N5" s="32" t="s">
        <v>1560</v>
      </c>
      <c r="O5" s="878" t="s">
        <v>1561</v>
      </c>
      <c r="P5" s="32" t="s">
        <v>335</v>
      </c>
      <c r="Q5" s="32" t="s">
        <v>1562</v>
      </c>
      <c r="R5" s="32" t="s">
        <v>1563</v>
      </c>
      <c r="S5" s="878" t="s">
        <v>1564</v>
      </c>
      <c r="T5" s="8" t="s">
        <v>7</v>
      </c>
      <c r="U5" s="35" t="s">
        <v>8</v>
      </c>
      <c r="V5" s="35"/>
      <c r="W5" s="35" t="s">
        <v>9</v>
      </c>
      <c r="X5" s="35" t="s">
        <v>339</v>
      </c>
      <c r="Y5" s="35" t="s">
        <v>10</v>
      </c>
    </row>
    <row r="6" spans="1:25" s="1" customFormat="1">
      <c r="A6" s="11">
        <v>1</v>
      </c>
      <c r="B6" s="29" t="s">
        <v>18</v>
      </c>
      <c r="C6" s="12" t="s">
        <v>877</v>
      </c>
      <c r="D6" s="13">
        <v>4</v>
      </c>
      <c r="E6" s="5">
        <f>+VLOOKUP(B6,'1. PHARMAEUROPEA'!$B$2:$G$427,6,0)</f>
        <v>50313</v>
      </c>
      <c r="F6" s="5"/>
      <c r="G6" s="5"/>
      <c r="H6" s="5">
        <f>+VLOOKUP(B6,'4. OC LA ECONOMIA'!$B$2:$G$437,6,0)</f>
        <v>53118</v>
      </c>
      <c r="I6" s="5"/>
      <c r="J6" s="5">
        <f>+VLOOKUP(B6,'6. COOSBOY'!$B$10:$G$435,6,0)</f>
        <v>43017.671999999999</v>
      </c>
      <c r="K6" s="879"/>
      <c r="L6" s="879"/>
      <c r="M6" s="5"/>
      <c r="N6" s="5">
        <f>+VLOOKUP(B6,'10. PRO H'!$B$2:$G$427,6,0)</f>
        <v>40638.28</v>
      </c>
      <c r="O6" s="879"/>
      <c r="P6" s="5">
        <f>+VLOOKUP(B6,'12. REM EQUIPOS'!$B$4:$G$429,6,0)</f>
        <v>51388</v>
      </c>
      <c r="Q6" s="5">
        <f>+VLOOKUP(B6,'13. MEDICA C.I. LTDA.'!$B$2:$G$427,6,0)</f>
        <v>55187</v>
      </c>
      <c r="R6" s="5"/>
      <c r="S6" s="879">
        <f>+VLOOKUP(B6,'15. DEPOSFARMA SAS'!$B$12:$G$437,6,0)</f>
        <v>45240</v>
      </c>
      <c r="T6" s="23">
        <f t="shared" ref="T6:T69" si="0">+MIN(E6:S6)</f>
        <v>40638.28</v>
      </c>
      <c r="U6" s="835" t="s">
        <v>1560</v>
      </c>
      <c r="V6" s="835"/>
      <c r="W6" s="835" t="s">
        <v>353</v>
      </c>
      <c r="X6" s="36"/>
      <c r="Y6" s="21"/>
    </row>
    <row r="7" spans="1:25" s="1" customFormat="1">
      <c r="A7" s="11">
        <v>2</v>
      </c>
      <c r="B7" s="29" t="s">
        <v>19</v>
      </c>
      <c r="C7" s="12" t="s">
        <v>291</v>
      </c>
      <c r="D7" s="13">
        <v>40</v>
      </c>
      <c r="E7" s="5">
        <f>+VLOOKUP(B7,'1. PHARMAEUROPEA'!$B$2:$G$427,6,0)</f>
        <v>6960</v>
      </c>
      <c r="F7" s="5"/>
      <c r="G7" s="5"/>
      <c r="H7" s="5">
        <f>+VLOOKUP(B7,'4. OC LA ECONOMIA'!$B$2:$G$437,6,0)</f>
        <v>5684</v>
      </c>
      <c r="I7" s="5"/>
      <c r="J7" s="5">
        <f>+VLOOKUP(B7,'6. COOSBOY'!$B$10:$G$435,6,0)</f>
        <v>6479.7599999999993</v>
      </c>
      <c r="K7" s="879"/>
      <c r="L7" s="879"/>
      <c r="M7" s="5">
        <f>+VLOOKUP(B7,'9. ALLERS GROUP'!$B$2:$G$427,6,0)</f>
        <v>7113.12</v>
      </c>
      <c r="N7" s="5"/>
      <c r="O7" s="879">
        <v>5300</v>
      </c>
      <c r="P7" s="5">
        <f>+VLOOKUP(B7,'12. REM EQUIPOS'!$B$4:$G$429,6,0)</f>
        <v>4756</v>
      </c>
      <c r="Q7" s="5">
        <v>5300</v>
      </c>
      <c r="R7" s="5"/>
      <c r="S7" s="879"/>
      <c r="T7" s="23">
        <f t="shared" si="0"/>
        <v>4756</v>
      </c>
      <c r="U7" s="21" t="s">
        <v>335</v>
      </c>
      <c r="V7" s="21"/>
      <c r="W7" s="835" t="s">
        <v>948</v>
      </c>
      <c r="X7" s="36"/>
      <c r="Y7" s="21"/>
    </row>
    <row r="8" spans="1:25" s="1" customFormat="1">
      <c r="A8" s="11">
        <v>3</v>
      </c>
      <c r="B8" s="29" t="s">
        <v>20</v>
      </c>
      <c r="C8" s="12" t="s">
        <v>291</v>
      </c>
      <c r="D8" s="13">
        <v>8</v>
      </c>
      <c r="E8" s="5">
        <f>+VLOOKUP(B8,'1. PHARMAEUROPEA'!$B$2:$G$427,6,0)</f>
        <v>6960</v>
      </c>
      <c r="F8" s="5"/>
      <c r="G8" s="5"/>
      <c r="H8" s="5">
        <f>+VLOOKUP(B8,'4. OC LA ECONOMIA'!$B$2:$G$437,6,0)</f>
        <v>5336</v>
      </c>
      <c r="I8" s="5"/>
      <c r="J8" s="5">
        <f>+VLOOKUP(B8,'6. COOSBOY'!$B$10:$G$435,6,0)</f>
        <v>6479.7599999999993</v>
      </c>
      <c r="K8" s="879"/>
      <c r="L8" s="879"/>
      <c r="M8" s="5">
        <f>+VLOOKUP(B8,'9. ALLERS GROUP'!$B$2:$G$427,6,0)</f>
        <v>7113.12</v>
      </c>
      <c r="N8" s="5">
        <f>+VLOOKUP(B8,'10. PRO H'!$B$2:$G$427,6,0)</f>
        <v>5568</v>
      </c>
      <c r="O8" s="879">
        <v>8300</v>
      </c>
      <c r="P8" s="5">
        <f>+VLOOKUP(B8,'12. REM EQUIPOS'!$B$4:$G$429,6,0)</f>
        <v>4756</v>
      </c>
      <c r="Q8" s="5">
        <v>5300</v>
      </c>
      <c r="R8" s="5"/>
      <c r="S8" s="879"/>
      <c r="T8" s="23">
        <f t="shared" si="0"/>
        <v>4756</v>
      </c>
      <c r="U8" s="21" t="s">
        <v>335</v>
      </c>
      <c r="V8" s="21"/>
      <c r="W8" s="835" t="s">
        <v>948</v>
      </c>
      <c r="X8" s="36"/>
      <c r="Y8" s="21"/>
    </row>
    <row r="9" spans="1:25" s="1" customFormat="1">
      <c r="A9" s="11">
        <v>4</v>
      </c>
      <c r="B9" s="29" t="s">
        <v>21</v>
      </c>
      <c r="C9" s="12" t="s">
        <v>291</v>
      </c>
      <c r="D9" s="13">
        <v>8</v>
      </c>
      <c r="E9" s="5">
        <f>+VLOOKUP(B9,'1. PHARMAEUROPEA'!$B$2:$G$427,6,0)</f>
        <v>6960</v>
      </c>
      <c r="F9" s="5"/>
      <c r="G9" s="5"/>
      <c r="H9" s="5">
        <f>+VLOOKUP(B9,'4. OC LA ECONOMIA'!$B$2:$G$437,6,0)</f>
        <v>6148</v>
      </c>
      <c r="I9" s="5"/>
      <c r="J9" s="5">
        <f>+VLOOKUP(B9,'6. COOSBOY'!$B$10:$G$435,6,0)</f>
        <v>6479.7599999999993</v>
      </c>
      <c r="K9" s="879"/>
      <c r="L9" s="879"/>
      <c r="M9" s="5">
        <f>+VLOOKUP(B9,'9. ALLERS GROUP'!$B$2:$G$427,6,0)</f>
        <v>7113.12</v>
      </c>
      <c r="N9" s="5">
        <f>+VLOOKUP(B9,'10. PRO H'!$B$2:$G$427,6,0)</f>
        <v>5568</v>
      </c>
      <c r="O9" s="879">
        <v>6000</v>
      </c>
      <c r="P9" s="5">
        <f>+VLOOKUP(B9,'12. REM EQUIPOS'!$B$4:$G$429,6,0)</f>
        <v>4756</v>
      </c>
      <c r="Q9" s="5">
        <v>5300</v>
      </c>
      <c r="R9" s="5"/>
      <c r="S9" s="879"/>
      <c r="T9" s="23">
        <f t="shared" si="0"/>
        <v>4756</v>
      </c>
      <c r="U9" s="21" t="s">
        <v>335</v>
      </c>
      <c r="V9" s="21"/>
      <c r="W9" s="835" t="s">
        <v>948</v>
      </c>
      <c r="X9" s="36"/>
      <c r="Y9" s="21"/>
    </row>
    <row r="10" spans="1:25" s="1" customFormat="1">
      <c r="A10" s="11">
        <v>5</v>
      </c>
      <c r="B10" s="29" t="s">
        <v>22</v>
      </c>
      <c r="C10" s="12" t="s">
        <v>291</v>
      </c>
      <c r="D10" s="13">
        <v>8</v>
      </c>
      <c r="E10" s="5">
        <f>+VLOOKUP(B10,'1. PHARMAEUROPEA'!$B$2:$G$427,6,0)</f>
        <v>6960</v>
      </c>
      <c r="F10" s="5"/>
      <c r="G10" s="5"/>
      <c r="H10" s="5">
        <f>+VLOOKUP(B10,'4. OC LA ECONOMIA'!$B$2:$G$437,6,0)</f>
        <v>5684</v>
      </c>
      <c r="I10" s="5"/>
      <c r="J10" s="5">
        <f>+VLOOKUP(B10,'6. COOSBOY'!$B$10:$G$435,6,0)</f>
        <v>6479.7599999999993</v>
      </c>
      <c r="K10" s="879"/>
      <c r="L10" s="879"/>
      <c r="M10" s="5">
        <f>+VLOOKUP(B10,'9. ALLERS GROUP'!$B$2:$G$427,6,0)</f>
        <v>7113.12</v>
      </c>
      <c r="N10" s="5">
        <f>+VLOOKUP(B10,'10. PRO H'!$B$2:$G$427,6,0)</f>
        <v>5568</v>
      </c>
      <c r="O10" s="879">
        <v>7800</v>
      </c>
      <c r="P10" s="5">
        <f>+VLOOKUP(B10,'12. REM EQUIPOS'!$B$4:$G$429,6,0)</f>
        <v>4756</v>
      </c>
      <c r="Q10" s="5">
        <v>5300</v>
      </c>
      <c r="R10" s="5"/>
      <c r="S10" s="879"/>
      <c r="T10" s="23">
        <f t="shared" si="0"/>
        <v>4756</v>
      </c>
      <c r="U10" s="21" t="s">
        <v>335</v>
      </c>
      <c r="V10" s="21"/>
      <c r="W10" s="835" t="s">
        <v>948</v>
      </c>
      <c r="X10" s="36"/>
      <c r="Y10" s="21"/>
    </row>
    <row r="11" spans="1:25" s="1" customFormat="1">
      <c r="A11" s="11">
        <v>6</v>
      </c>
      <c r="B11" s="29" t="s">
        <v>23</v>
      </c>
      <c r="C11" s="12" t="s">
        <v>291</v>
      </c>
      <c r="D11" s="13">
        <v>8</v>
      </c>
      <c r="E11" s="5">
        <f>+VLOOKUP(B11,'1. PHARMAEUROPEA'!$B$2:$G$427,6,0)</f>
        <v>6960</v>
      </c>
      <c r="F11" s="5"/>
      <c r="G11" s="5"/>
      <c r="H11" s="5">
        <f>+VLOOKUP(B11,'4. OC LA ECONOMIA'!$B$2:$G$437,6,0)</f>
        <v>6148</v>
      </c>
      <c r="I11" s="5"/>
      <c r="J11" s="5">
        <f>+VLOOKUP(B11,'6. COOSBOY'!$B$10:$G$435,6,0)</f>
        <v>6479.7599999999993</v>
      </c>
      <c r="K11" s="879"/>
      <c r="L11" s="879"/>
      <c r="M11" s="5">
        <f>+VLOOKUP(B11,'9. ALLERS GROUP'!$B$2:$G$427,6,0)</f>
        <v>7113.12</v>
      </c>
      <c r="N11" s="5">
        <f>+VLOOKUP(B11,'10. PRO H'!$B$2:$G$427,6,0)</f>
        <v>5568</v>
      </c>
      <c r="O11" s="879">
        <v>5600</v>
      </c>
      <c r="P11" s="5">
        <f>+VLOOKUP(B11,'12. REM EQUIPOS'!$B$4:$G$429,6,0)</f>
        <v>4756</v>
      </c>
      <c r="Q11" s="5">
        <v>5300</v>
      </c>
      <c r="R11" s="5"/>
      <c r="S11" s="879"/>
      <c r="T11" s="23">
        <f t="shared" si="0"/>
        <v>4756</v>
      </c>
      <c r="U11" s="21" t="s">
        <v>335</v>
      </c>
      <c r="V11" s="21"/>
      <c r="W11" s="835" t="s">
        <v>948</v>
      </c>
      <c r="X11" s="36"/>
      <c r="Y11" s="21"/>
    </row>
    <row r="12" spans="1:25" s="1" customFormat="1">
      <c r="A12" s="11">
        <v>7</v>
      </c>
      <c r="B12" s="29" t="s">
        <v>24</v>
      </c>
      <c r="C12" s="12" t="s">
        <v>291</v>
      </c>
      <c r="D12" s="13">
        <v>16</v>
      </c>
      <c r="E12" s="5">
        <f>+VLOOKUP(B12,'1. PHARMAEUROPEA'!$B$2:$G$427,6,0)</f>
        <v>6960</v>
      </c>
      <c r="F12" s="5"/>
      <c r="G12" s="5"/>
      <c r="H12" s="5">
        <f>+VLOOKUP(B12,'4. OC LA ECONOMIA'!$B$2:$G$437,6,0)</f>
        <v>6380</v>
      </c>
      <c r="I12" s="5"/>
      <c r="J12" s="5">
        <f>+VLOOKUP(B12,'6. COOSBOY'!$B$10:$G$435,6,0)</f>
        <v>6479.7599999999993</v>
      </c>
      <c r="K12" s="879"/>
      <c r="L12" s="879"/>
      <c r="M12" s="5">
        <f>+VLOOKUP(B12,'9. ALLERS GROUP'!$B$2:$G$427,6,0)</f>
        <v>7113.12</v>
      </c>
      <c r="N12" s="5"/>
      <c r="O12" s="879"/>
      <c r="P12" s="5">
        <f>+VLOOKUP(B12,'12. REM EQUIPOS'!$B$4:$G$429,6,0)</f>
        <v>4756</v>
      </c>
      <c r="Q12" s="5"/>
      <c r="R12" s="5"/>
      <c r="S12" s="879"/>
      <c r="T12" s="23">
        <f t="shared" si="0"/>
        <v>4756</v>
      </c>
      <c r="U12" s="21" t="s">
        <v>335</v>
      </c>
      <c r="V12" s="21"/>
      <c r="W12" s="835" t="s">
        <v>948</v>
      </c>
      <c r="X12" s="36"/>
      <c r="Y12" s="21"/>
    </row>
    <row r="13" spans="1:25" s="1" customFormat="1">
      <c r="A13" s="11">
        <v>8</v>
      </c>
      <c r="B13" s="29" t="s">
        <v>25</v>
      </c>
      <c r="C13" s="12" t="s">
        <v>291</v>
      </c>
      <c r="D13" s="13">
        <v>8</v>
      </c>
      <c r="E13" s="5"/>
      <c r="F13" s="5"/>
      <c r="G13" s="5"/>
      <c r="H13" s="5">
        <f>+VLOOKUP(B13,'4. OC LA ECONOMIA'!$B$2:$G$437,6,0)</f>
        <v>4756</v>
      </c>
      <c r="I13" s="5"/>
      <c r="J13" s="5">
        <f>+VLOOKUP(B13,'6. COOSBOY'!$B$10:$G$435,6,0)</f>
        <v>6479.7599999999993</v>
      </c>
      <c r="K13" s="879"/>
      <c r="L13" s="879"/>
      <c r="M13" s="5">
        <f>+VLOOKUP(B13,'9. ALLERS GROUP'!$B$2:$G$427,6,0)</f>
        <v>7113.12</v>
      </c>
      <c r="N13" s="5">
        <f>+VLOOKUP(B13,'10. PRO H'!$B$2:$G$427,6,0)</f>
        <v>5568</v>
      </c>
      <c r="O13" s="879">
        <v>6000</v>
      </c>
      <c r="P13" s="5">
        <f>+VLOOKUP(B13,'12. REM EQUIPOS'!$B$4:$G$429,6,0)</f>
        <v>4756</v>
      </c>
      <c r="Q13" s="5"/>
      <c r="R13" s="5"/>
      <c r="S13" s="879"/>
      <c r="T13" s="23">
        <f t="shared" si="0"/>
        <v>4756</v>
      </c>
      <c r="U13" s="21" t="s">
        <v>335</v>
      </c>
      <c r="V13" s="21"/>
      <c r="W13" s="835" t="s">
        <v>948</v>
      </c>
      <c r="X13" s="36"/>
      <c r="Y13" s="21"/>
    </row>
    <row r="14" spans="1:25" s="1" customFormat="1">
      <c r="A14" s="11">
        <v>9</v>
      </c>
      <c r="B14" s="29" t="s">
        <v>26</v>
      </c>
      <c r="C14" s="12" t="s">
        <v>291</v>
      </c>
      <c r="D14" s="13">
        <v>4</v>
      </c>
      <c r="E14" s="5">
        <f>+VLOOKUP(B14,'1. PHARMAEUROPEA'!$B$2:$G$427,6,0)</f>
        <v>6960</v>
      </c>
      <c r="F14" s="5"/>
      <c r="G14" s="5"/>
      <c r="H14" s="5">
        <f>+VLOOKUP(B14,'4. OC LA ECONOMIA'!$B$2:$G$437,6,0)</f>
        <v>5568</v>
      </c>
      <c r="I14" s="5"/>
      <c r="J14" s="5">
        <f>+VLOOKUP(B14,'6. COOSBOY'!$B$10:$G$435,6,0)</f>
        <v>6479.7599999999993</v>
      </c>
      <c r="K14" s="879"/>
      <c r="L14" s="879"/>
      <c r="M14" s="5">
        <f>+VLOOKUP(B14,'9. ALLERS GROUP'!$B$2:$G$427,6,0)</f>
        <v>7113.12</v>
      </c>
      <c r="N14" s="5">
        <f>+VLOOKUP(B14,'10. PRO H'!$B$2:$G$427,6,0)</f>
        <v>5568</v>
      </c>
      <c r="O14" s="879">
        <v>9200</v>
      </c>
      <c r="P14" s="5">
        <f>+VLOOKUP(B14,'12. REM EQUIPOS'!$B$4:$G$429,6,0)</f>
        <v>4756</v>
      </c>
      <c r="Q14" s="5">
        <v>5300</v>
      </c>
      <c r="R14" s="5"/>
      <c r="S14" s="879"/>
      <c r="T14" s="23">
        <f t="shared" si="0"/>
        <v>4756</v>
      </c>
      <c r="U14" s="21" t="s">
        <v>335</v>
      </c>
      <c r="V14" s="21"/>
      <c r="W14" s="835" t="s">
        <v>948</v>
      </c>
      <c r="X14" s="36"/>
      <c r="Y14" s="21"/>
    </row>
    <row r="15" spans="1:25" s="1" customFormat="1">
      <c r="A15" s="11">
        <v>10</v>
      </c>
      <c r="B15" s="29" t="s">
        <v>27</v>
      </c>
      <c r="C15" s="12" t="s">
        <v>291</v>
      </c>
      <c r="D15" s="13">
        <v>8</v>
      </c>
      <c r="E15" s="5">
        <f>+VLOOKUP(B15,'1. PHARMAEUROPEA'!$B$2:$G$427,6,0)</f>
        <v>6960</v>
      </c>
      <c r="F15" s="5"/>
      <c r="G15" s="5"/>
      <c r="H15" s="5">
        <f>+VLOOKUP(B15,'4. OC LA ECONOMIA'!$B$2:$G$437,6,0)</f>
        <v>6148</v>
      </c>
      <c r="I15" s="5"/>
      <c r="J15" s="5">
        <f>+VLOOKUP(B15,'6. COOSBOY'!$B$10:$G$435,6,0)</f>
        <v>6479.7599999999993</v>
      </c>
      <c r="K15" s="879"/>
      <c r="L15" s="879"/>
      <c r="M15" s="5">
        <f>+VLOOKUP(B15,'9. ALLERS GROUP'!$B$2:$G$427,6,0)</f>
        <v>7113.12</v>
      </c>
      <c r="N15" s="5">
        <f>+VLOOKUP(B15,'10. PRO H'!$B$2:$G$427,6,0)</f>
        <v>5568</v>
      </c>
      <c r="O15" s="879">
        <v>8200</v>
      </c>
      <c r="P15" s="5">
        <f>+VLOOKUP(B15,'12. REM EQUIPOS'!$B$4:$G$429,6,0)</f>
        <v>4756</v>
      </c>
      <c r="Q15" s="5">
        <v>5300</v>
      </c>
      <c r="R15" s="5"/>
      <c r="S15" s="879"/>
      <c r="T15" s="23">
        <f t="shared" si="0"/>
        <v>4756</v>
      </c>
      <c r="U15" s="21" t="s">
        <v>335</v>
      </c>
      <c r="V15" s="21"/>
      <c r="W15" s="835" t="s">
        <v>948</v>
      </c>
      <c r="X15" s="36"/>
      <c r="Y15" s="21"/>
    </row>
    <row r="16" spans="1:25" s="1" customFormat="1">
      <c r="A16" s="11">
        <v>11</v>
      </c>
      <c r="B16" s="29" t="s">
        <v>720</v>
      </c>
      <c r="C16" s="12" t="s">
        <v>291</v>
      </c>
      <c r="D16" s="13">
        <v>8</v>
      </c>
      <c r="E16" s="5">
        <f>+VLOOKUP(B16,'1. PHARMAEUROPEA'!$B$2:$G$427,6,0)</f>
        <v>6960</v>
      </c>
      <c r="F16" s="5"/>
      <c r="G16" s="5"/>
      <c r="H16" s="5">
        <f>+VLOOKUP(B16,'4. OC LA ECONOMIA'!$B$2:$G$437,6,0)</f>
        <v>6148</v>
      </c>
      <c r="I16" s="5"/>
      <c r="J16" s="5">
        <f>+VLOOKUP(B16,'6. COOSBOY'!$B$10:$G$435,6,0)</f>
        <v>6479.7599999999993</v>
      </c>
      <c r="K16" s="879"/>
      <c r="L16" s="879"/>
      <c r="M16" s="5"/>
      <c r="N16" s="5">
        <v>5568</v>
      </c>
      <c r="O16" s="879">
        <v>6000</v>
      </c>
      <c r="P16" s="5">
        <f>+VLOOKUP(B16,'12. REM EQUIPOS'!$B$4:$G$429,6,0)</f>
        <v>4756</v>
      </c>
      <c r="Q16" s="5">
        <v>5300</v>
      </c>
      <c r="R16" s="5"/>
      <c r="S16" s="879"/>
      <c r="T16" s="23">
        <f t="shared" si="0"/>
        <v>4756</v>
      </c>
      <c r="U16" s="21" t="s">
        <v>335</v>
      </c>
      <c r="V16" s="21"/>
      <c r="W16" s="835" t="s">
        <v>948</v>
      </c>
      <c r="X16" s="36"/>
      <c r="Y16" s="21"/>
    </row>
    <row r="17" spans="1:25" s="1" customFormat="1">
      <c r="A17" s="11">
        <v>12</v>
      </c>
      <c r="B17" s="29" t="s">
        <v>29</v>
      </c>
      <c r="C17" s="12" t="s">
        <v>291</v>
      </c>
      <c r="D17" s="13">
        <v>68</v>
      </c>
      <c r="E17" s="5">
        <f>+VLOOKUP(B17,'1. PHARMAEUROPEA'!$B$2:$G$427,6,0)</f>
        <v>6960</v>
      </c>
      <c r="F17" s="5"/>
      <c r="G17" s="5"/>
      <c r="H17" s="5">
        <f>+VLOOKUP(B17,'4. OC LA ECONOMIA'!$B$2:$G$437,6,0)</f>
        <v>4756</v>
      </c>
      <c r="I17" s="5"/>
      <c r="J17" s="5">
        <f>+VLOOKUP(B17,'6. COOSBOY'!$B$10:$G$435,6,0)</f>
        <v>6479.7599999999993</v>
      </c>
      <c r="K17" s="879"/>
      <c r="L17" s="879"/>
      <c r="M17" s="5">
        <f>+VLOOKUP(B17,'9. ALLERS GROUP'!$B$2:$G$427,6,0)</f>
        <v>7113.12</v>
      </c>
      <c r="N17" s="5">
        <f>+VLOOKUP(B17,'10. PRO H'!$B$2:$G$427,6,0)</f>
        <v>5568</v>
      </c>
      <c r="O17" s="879">
        <v>5600</v>
      </c>
      <c r="P17" s="5">
        <f>+VLOOKUP(B17,'12. REM EQUIPOS'!$B$4:$G$429,6,0)</f>
        <v>4756</v>
      </c>
      <c r="Q17" s="5">
        <v>5300</v>
      </c>
      <c r="R17" s="5"/>
      <c r="S17" s="879"/>
      <c r="T17" s="23">
        <f t="shared" si="0"/>
        <v>4756</v>
      </c>
      <c r="U17" s="21" t="s">
        <v>335</v>
      </c>
      <c r="V17" s="21"/>
      <c r="W17" s="835" t="s">
        <v>948</v>
      </c>
      <c r="X17" s="36"/>
      <c r="Y17" s="21" t="s">
        <v>1648</v>
      </c>
    </row>
    <row r="18" spans="1:25" s="1" customFormat="1">
      <c r="A18" s="11">
        <v>13</v>
      </c>
      <c r="B18" s="29" t="s">
        <v>30</v>
      </c>
      <c r="C18" s="12" t="s">
        <v>291</v>
      </c>
      <c r="D18" s="13">
        <v>8</v>
      </c>
      <c r="E18" s="5">
        <f>+VLOOKUP(B18,'1. PHARMAEUROPEA'!$B$2:$G$427,6,0)</f>
        <v>6960</v>
      </c>
      <c r="F18" s="5"/>
      <c r="G18" s="5"/>
      <c r="H18" s="5">
        <f>+VLOOKUP(B18,'4. OC LA ECONOMIA'!$B$2:$G$437,6,0)</f>
        <v>6148</v>
      </c>
      <c r="I18" s="5"/>
      <c r="J18" s="5">
        <f>+VLOOKUP(B18,'6. COOSBOY'!$B$10:$G$435,6,0)</f>
        <v>6479.7599999999993</v>
      </c>
      <c r="K18" s="879"/>
      <c r="L18" s="879"/>
      <c r="M18" s="5">
        <f>+VLOOKUP(B18,'9. ALLERS GROUP'!$B$2:$G$427,6,0)</f>
        <v>7113.12</v>
      </c>
      <c r="N18" s="5">
        <f>+VLOOKUP(B18,'10. PRO H'!$B$2:$G$427,6,0)</f>
        <v>5568</v>
      </c>
      <c r="O18" s="879">
        <v>5600</v>
      </c>
      <c r="P18" s="5">
        <f>+VLOOKUP(B18,'12. REM EQUIPOS'!$B$4:$G$429,6,0)</f>
        <v>4756</v>
      </c>
      <c r="Q18" s="5">
        <v>5300</v>
      </c>
      <c r="R18" s="5"/>
      <c r="S18" s="879"/>
      <c r="T18" s="23">
        <f t="shared" si="0"/>
        <v>4756</v>
      </c>
      <c r="U18" s="21" t="s">
        <v>335</v>
      </c>
      <c r="V18" s="21"/>
      <c r="W18" s="835" t="s">
        <v>948</v>
      </c>
      <c r="X18" s="36"/>
      <c r="Y18" s="21"/>
    </row>
    <row r="19" spans="1:25" s="1" customFormat="1">
      <c r="A19" s="11">
        <v>14</v>
      </c>
      <c r="B19" s="29" t="s">
        <v>31</v>
      </c>
      <c r="C19" s="12" t="s">
        <v>291</v>
      </c>
      <c r="D19" s="13">
        <v>8</v>
      </c>
      <c r="E19" s="5">
        <f>+VLOOKUP(B19,'1. PHARMAEUROPEA'!$B$2:$G$427,6,0)</f>
        <v>6960</v>
      </c>
      <c r="F19" s="5"/>
      <c r="G19" s="5"/>
      <c r="H19" s="5">
        <f>+VLOOKUP(B19,'4. OC LA ECONOMIA'!$B$2:$G$437,6,0)</f>
        <v>5336</v>
      </c>
      <c r="I19" s="5"/>
      <c r="J19" s="5">
        <f>+VLOOKUP(B19,'6. COOSBOY'!$B$10:$G$435,6,0)</f>
        <v>6479.7599999999993</v>
      </c>
      <c r="K19" s="879"/>
      <c r="L19" s="879"/>
      <c r="M19" s="5">
        <f>+VLOOKUP(B19,'9. ALLERS GROUP'!$B$2:$G$427,6,0)</f>
        <v>7113.12</v>
      </c>
      <c r="N19" s="5">
        <f>+VLOOKUP(B19,'10. PRO H'!$B$2:$G$427,6,0)</f>
        <v>5568</v>
      </c>
      <c r="O19" s="879">
        <v>8000</v>
      </c>
      <c r="P19" s="5">
        <f>+VLOOKUP(B19,'12. REM EQUIPOS'!$B$4:$G$429,6,0)</f>
        <v>4756</v>
      </c>
      <c r="Q19" s="5">
        <v>5300</v>
      </c>
      <c r="R19" s="5"/>
      <c r="S19" s="879"/>
      <c r="T19" s="23">
        <f t="shared" si="0"/>
        <v>4756</v>
      </c>
      <c r="U19" s="21" t="s">
        <v>335</v>
      </c>
      <c r="V19" s="21"/>
      <c r="W19" s="835" t="s">
        <v>948</v>
      </c>
      <c r="X19" s="36"/>
      <c r="Y19" s="21"/>
    </row>
    <row r="20" spans="1:25" s="1" customFormat="1">
      <c r="A20" s="11">
        <v>15</v>
      </c>
      <c r="B20" s="29" t="s">
        <v>34</v>
      </c>
      <c r="C20" s="12" t="s">
        <v>291</v>
      </c>
      <c r="D20" s="13">
        <v>2</v>
      </c>
      <c r="E20" s="5"/>
      <c r="F20" s="5"/>
      <c r="G20" s="5"/>
      <c r="H20" s="5">
        <f>+VLOOKUP(B20,'4. OC LA ECONOMIA'!$B$2:$G$437,6,0)</f>
        <v>15312</v>
      </c>
      <c r="I20" s="5"/>
      <c r="J20" s="5"/>
      <c r="K20" s="879"/>
      <c r="L20" s="879"/>
      <c r="M20" s="5"/>
      <c r="N20" s="5"/>
      <c r="O20" s="879"/>
      <c r="P20" s="5">
        <f>+VLOOKUP(B20,'12. REM EQUIPOS'!$B$4:$G$429,6,0)</f>
        <v>12504.8</v>
      </c>
      <c r="Q20" s="5"/>
      <c r="R20" s="5"/>
      <c r="S20" s="879"/>
      <c r="T20" s="23">
        <f t="shared" si="0"/>
        <v>12504.8</v>
      </c>
      <c r="U20" s="21" t="s">
        <v>335</v>
      </c>
      <c r="V20" s="21"/>
      <c r="W20" s="835" t="s">
        <v>701</v>
      </c>
      <c r="X20" s="36"/>
      <c r="Y20" s="21"/>
    </row>
    <row r="21" spans="1:25" s="1" customFormat="1">
      <c r="A21" s="11">
        <v>16</v>
      </c>
      <c r="B21" s="29" t="s">
        <v>32</v>
      </c>
      <c r="C21" s="12" t="s">
        <v>292</v>
      </c>
      <c r="D21" s="13">
        <v>8</v>
      </c>
      <c r="E21" s="5"/>
      <c r="F21" s="5"/>
      <c r="G21" s="5"/>
      <c r="H21" s="5">
        <f>+VLOOKUP(B21,'4. OC LA ECONOMIA'!$B$2:$G$437,6,0)</f>
        <v>16687</v>
      </c>
      <c r="I21" s="5"/>
      <c r="J21" s="5">
        <f>+VLOOKUP(B21,'6. COOSBOY'!$B$10:$G$435,6,0)</f>
        <v>9534.503999999999</v>
      </c>
      <c r="K21" s="879"/>
      <c r="L21" s="879"/>
      <c r="M21" s="5"/>
      <c r="N21" s="5"/>
      <c r="O21" s="879">
        <f>+VLOOKUP(B21,'11. SYD'!B17:G442,6,0)</f>
        <v>160.74119999999999</v>
      </c>
      <c r="P21" s="5">
        <f>+VLOOKUP(B21,'12. REM EQUIPOS'!$B$4:$G$429,6,0)</f>
        <v>17003.28</v>
      </c>
      <c r="Q21" s="5"/>
      <c r="R21" s="5"/>
      <c r="S21" s="879">
        <f>+VLOOKUP(B21,'15. DEPOSFARMA SAS'!$B$12:$G$437,6,0)</f>
        <v>11832</v>
      </c>
      <c r="T21" s="23">
        <f t="shared" si="0"/>
        <v>160.74119999999999</v>
      </c>
      <c r="U21" s="21" t="s">
        <v>12</v>
      </c>
      <c r="V21" s="21"/>
      <c r="W21" s="835" t="s">
        <v>504</v>
      </c>
      <c r="X21" s="36"/>
      <c r="Y21" s="21"/>
    </row>
    <row r="22" spans="1:25" s="1" customFormat="1">
      <c r="A22" s="11">
        <v>17</v>
      </c>
      <c r="B22" s="29" t="s">
        <v>33</v>
      </c>
      <c r="C22" s="12" t="s">
        <v>292</v>
      </c>
      <c r="D22" s="13">
        <v>4</v>
      </c>
      <c r="E22" s="5"/>
      <c r="F22" s="5"/>
      <c r="G22" s="5"/>
      <c r="H22" s="5">
        <f>+VLOOKUP(B22,'4. OC LA ECONOMIA'!$B$2:$G$437,6,0)</f>
        <v>16687</v>
      </c>
      <c r="I22" s="5"/>
      <c r="J22" s="5">
        <f>+VLOOKUP(B22,'6. COOSBOY'!$B$10:$G$435,6,0)</f>
        <v>9534.503999999999</v>
      </c>
      <c r="K22" s="879"/>
      <c r="L22" s="879"/>
      <c r="M22" s="5"/>
      <c r="N22" s="5">
        <f>+VLOOKUP(B22,'10. PRO H'!$B$2:$G$427,6,0)</f>
        <v>10585</v>
      </c>
      <c r="O22" s="879">
        <f>+VLOOKUP(B22,'11. SYD'!B18:G443,6,0)</f>
        <v>15621.720000000001</v>
      </c>
      <c r="P22" s="5">
        <f>+VLOOKUP(B22,'12. REM EQUIPOS'!$B$4:$G$429,6,0)</f>
        <v>17003.28</v>
      </c>
      <c r="Q22" s="5"/>
      <c r="R22" s="5"/>
      <c r="S22" s="879">
        <f>+VLOOKUP(B22,'15. DEPOSFARMA SAS'!$B$12:$G$437,6,0)</f>
        <v>11832</v>
      </c>
      <c r="T22" s="23">
        <f t="shared" si="0"/>
        <v>9534.503999999999</v>
      </c>
      <c r="U22" s="21" t="s">
        <v>12</v>
      </c>
      <c r="V22" s="21"/>
      <c r="W22" s="835" t="s">
        <v>504</v>
      </c>
      <c r="X22" s="36"/>
      <c r="Y22" s="21"/>
    </row>
    <row r="23" spans="1:25" s="1" customFormat="1">
      <c r="A23" s="11">
        <v>18</v>
      </c>
      <c r="B23" s="29" t="s">
        <v>35</v>
      </c>
      <c r="C23" s="12" t="s">
        <v>293</v>
      </c>
      <c r="D23" s="13">
        <v>248</v>
      </c>
      <c r="E23" s="5">
        <f>+VLOOKUP(B23,'1. PHARMAEUROPEA'!$B$2:$G$427,6,0)</f>
        <v>2533</v>
      </c>
      <c r="F23" s="5"/>
      <c r="G23" s="5"/>
      <c r="H23" s="5">
        <f>+VLOOKUP(B23,'4. OC LA ECONOMIA'!$B$2:$G$437,6,0)</f>
        <v>2159</v>
      </c>
      <c r="I23" s="5"/>
      <c r="J23" s="5">
        <f>+VLOOKUP(B23,'6. COOSBOY'!$B$10:$G$435,6,0)</f>
        <v>2004.12</v>
      </c>
      <c r="K23" s="879"/>
      <c r="L23" s="879"/>
      <c r="M23" s="5"/>
      <c r="N23" s="5">
        <f>+VLOOKUP(B23,'10. PRO H'!$B$2:$G$427,6,0)</f>
        <v>2320</v>
      </c>
      <c r="O23" s="879">
        <f>+VLOOKUP(B23,'11. SYD'!B19:G444,6,0)</f>
        <v>2714</v>
      </c>
      <c r="P23" s="5">
        <f>+VLOOKUP(B23,'12. REM EQUIPOS'!$B$4:$G$429,6,0)</f>
        <v>2500</v>
      </c>
      <c r="Q23" s="5">
        <f>+VLOOKUP(B23,'13. MEDICA C.I. LTDA.'!$B$2:$G$427,6,0)</f>
        <v>3041</v>
      </c>
      <c r="R23" s="5"/>
      <c r="S23" s="879"/>
      <c r="T23" s="23">
        <f t="shared" si="0"/>
        <v>2004.12</v>
      </c>
      <c r="U23" s="21" t="s">
        <v>12</v>
      </c>
      <c r="V23" s="21"/>
      <c r="W23" s="835" t="s">
        <v>349</v>
      </c>
      <c r="X23" s="36"/>
      <c r="Y23" s="21"/>
    </row>
    <row r="24" spans="1:25" s="1" customFormat="1">
      <c r="A24" s="11">
        <v>19</v>
      </c>
      <c r="B24" s="29" t="s">
        <v>36</v>
      </c>
      <c r="C24" s="12" t="s">
        <v>877</v>
      </c>
      <c r="D24" s="13">
        <v>4</v>
      </c>
      <c r="E24" s="5">
        <f>+VLOOKUP(B24,'1. PHARMAEUROPEA'!$B$2:$G$427,6,0)</f>
        <v>44733</v>
      </c>
      <c r="F24" s="5"/>
      <c r="G24" s="5"/>
      <c r="H24" s="5">
        <f>+VLOOKUP(B24,'4. OC LA ECONOMIA'!$B$2:$G$437,6,0)</f>
        <v>46080</v>
      </c>
      <c r="I24" s="5"/>
      <c r="J24" s="5">
        <f>+VLOOKUP(B24,'6. COOSBOY'!$B$10:$G$435,6,0)</f>
        <v>38247</v>
      </c>
      <c r="K24" s="879"/>
      <c r="L24" s="879"/>
      <c r="M24" s="5"/>
      <c r="N24" s="5"/>
      <c r="O24" s="879"/>
      <c r="P24" s="5">
        <f>+VLOOKUP(B24,'12. REM EQUIPOS'!$B$4:$G$429,6,0)</f>
        <v>43179</v>
      </c>
      <c r="Q24" s="5">
        <f>+VLOOKUP(B24,'13. MEDICA C.I. LTDA.'!$B$2:$G$427,6,0)</f>
        <v>49067</v>
      </c>
      <c r="R24" s="5"/>
      <c r="S24" s="879">
        <f>+VLOOKUP(B24,'15. DEPOSFARMA SAS'!$B$12:$G$437,6,0)</f>
        <v>40260</v>
      </c>
      <c r="T24" s="23">
        <f t="shared" si="0"/>
        <v>38247</v>
      </c>
      <c r="U24" s="21" t="s">
        <v>12</v>
      </c>
      <c r="V24" s="21"/>
      <c r="W24" s="835" t="s">
        <v>503</v>
      </c>
      <c r="X24" s="36"/>
      <c r="Y24" s="21"/>
    </row>
    <row r="25" spans="1:25" s="1" customFormat="1">
      <c r="A25" s="11">
        <v>20</v>
      </c>
      <c r="B25" s="29" t="s">
        <v>37</v>
      </c>
      <c r="C25" s="12" t="s">
        <v>295</v>
      </c>
      <c r="D25" s="13">
        <v>120</v>
      </c>
      <c r="E25" s="5">
        <f>+VLOOKUP(B25,'1. PHARMAEUROPEA'!$B$2:$G$427,6,0)</f>
        <v>7000</v>
      </c>
      <c r="F25" s="5"/>
      <c r="G25" s="5"/>
      <c r="H25" s="5">
        <f>+VLOOKUP(B25,'4. OC LA ECONOMIA'!$B$2:$G$437,6,0)</f>
        <v>6278</v>
      </c>
      <c r="I25" s="5"/>
      <c r="J25" s="5">
        <f>+VLOOKUP(B25,'6. COOSBOY'!$B$10:$G$435,6,0)</f>
        <v>6309.9</v>
      </c>
      <c r="K25" s="879"/>
      <c r="L25" s="879"/>
      <c r="M25" s="5"/>
      <c r="N25" s="5">
        <f>+VLOOKUP(B25,'10. PRO H'!$B$2:$G$427,6,0)</f>
        <v>6750</v>
      </c>
      <c r="O25" s="879">
        <f>+VLOOKUP(B25,'11. SYD'!B21:G446,6,0)</f>
        <v>8286</v>
      </c>
      <c r="P25" s="5">
        <f>+VLOOKUP(B25,'12. REM EQUIPOS'!$B$4:$G$429,6,0)</f>
        <v>8200</v>
      </c>
      <c r="Q25" s="5">
        <f>+VLOOKUP(B25,'13. MEDICA C.I. LTDA.'!$B$2:$G$427,6,0)</f>
        <v>8661</v>
      </c>
      <c r="R25" s="5"/>
      <c r="S25" s="879"/>
      <c r="T25" s="23">
        <f t="shared" si="0"/>
        <v>6278</v>
      </c>
      <c r="U25" s="21" t="s">
        <v>11</v>
      </c>
      <c r="V25" s="21"/>
      <c r="W25" s="835" t="s">
        <v>352</v>
      </c>
      <c r="X25" s="36"/>
      <c r="Y25" s="21"/>
    </row>
    <row r="26" spans="1:25" s="1" customFormat="1">
      <c r="A26" s="11">
        <v>21</v>
      </c>
      <c r="B26" s="700" t="s">
        <v>38</v>
      </c>
      <c r="C26" s="27" t="s">
        <v>292</v>
      </c>
      <c r="D26" s="28">
        <v>8000</v>
      </c>
      <c r="E26" s="5">
        <f>+VLOOKUP(B26,'1. PHARMAEUROPEA'!$B$2:$G$427,6,0)</f>
        <v>20</v>
      </c>
      <c r="F26" s="5"/>
      <c r="G26" s="5"/>
      <c r="H26" s="5">
        <f>+VLOOKUP(B26,'4. OC LA ECONOMIA'!$B$2:$G$437,6,0)</f>
        <v>26</v>
      </c>
      <c r="I26" s="5"/>
      <c r="J26" s="5">
        <f>+VLOOKUP(B26,'6. COOSBOY'!$B$10:$G$435,6,0)</f>
        <v>29.092799999999997</v>
      </c>
      <c r="K26" s="879"/>
      <c r="L26" s="879">
        <f>+VLOOKUP(B26,'8. ALFA TRADING'!$B$2:$G$427,6,0)</f>
        <v>26.067499999999999</v>
      </c>
      <c r="M26" s="5">
        <f>+VLOOKUP(B26,'9. ALLERS GROUP'!$B$2:$G$427,6,0)</f>
        <v>23.617599999999999</v>
      </c>
      <c r="N26" s="5"/>
      <c r="O26" s="879">
        <f>+VLOOKUP(B26,'11. SYD'!B22:G447,6,0)</f>
        <v>29.823599999999999</v>
      </c>
      <c r="P26" s="5">
        <f>+VLOOKUP(B26,'12. REM EQUIPOS'!$B$4:$G$429,6,0)</f>
        <v>17.399999999999999</v>
      </c>
      <c r="Q26" s="5">
        <f>+VLOOKUP(B26,'13. MEDICA C.I. LTDA.'!$B$2:$G$427,6,0)</f>
        <v>32.480000000000004</v>
      </c>
      <c r="R26" s="5"/>
      <c r="S26" s="879"/>
      <c r="T26" s="23">
        <f t="shared" si="0"/>
        <v>17.399999999999999</v>
      </c>
      <c r="U26" s="21" t="s">
        <v>335</v>
      </c>
      <c r="V26" s="21"/>
      <c r="W26" s="835" t="s">
        <v>619</v>
      </c>
      <c r="X26" s="36"/>
      <c r="Y26" s="21"/>
    </row>
    <row r="27" spans="1:25" s="1" customFormat="1">
      <c r="A27" s="11">
        <v>22</v>
      </c>
      <c r="B27" s="29" t="s">
        <v>721</v>
      </c>
      <c r="C27" s="12" t="s">
        <v>292</v>
      </c>
      <c r="D27" s="13">
        <v>120</v>
      </c>
      <c r="E27" s="5">
        <f>+VLOOKUP(B27,'1. PHARMAEUROPEA'!$B$2:$G$427,6,0)</f>
        <v>1923</v>
      </c>
      <c r="F27" s="5">
        <f>+VLOOKUP(B27,'2. LABORATORIOS LTDA'!$B$2:$G$427,6,0)</f>
        <v>1836</v>
      </c>
      <c r="G27" s="5"/>
      <c r="H27" s="5"/>
      <c r="I27" s="5">
        <f>+VLOOKUP(B27,'5. COBO Y ASOCIADOS'!$B$2:$G$427,6,0)</f>
        <v>2550</v>
      </c>
      <c r="J27" s="5">
        <f>+VLOOKUP(B27,'6. COOSBOY'!$B$10:$G$435,6,0)</f>
        <v>1643.8799999999999</v>
      </c>
      <c r="K27" s="879"/>
      <c r="L27" s="879"/>
      <c r="M27" s="5"/>
      <c r="N27" s="5"/>
      <c r="O27" s="879"/>
      <c r="P27" s="5"/>
      <c r="Q27" s="5">
        <f>+VLOOKUP(B27,'13. MEDICA C.I. LTDA.'!$B$2:$G$427,6,0)</f>
        <v>2163</v>
      </c>
      <c r="R27" s="5">
        <f>+VLOOKUP(B27,'14. ASEPSIS PRODUCTS'!$B$2:$G$427,6,0)</f>
        <v>2800</v>
      </c>
      <c r="S27" s="879">
        <f>+VLOOKUP(B27,'15. DEPOSFARMA SAS'!$B$12:$G$437,6,0)</f>
        <v>14220</v>
      </c>
      <c r="T27" s="23">
        <f t="shared" si="0"/>
        <v>1643.8799999999999</v>
      </c>
      <c r="U27" s="21" t="s">
        <v>12</v>
      </c>
      <c r="V27" s="21"/>
      <c r="W27" s="835" t="s">
        <v>397</v>
      </c>
      <c r="X27" s="36"/>
      <c r="Y27" s="21"/>
    </row>
    <row r="28" spans="1:25" s="18" customFormat="1">
      <c r="A28" s="11">
        <v>23</v>
      </c>
      <c r="B28" s="29" t="s">
        <v>39</v>
      </c>
      <c r="C28" s="12" t="s">
        <v>292</v>
      </c>
      <c r="D28" s="13">
        <v>120</v>
      </c>
      <c r="E28" s="5"/>
      <c r="F28" s="5">
        <f>+VLOOKUP(B28,'2. LABORATORIOS LTDA'!$B$2:$G$427,6,0)</f>
        <v>3393</v>
      </c>
      <c r="G28" s="5"/>
      <c r="H28" s="5"/>
      <c r="I28" s="5">
        <f>+VLOOKUP(B28,'5. COBO Y ASOCIADOS'!$B$2:$G$427,6,0)</f>
        <v>4676</v>
      </c>
      <c r="J28" s="5">
        <f>+VLOOKUP(B28,'6. COOSBOY'!$B$10:$G$435,6,0)</f>
        <v>5016</v>
      </c>
      <c r="K28" s="879"/>
      <c r="L28" s="879"/>
      <c r="M28" s="5"/>
      <c r="N28" s="5"/>
      <c r="O28" s="879"/>
      <c r="P28" s="5"/>
      <c r="Q28" s="5">
        <f>+VLOOKUP(B28,'13. MEDICA C.I. LTDA.'!$B$2:$G$427,6,0)</f>
        <v>3605</v>
      </c>
      <c r="R28" s="5">
        <f>+VLOOKUP(B28,'14. ASEPSIS PRODUCTS'!$B$2:$G$427,6,0)</f>
        <v>11500</v>
      </c>
      <c r="S28" s="879">
        <f>+VLOOKUP(B28,'15. DEPOSFARMA SAS'!$B$12:$G$437,6,0)</f>
        <v>19860</v>
      </c>
      <c r="T28" s="869">
        <f t="shared" si="0"/>
        <v>3393</v>
      </c>
      <c r="U28" s="17" t="s">
        <v>1554</v>
      </c>
      <c r="V28" s="17"/>
      <c r="W28" s="870" t="s">
        <v>397</v>
      </c>
      <c r="X28" s="871"/>
      <c r="Y28" s="17"/>
    </row>
    <row r="29" spans="1:25" s="18" customFormat="1">
      <c r="A29" s="11">
        <v>24</v>
      </c>
      <c r="B29" s="29" t="s">
        <v>722</v>
      </c>
      <c r="C29" s="12" t="s">
        <v>296</v>
      </c>
      <c r="D29" s="13">
        <v>4</v>
      </c>
      <c r="E29" s="5">
        <f>+VLOOKUP(B29,'1. PHARMAEUROPEA'!$B$2:$G$427,6,0)</f>
        <v>326333</v>
      </c>
      <c r="F29" s="5">
        <v>330230</v>
      </c>
      <c r="G29" s="5"/>
      <c r="H29" s="5">
        <f>+VLOOKUP(B29,'4. OC LA ECONOMIA'!$B$2:$G$437,6,0)</f>
        <v>278130</v>
      </c>
      <c r="I29" s="5">
        <f>+VLOOKUP(B29,'5. COBO Y ASOCIADOS'!$B$2:$G$427,6,0)</f>
        <v>329773</v>
      </c>
      <c r="J29" s="5">
        <f>+VLOOKUP(B29,'6. COOSBOY'!$B$10:$G$435,6,0)</f>
        <v>455999.99999999994</v>
      </c>
      <c r="K29" s="879"/>
      <c r="L29" s="879"/>
      <c r="M29" s="5"/>
      <c r="N29" s="5">
        <f>+VLOOKUP(B29,'10. PRO H'!$B$2:$G$427,6,0)</f>
        <v>225000</v>
      </c>
      <c r="O29" s="879"/>
      <c r="P29" s="5"/>
      <c r="Q29" s="5"/>
      <c r="R29" s="5"/>
      <c r="S29" s="879">
        <f>+VLOOKUP(B29,'15. DEPOSFARMA SAS'!$B$12:$G$437,6,0)</f>
        <v>480000</v>
      </c>
      <c r="T29" s="869">
        <f t="shared" si="0"/>
        <v>225000</v>
      </c>
      <c r="U29" s="17" t="s">
        <v>1560</v>
      </c>
      <c r="V29" s="17"/>
      <c r="W29" s="870" t="s">
        <v>348</v>
      </c>
      <c r="X29" s="871"/>
      <c r="Y29" s="17"/>
    </row>
    <row r="30" spans="1:25" s="18" customFormat="1">
      <c r="A30" s="11">
        <v>25</v>
      </c>
      <c r="B30" s="29" t="s">
        <v>723</v>
      </c>
      <c r="C30" s="12" t="s">
        <v>297</v>
      </c>
      <c r="D30" s="13">
        <v>4</v>
      </c>
      <c r="E30" s="5">
        <f>+VLOOKUP(B30,'1. PHARMAEUROPEA'!$B$2:$G$427,6,0)</f>
        <v>325067</v>
      </c>
      <c r="F30" s="5">
        <v>328985</v>
      </c>
      <c r="G30" s="5"/>
      <c r="H30" s="5">
        <f>+VLOOKUP(B30,'4. OC LA ECONOMIA'!$B$2:$G$437,6,0)</f>
        <v>286825</v>
      </c>
      <c r="I30" s="5">
        <f>+VLOOKUP(B30,'5. COBO Y ASOCIADOS'!$B$2:$G$427,6,0)</f>
        <v>328525</v>
      </c>
      <c r="J30" s="5">
        <f>+VLOOKUP(B30,'6. COOSBOY'!$B$10:$G$435,6,0)</f>
        <v>323001.89999999997</v>
      </c>
      <c r="K30" s="879"/>
      <c r="L30" s="879"/>
      <c r="M30" s="5"/>
      <c r="N30" s="5"/>
      <c r="O30" s="879"/>
      <c r="P30" s="5"/>
      <c r="Q30" s="5"/>
      <c r="R30" s="5"/>
      <c r="S30" s="879"/>
      <c r="T30" s="869">
        <f t="shared" si="0"/>
        <v>286825</v>
      </c>
      <c r="U30" s="17" t="s">
        <v>11</v>
      </c>
      <c r="V30" s="17"/>
      <c r="W30" s="870" t="s">
        <v>369</v>
      </c>
      <c r="X30" s="871"/>
      <c r="Y30" s="17"/>
    </row>
    <row r="31" spans="1:25" s="18" customFormat="1">
      <c r="A31" s="11">
        <v>26</v>
      </c>
      <c r="B31" s="29" t="s">
        <v>724</v>
      </c>
      <c r="C31" s="12" t="s">
        <v>297</v>
      </c>
      <c r="D31" s="13">
        <v>4</v>
      </c>
      <c r="E31" s="5">
        <f>+VLOOKUP(B31,'1. PHARMAEUROPEA'!$B$2:$G$427,6,0)</f>
        <v>627467</v>
      </c>
      <c r="F31" s="5">
        <v>635000</v>
      </c>
      <c r="G31" s="5"/>
      <c r="H31" s="5">
        <f>+VLOOKUP(B31,'4. OC LA ECONOMIA'!$B$2:$G$437,6,0)</f>
        <v>427820</v>
      </c>
      <c r="I31" s="5">
        <f>+VLOOKUP(B31,'5. COBO Y ASOCIADOS'!$B$2:$G$427,6,0)</f>
        <v>634106</v>
      </c>
      <c r="J31" s="5">
        <f>+VLOOKUP(B31,'6. COOSBOY'!$B$10:$G$435,6,0)</f>
        <v>323001.89999999997</v>
      </c>
      <c r="K31" s="879"/>
      <c r="L31" s="879"/>
      <c r="M31" s="5"/>
      <c r="N31" s="5"/>
      <c r="O31" s="879"/>
      <c r="P31" s="5"/>
      <c r="Q31" s="5"/>
      <c r="R31" s="5"/>
      <c r="S31" s="879"/>
      <c r="T31" s="869">
        <f t="shared" si="0"/>
        <v>323001.89999999997</v>
      </c>
      <c r="U31" s="17" t="s">
        <v>12</v>
      </c>
      <c r="V31" s="17"/>
      <c r="W31" s="870" t="s">
        <v>1647</v>
      </c>
      <c r="X31" s="871"/>
      <c r="Y31" s="17"/>
    </row>
    <row r="32" spans="1:25" s="1" customFormat="1" ht="28">
      <c r="A32" s="11">
        <v>27</v>
      </c>
      <c r="B32" s="29" t="s">
        <v>725</v>
      </c>
      <c r="C32" s="12" t="s">
        <v>292</v>
      </c>
      <c r="D32" s="13">
        <v>40</v>
      </c>
      <c r="E32" s="5">
        <f>+VLOOKUP(B32,'1. PHARMAEUROPEA'!$B$2:$G$427,6,0)</f>
        <v>14253</v>
      </c>
      <c r="F32" s="5">
        <f>+VLOOKUP(B32,'2. LABORATORIOS LTDA'!$B$2:$G$427,6,0)</f>
        <v>12726</v>
      </c>
      <c r="G32" s="5"/>
      <c r="H32" s="5">
        <f>+VLOOKUP(B32,'4. OC LA ECONOMIA'!$B$2:$G$437,6,0)</f>
        <v>22552</v>
      </c>
      <c r="I32" s="5">
        <f>+VLOOKUP(B32,'5. COBO Y ASOCIADOS'!$B$2:$G$427,6,0)</f>
        <v>26736</v>
      </c>
      <c r="J32" s="5">
        <f>+VLOOKUP(B32,'6. COOSBOY'!$B$10:$G$435,6,0)</f>
        <v>12162.66</v>
      </c>
      <c r="K32" s="879"/>
      <c r="L32" s="879"/>
      <c r="M32" s="5"/>
      <c r="N32" s="5"/>
      <c r="O32" s="879"/>
      <c r="P32" s="5"/>
      <c r="Q32" s="5">
        <f>+VLOOKUP(B32,'13. MEDICA C.I. LTDA.'!$B$2:$G$427,6,0)</f>
        <v>13362</v>
      </c>
      <c r="R32" s="5"/>
      <c r="S32" s="879">
        <f>+VLOOKUP(B32,'15. DEPOSFARMA SAS'!$B$12:$G$437,6,0)</f>
        <v>25000</v>
      </c>
      <c r="T32" s="23">
        <f t="shared" si="0"/>
        <v>12162.66</v>
      </c>
      <c r="U32" s="21" t="s">
        <v>12</v>
      </c>
      <c r="V32" s="21"/>
      <c r="W32" s="835" t="s">
        <v>397</v>
      </c>
      <c r="X32" s="36"/>
      <c r="Y32" s="21"/>
    </row>
    <row r="33" spans="1:25" s="1" customFormat="1">
      <c r="A33" s="11">
        <v>28</v>
      </c>
      <c r="B33" s="29" t="s">
        <v>726</v>
      </c>
      <c r="C33" s="12" t="s">
        <v>292</v>
      </c>
      <c r="D33" s="13">
        <v>40</v>
      </c>
      <c r="E33" s="5"/>
      <c r="F33" s="5"/>
      <c r="G33" s="5"/>
      <c r="H33" s="5"/>
      <c r="I33" s="5"/>
      <c r="J33" s="5">
        <f>+VLOOKUP(B33,'6. COOSBOY'!$B$10:$G$435,6,0)</f>
        <v>23642.46</v>
      </c>
      <c r="K33" s="879"/>
      <c r="L33" s="879"/>
      <c r="M33" s="5"/>
      <c r="N33" s="5"/>
      <c r="O33" s="879"/>
      <c r="P33" s="5"/>
      <c r="Q33" s="5"/>
      <c r="R33" s="5">
        <f>+VLOOKUP(B33,'14. ASEPSIS PRODUCTS'!$B$2:$G$427,6,0)</f>
        <v>60000</v>
      </c>
      <c r="S33" s="879">
        <f>+VLOOKUP(B33,'15. DEPOSFARMA SAS'!$B$12:$G$437,6,0)</f>
        <v>25000</v>
      </c>
      <c r="T33" s="23">
        <f t="shared" si="0"/>
        <v>23642.46</v>
      </c>
      <c r="U33" s="21" t="s">
        <v>12</v>
      </c>
      <c r="V33" s="21"/>
      <c r="W33" s="835" t="s">
        <v>1647</v>
      </c>
      <c r="X33" s="36"/>
      <c r="Y33" s="21"/>
    </row>
    <row r="34" spans="1:25" s="1" customFormat="1">
      <c r="A34" s="11">
        <v>29</v>
      </c>
      <c r="B34" s="29" t="s">
        <v>727</v>
      </c>
      <c r="C34" s="30" t="s">
        <v>292</v>
      </c>
      <c r="D34" s="13">
        <v>60</v>
      </c>
      <c r="E34" s="5">
        <f>+VLOOKUP(B34,'1. PHARMAEUROPEA'!$B$2:$G$427,6,0)</f>
        <v>11540</v>
      </c>
      <c r="F34" s="5">
        <f>+VLOOKUP(B34,'2. LABORATORIOS LTDA'!$B$2:$G$427,6,0)</f>
        <v>10404</v>
      </c>
      <c r="G34" s="5"/>
      <c r="H34" s="5">
        <f>+VLOOKUP(B34,'4. OC LA ECONOMIA'!$B$2:$G$437,6,0)</f>
        <v>15447</v>
      </c>
      <c r="I34" s="5">
        <f>+VLOOKUP(B34,'5. COBO Y ASOCIADOS'!$B$2:$G$427,6,0)</f>
        <v>12120</v>
      </c>
      <c r="J34" s="5">
        <f>+VLOOKUP(B34,'6. COOSBOY'!$B$10:$G$435,6,0)</f>
        <v>9672.9</v>
      </c>
      <c r="K34" s="879"/>
      <c r="L34" s="879"/>
      <c r="M34" s="5"/>
      <c r="N34" s="5">
        <f>+VLOOKUP(B34,'10. PRO H'!$B$2:$G$427,6,0)</f>
        <v>10000</v>
      </c>
      <c r="O34" s="879"/>
      <c r="P34" s="5"/>
      <c r="Q34" s="5">
        <f>+VLOOKUP(B34,'13. MEDICA C.I. LTDA.'!$B$2:$G$427,6,0)</f>
        <v>10925</v>
      </c>
      <c r="R34" s="5"/>
      <c r="S34" s="879">
        <f>+VLOOKUP(B34,'15. DEPOSFARMA SAS'!$B$12:$G$437,6,0)</f>
        <v>14500</v>
      </c>
      <c r="T34" s="23">
        <f t="shared" si="0"/>
        <v>9672.9</v>
      </c>
      <c r="U34" s="21" t="s">
        <v>1553</v>
      </c>
      <c r="V34" s="21"/>
      <c r="W34" s="835" t="s">
        <v>369</v>
      </c>
      <c r="X34" s="36"/>
      <c r="Y34" s="21" t="s">
        <v>1649</v>
      </c>
    </row>
    <row r="35" spans="1:25" s="1" customFormat="1">
      <c r="A35" s="11">
        <v>30</v>
      </c>
      <c r="B35" s="29" t="s">
        <v>40</v>
      </c>
      <c r="C35" s="12" t="s">
        <v>292</v>
      </c>
      <c r="D35" s="13">
        <v>60</v>
      </c>
      <c r="E35" s="5">
        <f>+VLOOKUP(B35,'1. PHARMAEUROPEA'!$B$2:$G$427,6,0)</f>
        <v>20033</v>
      </c>
      <c r="F35" s="5">
        <f>+VLOOKUP(B35,'2. LABORATORIOS LTDA'!$B$2:$G$427,6,0)</f>
        <v>25529</v>
      </c>
      <c r="G35" s="5"/>
      <c r="H35" s="5">
        <f>+VLOOKUP(B35,'4. OC LA ECONOMIA'!$B$2:$G$437,6,0)</f>
        <v>42102</v>
      </c>
      <c r="I35" s="5">
        <f>+VLOOKUP(B35,'5. COBO Y ASOCIADOS'!$B$2:$G$427,6,0)</f>
        <v>21036</v>
      </c>
      <c r="J35" s="5">
        <f>+VLOOKUP(B35,'6. COOSBOY'!$B$10:$G$435,6,0)</f>
        <v>15503.999999999998</v>
      </c>
      <c r="K35" s="879"/>
      <c r="L35" s="879"/>
      <c r="M35" s="5"/>
      <c r="N35" s="5">
        <f>+VLOOKUP(B35,'10. PRO H'!$B$2:$G$427,6,0)</f>
        <v>18751</v>
      </c>
      <c r="O35" s="879"/>
      <c r="P35" s="5"/>
      <c r="Q35" s="5">
        <f>+VLOOKUP(B35,'13. MEDICA C.I. LTDA.'!$B$2:$G$427,6,0)</f>
        <v>26805</v>
      </c>
      <c r="R35" s="5"/>
      <c r="S35" s="879">
        <f>+VLOOKUP(B35,'15. DEPOSFARMA SAS'!$B$12:$G$437,6,0)</f>
        <v>16350</v>
      </c>
      <c r="T35" s="23">
        <f t="shared" si="0"/>
        <v>15503.999999999998</v>
      </c>
      <c r="U35" s="21" t="s">
        <v>1553</v>
      </c>
      <c r="V35" s="21"/>
      <c r="W35" s="835" t="s">
        <v>369</v>
      </c>
      <c r="X35" s="36"/>
      <c r="Y35" s="21" t="s">
        <v>1649</v>
      </c>
    </row>
    <row r="36" spans="1:25" s="1" customFormat="1">
      <c r="A36" s="11">
        <v>31</v>
      </c>
      <c r="B36" s="29" t="s">
        <v>41</v>
      </c>
      <c r="C36" s="12" t="s">
        <v>292</v>
      </c>
      <c r="D36" s="13">
        <v>20</v>
      </c>
      <c r="E36" s="5">
        <f>+VLOOKUP(B36,'1. PHARMAEUROPEA'!$B$2:$G$427,6,0)</f>
        <v>29867</v>
      </c>
      <c r="F36" s="5">
        <f>+VLOOKUP(B36,'2. LABORATORIOS LTDA'!$B$2:$G$427,6,0)</f>
        <v>30226</v>
      </c>
      <c r="G36" s="5"/>
      <c r="H36" s="5">
        <f>+VLOOKUP(B36,'4. OC LA ECONOMIA'!$B$2:$G$437,6,0)</f>
        <v>26353</v>
      </c>
      <c r="I36" s="5">
        <f>+VLOOKUP(B36,'5. COBO Y ASOCIADOS'!$B$2:$G$427,6,0)</f>
        <v>38481</v>
      </c>
      <c r="J36" s="5">
        <f>+VLOOKUP(B36,'6. COOSBOY'!$B$10:$G$435,6,0)</f>
        <v>100800.00000000001</v>
      </c>
      <c r="K36" s="879"/>
      <c r="L36" s="879"/>
      <c r="M36" s="5"/>
      <c r="N36" s="5"/>
      <c r="O36" s="879"/>
      <c r="P36" s="5"/>
      <c r="Q36" s="5"/>
      <c r="R36" s="5"/>
      <c r="S36" s="879">
        <f>+VLOOKUP(B36,'15. DEPOSFARMA SAS'!$B$12:$G$437,6,0)</f>
        <v>108000</v>
      </c>
      <c r="T36" s="23">
        <f t="shared" si="0"/>
        <v>26353</v>
      </c>
      <c r="U36" s="21" t="s">
        <v>11</v>
      </c>
      <c r="V36" s="21"/>
      <c r="W36" s="835" t="s">
        <v>369</v>
      </c>
      <c r="X36" s="36"/>
      <c r="Y36" s="21"/>
    </row>
    <row r="37" spans="1:25" s="1" customFormat="1">
      <c r="A37" s="11">
        <v>32</v>
      </c>
      <c r="B37" s="29" t="s">
        <v>728</v>
      </c>
      <c r="C37" s="12" t="s">
        <v>292</v>
      </c>
      <c r="D37" s="13">
        <v>40</v>
      </c>
      <c r="E37" s="5">
        <f>+VLOOKUP(B37,'1. PHARMAEUROPEA'!$B$2:$G$427,6,0)</f>
        <v>26151</v>
      </c>
      <c r="F37" s="5">
        <f>+VLOOKUP(B37,'2. LABORATORIOS LTDA'!$B$2:$G$427,6,0)</f>
        <v>23075</v>
      </c>
      <c r="G37" s="5"/>
      <c r="H37" s="5"/>
      <c r="I37" s="5"/>
      <c r="J37" s="5">
        <f>+VLOOKUP(B37,'6. COOSBOY'!$B$10:$G$435,6,0)</f>
        <v>20520</v>
      </c>
      <c r="K37" s="879"/>
      <c r="L37" s="879"/>
      <c r="M37" s="5"/>
      <c r="N37" s="5"/>
      <c r="O37" s="879"/>
      <c r="P37" s="5"/>
      <c r="Q37" s="5">
        <f>+VLOOKUP(B37,'13. MEDICA C.I. LTDA.'!$B$2:$G$427,6,0)</f>
        <v>24516</v>
      </c>
      <c r="R37" s="5"/>
      <c r="S37" s="879">
        <f>+VLOOKUP(B37,'15. DEPOSFARMA SAS'!$B$12:$G$437,6,0)</f>
        <v>21600</v>
      </c>
      <c r="T37" s="23">
        <f t="shared" si="0"/>
        <v>20520</v>
      </c>
      <c r="U37" s="21" t="s">
        <v>1554</v>
      </c>
      <c r="V37" s="21"/>
      <c r="W37" s="835" t="s">
        <v>397</v>
      </c>
      <c r="X37" s="36"/>
      <c r="Y37" s="21" t="s">
        <v>1650</v>
      </c>
    </row>
    <row r="38" spans="1:25" s="1" customFormat="1">
      <c r="A38" s="11">
        <v>33</v>
      </c>
      <c r="B38" s="29" t="s">
        <v>729</v>
      </c>
      <c r="C38" s="12" t="s">
        <v>292</v>
      </c>
      <c r="D38" s="13">
        <v>40</v>
      </c>
      <c r="E38" s="5">
        <f>+VLOOKUP(B38,'1. PHARMAEUROPEA'!$B$2:$G$427,6,0)</f>
        <v>18653</v>
      </c>
      <c r="F38" s="5">
        <f>+VLOOKUP(B38,'2. LABORATORIOS LTDA'!$B$2:$G$427,6,0)</f>
        <v>19642</v>
      </c>
      <c r="G38" s="5"/>
      <c r="H38" s="5">
        <f>+VLOOKUP(B38,'4. OC LA ECONOMIA'!$B$2:$G$437,6,0)</f>
        <v>79490</v>
      </c>
      <c r="I38" s="5">
        <f>+VLOOKUP(B38,'5. COBO Y ASOCIADOS'!$B$2:$G$427,6,0)</f>
        <v>19615</v>
      </c>
      <c r="J38" s="5">
        <f>+VLOOKUP(B38,'6. COOSBOY'!$B$10:$G$435,6,0)</f>
        <v>13679.999999999998</v>
      </c>
      <c r="K38" s="879"/>
      <c r="L38" s="879"/>
      <c r="M38" s="5"/>
      <c r="N38" s="5"/>
      <c r="O38" s="879"/>
      <c r="P38" s="5"/>
      <c r="Q38" s="5"/>
      <c r="R38" s="5"/>
      <c r="S38" s="879">
        <f>+VLOOKUP(B38,'15. DEPOSFARMA SAS'!$B$12:$G$437,6,0)</f>
        <v>14400</v>
      </c>
      <c r="T38" s="23">
        <f t="shared" si="0"/>
        <v>13679.999999999998</v>
      </c>
      <c r="U38" s="21" t="s">
        <v>12</v>
      </c>
      <c r="V38" s="21"/>
      <c r="W38" s="835" t="s">
        <v>1647</v>
      </c>
      <c r="X38" s="36"/>
      <c r="Y38" s="21"/>
    </row>
    <row r="39" spans="1:25" s="1" customFormat="1">
      <c r="A39" s="11">
        <v>34</v>
      </c>
      <c r="B39" s="29" t="s">
        <v>730</v>
      </c>
      <c r="C39" s="30" t="s">
        <v>292</v>
      </c>
      <c r="D39" s="13">
        <v>40</v>
      </c>
      <c r="E39" s="5">
        <f>+VLOOKUP(B39,'1. PHARMAEUROPEA'!$B$2:$G$427,6,0)</f>
        <v>32587</v>
      </c>
      <c r="F39" s="5">
        <f>+VLOOKUP(B39,'2. LABORATORIOS LTDA'!$B$2:$G$427,6,0)</f>
        <v>34297</v>
      </c>
      <c r="G39" s="5"/>
      <c r="H39" s="5">
        <f>+VLOOKUP(B39,'4. OC LA ECONOMIA'!$B$2:$G$437,6,0)</f>
        <v>27773</v>
      </c>
      <c r="I39" s="5">
        <f>+VLOOKUP(B39,'5. COBO Y ASOCIADOS'!$B$2:$G$427,6,0)</f>
        <v>34249</v>
      </c>
      <c r="J39" s="5">
        <f>+VLOOKUP(B39,'6. COOSBOY'!$B$10:$G$435,6,0)</f>
        <v>15503.999999999998</v>
      </c>
      <c r="K39" s="879"/>
      <c r="L39" s="879"/>
      <c r="M39" s="5"/>
      <c r="N39" s="5"/>
      <c r="O39" s="879"/>
      <c r="P39" s="5"/>
      <c r="Q39" s="5"/>
      <c r="R39" s="5"/>
      <c r="S39" s="879">
        <f>+VLOOKUP(B39,'15. DEPOSFARMA SAS'!$B$12:$G$437,6,0)</f>
        <v>16350</v>
      </c>
      <c r="T39" s="23">
        <f t="shared" si="0"/>
        <v>15503.999999999998</v>
      </c>
      <c r="U39" s="21" t="s">
        <v>12</v>
      </c>
      <c r="V39" s="21"/>
      <c r="W39" s="835" t="s">
        <v>1647</v>
      </c>
      <c r="X39" s="36"/>
      <c r="Y39" s="21"/>
    </row>
    <row r="40" spans="1:25" s="1" customFormat="1">
      <c r="A40" s="11">
        <v>35</v>
      </c>
      <c r="B40" s="29" t="s">
        <v>731</v>
      </c>
      <c r="C40" s="12" t="s">
        <v>292</v>
      </c>
      <c r="D40" s="13">
        <v>40</v>
      </c>
      <c r="E40" s="5">
        <f>+VLOOKUP(B40,'1. PHARMAEUROPEA'!$B$2:$G$427,6,0)</f>
        <v>57600</v>
      </c>
      <c r="F40" s="5">
        <f>+VLOOKUP(B40,'2. LABORATORIOS LTDA'!$B$2:$G$427,6,0)</f>
        <v>61809</v>
      </c>
      <c r="G40" s="5"/>
      <c r="H40" s="5">
        <f>+VLOOKUP(B40,'4. OC LA ECONOMIA'!$B$2:$G$437,6,0)</f>
        <v>49091</v>
      </c>
      <c r="I40" s="5">
        <f>+VLOOKUP(B40,'5. COBO Y ASOCIADOS'!$B$2:$G$427,6,0)</f>
        <v>61722</v>
      </c>
      <c r="J40" s="5">
        <f>+VLOOKUP(B40,'6. COOSBOY'!$B$10:$G$435,6,0)</f>
        <v>35358.400000000001</v>
      </c>
      <c r="K40" s="879"/>
      <c r="L40" s="879"/>
      <c r="M40" s="5"/>
      <c r="N40" s="5"/>
      <c r="O40" s="879"/>
      <c r="P40" s="5"/>
      <c r="Q40" s="5"/>
      <c r="R40" s="5"/>
      <c r="S40" s="879">
        <f>+VLOOKUP(B40,'15. DEPOSFARMA SAS'!$B$12:$G$437,6,0)</f>
        <v>37900</v>
      </c>
      <c r="T40" s="23">
        <f t="shared" si="0"/>
        <v>35358.400000000001</v>
      </c>
      <c r="U40" s="21" t="s">
        <v>12</v>
      </c>
      <c r="V40" s="21"/>
      <c r="W40" s="835" t="s">
        <v>1647</v>
      </c>
      <c r="X40" s="36"/>
      <c r="Y40" s="21"/>
    </row>
    <row r="41" spans="1:25" s="1" customFormat="1">
      <c r="A41" s="11">
        <v>36</v>
      </c>
      <c r="B41" s="29" t="s">
        <v>732</v>
      </c>
      <c r="C41" s="12" t="s">
        <v>292</v>
      </c>
      <c r="D41" s="13">
        <v>40</v>
      </c>
      <c r="E41" s="5">
        <f>+VLOOKUP(B41,'1. PHARMAEUROPEA'!$B$2:$G$427,6,0)</f>
        <v>57027</v>
      </c>
      <c r="F41" s="5">
        <f>+VLOOKUP(B41,'2. LABORATORIOS LTDA'!$B$2:$G$427,6,0)</f>
        <v>50916</v>
      </c>
      <c r="G41" s="5"/>
      <c r="H41" s="5">
        <f>+VLOOKUP(B41,'4. OC LA ECONOMIA'!$B$2:$G$437,6,0)</f>
        <v>48603</v>
      </c>
      <c r="I41" s="5">
        <f>+VLOOKUP(B41,'5. COBO Y ASOCIADOS'!$B$2:$G$427,6,0)</f>
        <v>57609</v>
      </c>
      <c r="J41" s="5">
        <f>+VLOOKUP(B41,'6. COOSBOY'!$B$10:$G$435,6,0)</f>
        <v>40187.840000000004</v>
      </c>
      <c r="K41" s="879"/>
      <c r="L41" s="879"/>
      <c r="M41" s="5"/>
      <c r="N41" s="5"/>
      <c r="O41" s="879"/>
      <c r="P41" s="5"/>
      <c r="Q41" s="5"/>
      <c r="R41" s="5"/>
      <c r="S41" s="879">
        <f>+VLOOKUP(B41,'15. DEPOSFARMA SAS'!$B$12:$G$437,6,0)</f>
        <v>43100</v>
      </c>
      <c r="T41" s="23">
        <f t="shared" si="0"/>
        <v>40187.840000000004</v>
      </c>
      <c r="U41" s="21" t="s">
        <v>12</v>
      </c>
      <c r="V41" s="21"/>
      <c r="W41" s="835" t="s">
        <v>1647</v>
      </c>
      <c r="X41" s="36"/>
      <c r="Y41" s="21"/>
    </row>
    <row r="42" spans="1:25" s="1" customFormat="1" ht="28">
      <c r="A42" s="11">
        <v>37</v>
      </c>
      <c r="B42" s="29" t="s">
        <v>733</v>
      </c>
      <c r="C42" s="12" t="s">
        <v>292</v>
      </c>
      <c r="D42" s="13">
        <v>40</v>
      </c>
      <c r="E42" s="5">
        <f>+VLOOKUP(B42,'1. PHARMAEUROPEA'!$B$2:$G$427,6,0)</f>
        <v>71013</v>
      </c>
      <c r="F42" s="5">
        <f>+VLOOKUP(B42,'2. LABORATORIOS LTDA'!$B$2:$G$427,6,0)</f>
        <v>63404</v>
      </c>
      <c r="G42" s="5"/>
      <c r="H42" s="5">
        <f>+VLOOKUP(B42,'4. OC LA ECONOMIA'!$B$2:$G$437,6,0)</f>
        <v>60523</v>
      </c>
      <c r="I42" s="5">
        <f>+VLOOKUP(B42,'5. COBO Y ASOCIADOS'!$B$2:$G$427,6,0)</f>
        <v>71768</v>
      </c>
      <c r="J42" s="5">
        <f>+VLOOKUP(B42,'6. COOSBOY'!$B$10:$G$435,6,0)</f>
        <v>40187.840000000004</v>
      </c>
      <c r="K42" s="879"/>
      <c r="L42" s="879"/>
      <c r="M42" s="5"/>
      <c r="N42" s="5"/>
      <c r="O42" s="879"/>
      <c r="P42" s="5"/>
      <c r="Q42" s="5"/>
      <c r="R42" s="5"/>
      <c r="S42" s="879">
        <f>+VLOOKUP(B42,'15. DEPOSFARMA SAS'!$B$12:$G$437,6,0)</f>
        <v>43100</v>
      </c>
      <c r="T42" s="23">
        <f t="shared" si="0"/>
        <v>40187.840000000004</v>
      </c>
      <c r="U42" s="21" t="s">
        <v>12</v>
      </c>
      <c r="V42" s="21"/>
      <c r="W42" s="835" t="s">
        <v>1647</v>
      </c>
      <c r="X42" s="36"/>
      <c r="Y42" s="21"/>
    </row>
    <row r="43" spans="1:25" s="1" customFormat="1" ht="28">
      <c r="A43" s="11">
        <v>38</v>
      </c>
      <c r="B43" s="29" t="s">
        <v>42</v>
      </c>
      <c r="C43" s="12" t="s">
        <v>292</v>
      </c>
      <c r="D43" s="13">
        <v>16</v>
      </c>
      <c r="E43" s="5">
        <f>+VLOOKUP(B43,'1. PHARMAEUROPEA'!$B$2:$G$427,6,0)</f>
        <v>63333</v>
      </c>
      <c r="F43" s="5">
        <f>+VLOOKUP(B43,'2. LABORATORIOS LTDA'!$B$2:$G$427,6,0)</f>
        <v>64000</v>
      </c>
      <c r="G43" s="5"/>
      <c r="H43" s="5">
        <f>+VLOOKUP(B43,'4. OC LA ECONOMIA'!$B$2:$G$437,6,0)</f>
        <v>53978</v>
      </c>
      <c r="I43" s="5">
        <f>+VLOOKUP(B43,'5. COBO Y ASOCIADOS'!$B$2:$G$427,6,0)</f>
        <v>63910</v>
      </c>
      <c r="J43" s="5">
        <f>+VLOOKUP(B43,'6. COOSBOY'!$B$10:$G$435,6,0)</f>
        <v>35989.799999999996</v>
      </c>
      <c r="K43" s="879"/>
      <c r="L43" s="879"/>
      <c r="M43" s="5"/>
      <c r="N43" s="5"/>
      <c r="O43" s="879"/>
      <c r="P43" s="5"/>
      <c r="Q43" s="5"/>
      <c r="R43" s="5"/>
      <c r="S43" s="879">
        <f>+VLOOKUP(B43,'15. DEPOSFARMA SAS'!$B$12:$G$437,6,0)</f>
        <v>38000</v>
      </c>
      <c r="T43" s="23">
        <f t="shared" si="0"/>
        <v>35989.799999999996</v>
      </c>
      <c r="U43" s="21" t="s">
        <v>12</v>
      </c>
      <c r="V43" s="21"/>
      <c r="W43" s="835" t="s">
        <v>1647</v>
      </c>
      <c r="X43" s="36"/>
      <c r="Y43" s="21"/>
    </row>
    <row r="44" spans="1:25" s="1" customFormat="1" ht="28">
      <c r="A44" s="11">
        <v>39</v>
      </c>
      <c r="B44" s="29" t="s">
        <v>43</v>
      </c>
      <c r="C44" s="12" t="s">
        <v>292</v>
      </c>
      <c r="D44" s="13">
        <v>12</v>
      </c>
      <c r="E44" s="5">
        <f>+VLOOKUP(B44,'1. PHARMAEUROPEA'!$B$2:$G$427,6,0)</f>
        <v>81000</v>
      </c>
      <c r="F44" s="5">
        <f>+VLOOKUP(B44,'2. LABORATORIOS LTDA'!$B$2:$G$427,6,0)</f>
        <v>81964</v>
      </c>
      <c r="G44" s="5"/>
      <c r="H44" s="5">
        <f>+VLOOKUP(B44,'4. OC LA ECONOMIA'!$B$2:$G$437,6,0)</f>
        <v>69035</v>
      </c>
      <c r="I44" s="5">
        <f>+VLOOKUP(B44,'5. COBO Y ASOCIADOS'!$B$2:$G$427,6,0)</f>
        <v>81849</v>
      </c>
      <c r="J44" s="5">
        <f>+VLOOKUP(B44,'6. COOSBOY'!$B$10:$G$435,6,0)</f>
        <v>35989.799999999996</v>
      </c>
      <c r="K44" s="879"/>
      <c r="L44" s="879"/>
      <c r="M44" s="5"/>
      <c r="N44" s="5"/>
      <c r="O44" s="879"/>
      <c r="P44" s="5"/>
      <c r="Q44" s="5"/>
      <c r="R44" s="5"/>
      <c r="S44" s="879">
        <f>+VLOOKUP(B44,'15. DEPOSFARMA SAS'!$B$12:$G$437,6,0)</f>
        <v>38000</v>
      </c>
      <c r="T44" s="23">
        <f t="shared" si="0"/>
        <v>35989.799999999996</v>
      </c>
      <c r="U44" s="21" t="s">
        <v>12</v>
      </c>
      <c r="V44" s="21"/>
      <c r="W44" s="835" t="s">
        <v>1647</v>
      </c>
      <c r="X44" s="36"/>
      <c r="Y44" s="21"/>
    </row>
    <row r="45" spans="1:25" s="1" customFormat="1">
      <c r="A45" s="11">
        <v>40</v>
      </c>
      <c r="B45" s="29" t="s">
        <v>734</v>
      </c>
      <c r="C45" s="12" t="s">
        <v>292</v>
      </c>
      <c r="D45" s="13">
        <v>40</v>
      </c>
      <c r="E45" s="5"/>
      <c r="F45" s="5">
        <f>+VLOOKUP(B45,'2. LABORATORIOS LTDA'!$B$2:$G$427,6,0)</f>
        <v>3575</v>
      </c>
      <c r="G45" s="5"/>
      <c r="H45" s="5"/>
      <c r="I45" s="5"/>
      <c r="J45" s="5"/>
      <c r="K45" s="879"/>
      <c r="L45" s="879"/>
      <c r="M45" s="5"/>
      <c r="N45" s="5"/>
      <c r="O45" s="879"/>
      <c r="P45" s="5"/>
      <c r="Q45" s="5"/>
      <c r="R45" s="5"/>
      <c r="S45" s="879"/>
      <c r="T45" s="23">
        <f t="shared" si="0"/>
        <v>3575</v>
      </c>
      <c r="U45" s="21" t="s">
        <v>1554</v>
      </c>
      <c r="V45" s="21"/>
      <c r="W45" s="835" t="s">
        <v>509</v>
      </c>
      <c r="X45" s="36"/>
      <c r="Y45" s="21"/>
    </row>
    <row r="46" spans="1:25" s="843" customFormat="1">
      <c r="A46" s="710">
        <v>41</v>
      </c>
      <c r="B46" s="836" t="s">
        <v>735</v>
      </c>
      <c r="C46" s="837" t="s">
        <v>292</v>
      </c>
      <c r="D46" s="838">
        <v>120</v>
      </c>
      <c r="E46" s="702"/>
      <c r="F46" s="702"/>
      <c r="G46" s="702"/>
      <c r="H46" s="702"/>
      <c r="I46" s="702"/>
      <c r="J46" s="702"/>
      <c r="K46" s="879"/>
      <c r="L46" s="879"/>
      <c r="M46" s="702"/>
      <c r="N46" s="702"/>
      <c r="O46" s="879"/>
      <c r="P46" s="702"/>
      <c r="Q46" s="702"/>
      <c r="R46" s="702"/>
      <c r="S46" s="879"/>
      <c r="T46" s="839">
        <f t="shared" si="0"/>
        <v>0</v>
      </c>
      <c r="U46" s="840"/>
      <c r="V46" s="840"/>
      <c r="W46" s="841"/>
      <c r="X46" s="842"/>
      <c r="Y46" s="840" t="s">
        <v>1651</v>
      </c>
    </row>
    <row r="47" spans="1:25" s="1" customFormat="1">
      <c r="A47" s="11">
        <v>42</v>
      </c>
      <c r="B47" s="29" t="s">
        <v>44</v>
      </c>
      <c r="C47" s="12" t="s">
        <v>298</v>
      </c>
      <c r="D47" s="13">
        <v>8</v>
      </c>
      <c r="E47" s="5">
        <f>+VLOOKUP(B47,'1. PHARMAEUROPEA'!$B$2:$G$427,6,0)</f>
        <v>17061</v>
      </c>
      <c r="F47" s="5"/>
      <c r="G47" s="5"/>
      <c r="H47" s="5">
        <f>+VLOOKUP(B47,'4. OC LA ECONOMIA'!$B$2:$G$437,6,0)</f>
        <v>16820</v>
      </c>
      <c r="I47" s="5"/>
      <c r="J47" s="5">
        <f>+VLOOKUP(B47,'6. COOSBOY'!$B$10:$G$435,6,0)</f>
        <v>23267.628000000001</v>
      </c>
      <c r="K47" s="879"/>
      <c r="L47" s="879">
        <f>+VLOOKUP(B47,'8. ALFA TRADING'!$B$2:$G$427,6,0)</f>
        <v>18560</v>
      </c>
      <c r="M47" s="5"/>
      <c r="N47" s="5"/>
      <c r="O47" s="879">
        <v>17408</v>
      </c>
      <c r="P47" s="5">
        <f>+VLOOKUP(B47,'12. REM EQUIPOS'!$B$4:$G$429,6,0)</f>
        <v>16008</v>
      </c>
      <c r="Q47" s="5">
        <f>+VLOOKUP(B47,'13. MEDICA C.I. LTDA.'!$B$2:$G$427,6,0)</f>
        <v>27561.599999999999</v>
      </c>
      <c r="R47" s="5"/>
      <c r="S47" s="879"/>
      <c r="T47" s="23">
        <f t="shared" si="0"/>
        <v>16008</v>
      </c>
      <c r="U47" s="21" t="s">
        <v>335</v>
      </c>
      <c r="V47" s="21"/>
      <c r="W47" s="835" t="s">
        <v>1652</v>
      </c>
      <c r="X47" s="36"/>
      <c r="Y47" s="21"/>
    </row>
    <row r="48" spans="1:25" s="1" customFormat="1">
      <c r="A48" s="11">
        <v>43</v>
      </c>
      <c r="B48" s="29" t="s">
        <v>45</v>
      </c>
      <c r="C48" s="12" t="s">
        <v>292</v>
      </c>
      <c r="D48" s="13">
        <v>8</v>
      </c>
      <c r="E48" s="5">
        <f>+VLOOKUP(B48,'1. PHARMAEUROPEA'!$B$2:$G$427,6,0)</f>
        <v>35577</v>
      </c>
      <c r="F48" s="5">
        <f>+VLOOKUP(B48,'2. LABORATORIOS LTDA'!$B$2:$G$427,6,0)</f>
        <v>31765</v>
      </c>
      <c r="G48" s="5"/>
      <c r="H48" s="5">
        <f>+VLOOKUP(B48,'4. OC LA ECONOMIA'!$B$2:$G$437,6,0)</f>
        <v>30322</v>
      </c>
      <c r="I48" s="5">
        <f>+VLOOKUP(B48,'5. COBO Y ASOCIADOS'!$B$2:$G$427,6,0)</f>
        <v>37189</v>
      </c>
      <c r="J48" s="5">
        <f>+VLOOKUP(B48,'6. COOSBOY'!$B$10:$G$435,6,0)</f>
        <v>40255.679999999993</v>
      </c>
      <c r="K48" s="879"/>
      <c r="L48" s="879"/>
      <c r="M48" s="5"/>
      <c r="N48" s="5"/>
      <c r="O48" s="879">
        <f>+VLOOKUP(B48,'11. SYD'!B44:G469,6,0)</f>
        <v>52464</v>
      </c>
      <c r="P48" s="5"/>
      <c r="Q48" s="5"/>
      <c r="R48" s="5"/>
      <c r="S48" s="879">
        <f>+VLOOKUP(B48,'15. DEPOSFARMA SAS'!$B$12:$G$437,6,0)</f>
        <v>24000</v>
      </c>
      <c r="T48" s="23">
        <f t="shared" si="0"/>
        <v>24000</v>
      </c>
      <c r="U48" s="21" t="s">
        <v>11</v>
      </c>
      <c r="V48" s="21"/>
      <c r="W48" s="835" t="s">
        <v>369</v>
      </c>
      <c r="X48" s="36"/>
      <c r="Y48" s="21" t="s">
        <v>1653</v>
      </c>
    </row>
    <row r="49" spans="1:25" s="1" customFormat="1">
      <c r="A49" s="11">
        <v>44</v>
      </c>
      <c r="B49" s="29" t="s">
        <v>736</v>
      </c>
      <c r="C49" s="12" t="s">
        <v>292</v>
      </c>
      <c r="D49" s="13">
        <v>8</v>
      </c>
      <c r="E49" s="5">
        <f>+VLOOKUP(B49,'1. PHARMAEUROPEA'!$B$2:$G$427,6,0)</f>
        <v>16000</v>
      </c>
      <c r="F49" s="5">
        <f>+VLOOKUP(B49,'2. LABORATORIOS LTDA'!$B$2:$G$427,6,0)</f>
        <v>14285</v>
      </c>
      <c r="G49" s="5"/>
      <c r="H49" s="5">
        <f>+VLOOKUP(B49,'4. OC LA ECONOMIA'!$B$2:$G$437,6,0)</f>
        <v>13637</v>
      </c>
      <c r="I49" s="5">
        <f>+VLOOKUP(B49,'5. COBO Y ASOCIADOS'!$B$2:$G$427,6,0)</f>
        <v>18141</v>
      </c>
      <c r="J49" s="5">
        <f>+VLOOKUP(B49,'6. COOSBOY'!$B$10:$G$435,6,0)</f>
        <v>19636.5</v>
      </c>
      <c r="K49" s="879"/>
      <c r="L49" s="879"/>
      <c r="M49" s="5"/>
      <c r="N49" s="5">
        <f>+VLOOKUP(B49,'10. PRO H'!$B$2:$G$427,6,0)</f>
        <v>12626</v>
      </c>
      <c r="O49" s="879">
        <f>+VLOOKUP(B49,'11. SYD'!B45:G470,6,0)</f>
        <v>21800</v>
      </c>
      <c r="P49" s="5"/>
      <c r="Q49" s="5"/>
      <c r="R49" s="5">
        <f>+VLOOKUP(B49,'14. ASEPSIS PRODUCTS'!$B$2:$G$427,6,0)</f>
        <v>7000</v>
      </c>
      <c r="S49" s="879">
        <f>+VLOOKUP(B49,'15. DEPOSFARMA SAS'!$B$12:$G$437,6,0)</f>
        <v>12500</v>
      </c>
      <c r="T49" s="23">
        <f t="shared" si="0"/>
        <v>7000</v>
      </c>
      <c r="U49" s="21" t="s">
        <v>11</v>
      </c>
      <c r="V49" s="21"/>
      <c r="W49" s="835" t="s">
        <v>369</v>
      </c>
      <c r="X49" s="36"/>
      <c r="Y49" s="21" t="s">
        <v>1650</v>
      </c>
    </row>
    <row r="50" spans="1:25" s="1" customFormat="1">
      <c r="A50" s="11">
        <v>45</v>
      </c>
      <c r="B50" s="29" t="s">
        <v>737</v>
      </c>
      <c r="C50" s="12" t="s">
        <v>292</v>
      </c>
      <c r="D50" s="13">
        <v>8</v>
      </c>
      <c r="E50" s="5">
        <f>+VLOOKUP(B50,'1. PHARMAEUROPEA'!$B$2:$G$427,6,0)</f>
        <v>16507</v>
      </c>
      <c r="F50" s="5">
        <f>+VLOOKUP(B50,'2. LABORATORIOS LTDA'!$B$2:$G$427,6,0)</f>
        <v>14738</v>
      </c>
      <c r="G50" s="5"/>
      <c r="H50" s="5">
        <f>+VLOOKUP(B50,'4. OC LA ECONOMIA'!$B$2:$G$437,6,0)</f>
        <v>14069</v>
      </c>
      <c r="I50" s="5">
        <f>+VLOOKUP(B50,'5. COBO Y ASOCIADOS'!$B$2:$G$427,6,0)</f>
        <v>18735</v>
      </c>
      <c r="J50" s="5">
        <f>+VLOOKUP(B50,'6. COOSBOY'!$B$10:$G$435,6,0)</f>
        <v>20280.599999999999</v>
      </c>
      <c r="K50" s="879"/>
      <c r="L50" s="879"/>
      <c r="M50" s="5"/>
      <c r="N50" s="5">
        <f>+VLOOKUP(B50,'10. PRO H'!$B$2:$G$427,6,0)</f>
        <v>12626</v>
      </c>
      <c r="O50" s="879">
        <f>+VLOOKUP(B50,'11. SYD'!B46:G471,6,0)</f>
        <v>22515</v>
      </c>
      <c r="P50" s="5"/>
      <c r="Q50" s="5"/>
      <c r="R50" s="5">
        <f>+VLOOKUP(B50,'14. ASEPSIS PRODUCTS'!$B$2:$G$427,6,0)</f>
        <v>7000</v>
      </c>
      <c r="S50" s="879">
        <f>+VLOOKUP(B50,'15. DEPOSFARMA SAS'!$B$12:$G$437,6,0)</f>
        <v>15000</v>
      </c>
      <c r="T50" s="23">
        <f t="shared" si="0"/>
        <v>7000</v>
      </c>
      <c r="U50" s="21" t="s">
        <v>11</v>
      </c>
      <c r="V50" s="21"/>
      <c r="W50" s="835" t="s">
        <v>369</v>
      </c>
      <c r="X50" s="36"/>
      <c r="Y50" s="21" t="s">
        <v>1650</v>
      </c>
    </row>
    <row r="51" spans="1:25" s="1" customFormat="1">
      <c r="A51" s="11">
        <v>46</v>
      </c>
      <c r="B51" s="29" t="s">
        <v>738</v>
      </c>
      <c r="C51" s="12" t="s">
        <v>292</v>
      </c>
      <c r="D51" s="13">
        <v>8</v>
      </c>
      <c r="E51" s="5">
        <f>+VLOOKUP(B51,'1. PHARMAEUROPEA'!$B$2:$G$427,6,0)</f>
        <v>14520</v>
      </c>
      <c r="F51" s="5">
        <f>+VLOOKUP(B51,'2. LABORATORIOS LTDA'!$B$2:$G$427,6,0)</f>
        <v>12964</v>
      </c>
      <c r="G51" s="5"/>
      <c r="H51" s="5">
        <f>+VLOOKUP(B51,'4. OC LA ECONOMIA'!$B$2:$G$437,6,0)</f>
        <v>12375</v>
      </c>
      <c r="I51" s="5">
        <f>+VLOOKUP(B51,'5. COBO Y ASOCIADOS'!$B$2:$G$427,6,0)</f>
        <v>15181</v>
      </c>
      <c r="J51" s="5">
        <f>+VLOOKUP(B51,'6. COOSBOY'!$B$10:$G$435,6,0)</f>
        <v>16433.099999999999</v>
      </c>
      <c r="K51" s="879"/>
      <c r="L51" s="879"/>
      <c r="M51" s="5"/>
      <c r="N51" s="5">
        <f>+VLOOKUP(B51,'10. PRO H'!$B$2:$G$427,6,0)</f>
        <v>12626</v>
      </c>
      <c r="O51" s="879">
        <f>+VLOOKUP(B51,'11. SYD'!B47:G472,6,0)</f>
        <v>18243</v>
      </c>
      <c r="P51" s="5"/>
      <c r="Q51" s="5"/>
      <c r="R51" s="5"/>
      <c r="S51" s="879">
        <f>+VLOOKUP(B51,'15. DEPOSFARMA SAS'!$B$12:$G$437,6,0)</f>
        <v>12500</v>
      </c>
      <c r="T51" s="23">
        <f t="shared" si="0"/>
        <v>12375</v>
      </c>
      <c r="U51" s="21" t="s">
        <v>11</v>
      </c>
      <c r="V51" s="21"/>
      <c r="W51" s="835" t="s">
        <v>369</v>
      </c>
      <c r="X51" s="36"/>
      <c r="Y51" s="21"/>
    </row>
    <row r="52" spans="1:25" s="1" customFormat="1">
      <c r="A52" s="11">
        <v>47</v>
      </c>
      <c r="B52" s="29" t="s">
        <v>739</v>
      </c>
      <c r="C52" s="12" t="s">
        <v>292</v>
      </c>
      <c r="D52" s="13">
        <v>8</v>
      </c>
      <c r="E52" s="5">
        <f>+VLOOKUP(B52,'1. PHARMAEUROPEA'!$B$2:$G$427,6,0)</f>
        <v>14520</v>
      </c>
      <c r="F52" s="5">
        <f>+VLOOKUP(B52,'2. LABORATORIOS LTDA'!$B$2:$G$427,6,0)</f>
        <v>12964</v>
      </c>
      <c r="G52" s="5"/>
      <c r="H52" s="5">
        <f>+VLOOKUP(B52,'4. OC LA ECONOMIA'!$B$2:$G$437,6,0)</f>
        <v>12375</v>
      </c>
      <c r="I52" s="5">
        <f>+VLOOKUP(B52,'5. COBO Y ASOCIADOS'!$B$2:$G$427,6,0)</f>
        <v>15181</v>
      </c>
      <c r="J52" s="5">
        <f>+VLOOKUP(B52,'6. COOSBOY'!$B$10:$G$435,6,0)</f>
        <v>16433.099999999999</v>
      </c>
      <c r="K52" s="879"/>
      <c r="L52" s="879"/>
      <c r="M52" s="5"/>
      <c r="N52" s="5">
        <f>+VLOOKUP(B52,'10. PRO H'!$B$2:$G$427,6,0)</f>
        <v>11625</v>
      </c>
      <c r="O52" s="879">
        <f>+VLOOKUP(B52,'11. SYD'!B48:G473,6,0)</f>
        <v>21800</v>
      </c>
      <c r="P52" s="5"/>
      <c r="Q52" s="5"/>
      <c r="R52" s="5">
        <f>+VLOOKUP(B52,'14. ASEPSIS PRODUCTS'!$B$2:$G$427,6,0)</f>
        <v>7000</v>
      </c>
      <c r="S52" s="879">
        <f>+VLOOKUP(B52,'15. DEPOSFARMA SAS'!$B$12:$G$437,6,0)</f>
        <v>12500</v>
      </c>
      <c r="T52" s="23">
        <f t="shared" si="0"/>
        <v>7000</v>
      </c>
      <c r="U52" s="21" t="s">
        <v>11</v>
      </c>
      <c r="V52" s="21"/>
      <c r="W52" s="835" t="s">
        <v>369</v>
      </c>
      <c r="X52" s="36"/>
      <c r="Y52" s="844" t="s">
        <v>1650</v>
      </c>
    </row>
    <row r="53" spans="1:25" s="1" customFormat="1">
      <c r="A53" s="11">
        <v>48</v>
      </c>
      <c r="B53" s="700" t="s">
        <v>740</v>
      </c>
      <c r="C53" s="27" t="s">
        <v>292</v>
      </c>
      <c r="D53" s="28">
        <v>8</v>
      </c>
      <c r="E53" s="5">
        <f>+VLOOKUP(B53,'1. PHARMAEUROPEA'!$B$2:$G$427,6,0)</f>
        <v>16000</v>
      </c>
      <c r="F53" s="5">
        <f>+VLOOKUP(B53,'2. LABORATORIOS LTDA'!$B$2:$G$427,6,0)</f>
        <v>14285</v>
      </c>
      <c r="G53" s="5"/>
      <c r="H53" s="5">
        <f>+VLOOKUP(B53,'4. OC LA ECONOMIA'!$B$2:$G$437,6,0)</f>
        <v>13637</v>
      </c>
      <c r="I53" s="5">
        <f>+VLOOKUP(B53,'5. COBO Y ASOCIADOS'!$B$2:$G$427,6,0)</f>
        <v>18141</v>
      </c>
      <c r="J53" s="5">
        <f>+VLOOKUP(B53,'6. COOSBOY'!$B$10:$G$435,6,0)</f>
        <v>19636.5</v>
      </c>
      <c r="K53" s="879"/>
      <c r="L53" s="879"/>
      <c r="M53" s="5"/>
      <c r="N53" s="5">
        <f>+VLOOKUP(B53,'10. PRO H'!$B$2:$G$427,6,0)</f>
        <v>11875</v>
      </c>
      <c r="O53" s="879">
        <f>+VLOOKUP(B53,'11. SYD'!B49:G474,6,0)</f>
        <v>31396</v>
      </c>
      <c r="P53" s="5"/>
      <c r="Q53" s="5">
        <f>+VLOOKUP(B53,'13. MEDICA C.I. LTDA.'!$B$2:$G$427,6,0)</f>
        <v>14377</v>
      </c>
      <c r="R53" s="5"/>
      <c r="S53" s="879">
        <f>+VLOOKUP(B53,'15. DEPOSFARMA SAS'!$B$12:$G$437,6,0)</f>
        <v>12500</v>
      </c>
      <c r="T53" s="23">
        <f t="shared" si="0"/>
        <v>11875</v>
      </c>
      <c r="U53" s="21" t="s">
        <v>11</v>
      </c>
      <c r="V53" s="21"/>
      <c r="W53" s="835" t="s">
        <v>369</v>
      </c>
      <c r="X53" s="36"/>
      <c r="Y53" s="844" t="s">
        <v>1650</v>
      </c>
    </row>
    <row r="54" spans="1:25" s="1" customFormat="1">
      <c r="A54" s="11">
        <v>49</v>
      </c>
      <c r="B54" s="700" t="s">
        <v>741</v>
      </c>
      <c r="C54" s="27" t="s">
        <v>292</v>
      </c>
      <c r="D54" s="28">
        <v>8</v>
      </c>
      <c r="E54" s="5">
        <f>+VLOOKUP(B54,'1. PHARMAEUROPEA'!$B$2:$G$427,6,0)</f>
        <v>16000</v>
      </c>
      <c r="F54" s="5"/>
      <c r="G54" s="5"/>
      <c r="H54" s="5">
        <f>+VLOOKUP(B54,'4. OC LA ECONOMIA'!$B$2:$G$437,6,0)</f>
        <v>68185</v>
      </c>
      <c r="I54" s="5">
        <f>+VLOOKUP(B54,'5. COBO Y ASOCIADOS'!$B$2:$G$427,6,0)</f>
        <v>18141</v>
      </c>
      <c r="J54" s="5">
        <f>+VLOOKUP(B54,'6. COOSBOY'!$B$10:$G$435,6,0)</f>
        <v>19636.5</v>
      </c>
      <c r="K54" s="879"/>
      <c r="L54" s="879"/>
      <c r="M54" s="5"/>
      <c r="N54" s="5">
        <f>+VLOOKUP(B54,'10. PRO H'!$B$2:$G$427,6,0)</f>
        <v>11875</v>
      </c>
      <c r="O54" s="879">
        <f>+VLOOKUP(B54,'11. SYD'!B50:G475,6,0)</f>
        <v>21729</v>
      </c>
      <c r="P54" s="5"/>
      <c r="Q54" s="5">
        <f>+VLOOKUP(B54,'13. MEDICA C.I. LTDA.'!$B$2:$G$427,6,0)</f>
        <v>14377</v>
      </c>
      <c r="R54" s="5">
        <f>+VLOOKUP(B54,'14. ASEPSIS PRODUCTS'!$B$2:$G$427,6,0)</f>
        <v>7000</v>
      </c>
      <c r="S54" s="879">
        <f>+VLOOKUP(B54,'15. DEPOSFARMA SAS'!$B$12:$G$437,6,0)</f>
        <v>12500</v>
      </c>
      <c r="T54" s="23">
        <f t="shared" si="0"/>
        <v>7000</v>
      </c>
      <c r="U54" s="21" t="s">
        <v>1553</v>
      </c>
      <c r="V54" s="21"/>
      <c r="W54" s="835" t="s">
        <v>369</v>
      </c>
      <c r="X54" s="36"/>
      <c r="Y54" s="844" t="s">
        <v>1650</v>
      </c>
    </row>
    <row r="55" spans="1:25" s="1" customFormat="1">
      <c r="A55" s="11">
        <v>50</v>
      </c>
      <c r="B55" s="29" t="s">
        <v>742</v>
      </c>
      <c r="C55" s="12" t="s">
        <v>292</v>
      </c>
      <c r="D55" s="13">
        <v>8</v>
      </c>
      <c r="E55" s="5">
        <f>+VLOOKUP(B55,'1. PHARMAEUROPEA'!$B$2:$G$427,6,0)</f>
        <v>16000</v>
      </c>
      <c r="F55" s="5">
        <f>+VLOOKUP(B55,'2. LABORATORIOS LTDA'!$B$2:$G$427,6,0)</f>
        <v>14285</v>
      </c>
      <c r="G55" s="5"/>
      <c r="H55" s="5">
        <f>+VLOOKUP(B55,'4. OC LA ECONOMIA'!$B$2:$G$437,6,0)</f>
        <v>68185</v>
      </c>
      <c r="I55" s="5">
        <f>+VLOOKUP(B55,'5. COBO Y ASOCIADOS'!$B$2:$G$427,6,0)</f>
        <v>18141</v>
      </c>
      <c r="J55" s="5">
        <f>+VLOOKUP(B55,'6. COOSBOY'!$B$10:$G$435,6,0)</f>
        <v>19636.5</v>
      </c>
      <c r="K55" s="879"/>
      <c r="L55" s="879"/>
      <c r="M55" s="5"/>
      <c r="N55" s="5">
        <f>+VLOOKUP(B55,'10. PRO H'!$B$2:$G$427,6,0)</f>
        <v>12126</v>
      </c>
      <c r="O55" s="879">
        <f>+VLOOKUP(B55,'11. SYD'!B51:G476,6,0)</f>
        <v>21800</v>
      </c>
      <c r="P55" s="5"/>
      <c r="Q55" s="5">
        <f>+VLOOKUP(B55,'13. MEDICA C.I. LTDA.'!$B$2:$G$427,6,0)</f>
        <v>14377</v>
      </c>
      <c r="R55" s="5">
        <f>+VLOOKUP(B55,'14. ASEPSIS PRODUCTS'!$B$2:$G$427,6,0)</f>
        <v>7000</v>
      </c>
      <c r="S55" s="879">
        <f>+VLOOKUP(B55,'15. DEPOSFARMA SAS'!$B$12:$G$437,6,0)</f>
        <v>12500</v>
      </c>
      <c r="T55" s="23">
        <f t="shared" si="0"/>
        <v>7000</v>
      </c>
      <c r="U55" s="21" t="s">
        <v>1554</v>
      </c>
      <c r="V55" s="21"/>
      <c r="W55" s="835" t="s">
        <v>369</v>
      </c>
      <c r="X55" s="36"/>
      <c r="Y55" s="844" t="s">
        <v>1650</v>
      </c>
    </row>
    <row r="56" spans="1:25" s="1" customFormat="1">
      <c r="A56" s="11">
        <v>51</v>
      </c>
      <c r="B56" s="29" t="s">
        <v>743</v>
      </c>
      <c r="C56" s="12" t="s">
        <v>292</v>
      </c>
      <c r="D56" s="13">
        <v>8</v>
      </c>
      <c r="E56" s="5">
        <f>+VLOOKUP(B56,'1. PHARMAEUROPEA'!$B$2:$G$427,6,0)</f>
        <v>16507</v>
      </c>
      <c r="F56" s="5">
        <f>+VLOOKUP(B56,'2. LABORATORIOS LTDA'!$B$2:$G$427,6,0)</f>
        <v>14738</v>
      </c>
      <c r="G56" s="5"/>
      <c r="H56" s="5">
        <f>+VLOOKUP(B56,'4. OC LA ECONOMIA'!$B$2:$G$437,6,0)</f>
        <v>70345</v>
      </c>
      <c r="I56" s="5">
        <f>+VLOOKUP(B56,'5. COBO Y ASOCIADOS'!$B$2:$G$427,6,0)</f>
        <v>18735</v>
      </c>
      <c r="J56" s="5">
        <f>+VLOOKUP(B56,'6. COOSBOY'!$B$10:$G$435,6,0)</f>
        <v>20280.599999999999</v>
      </c>
      <c r="K56" s="879"/>
      <c r="L56" s="879"/>
      <c r="M56" s="5"/>
      <c r="N56" s="5">
        <f>+VLOOKUP(B56,'10. PRO H'!$B$2:$G$427,6,0)</f>
        <v>12126</v>
      </c>
      <c r="O56" s="879">
        <f>+VLOOKUP(B56,'11. SYD'!B52:G477,6,0)</f>
        <v>22515</v>
      </c>
      <c r="P56" s="5"/>
      <c r="Q56" s="5">
        <f>+VLOOKUP(B56,'13. MEDICA C.I. LTDA.'!$B$2:$G$427,6,0)</f>
        <v>14377</v>
      </c>
      <c r="R56" s="5">
        <f>+VLOOKUP(B56,'14. ASEPSIS PRODUCTS'!$B$2:$G$427,6,0)</f>
        <v>7000</v>
      </c>
      <c r="S56" s="879">
        <f>+VLOOKUP(B56,'15. DEPOSFARMA SAS'!$B$12:$G$437,6,0)</f>
        <v>15000</v>
      </c>
      <c r="T56" s="23">
        <f t="shared" si="0"/>
        <v>7000</v>
      </c>
      <c r="U56" s="21" t="s">
        <v>1554</v>
      </c>
      <c r="V56" s="21"/>
      <c r="W56" s="835" t="s">
        <v>369</v>
      </c>
      <c r="X56" s="36"/>
      <c r="Y56" s="844" t="s">
        <v>1650</v>
      </c>
    </row>
    <row r="57" spans="1:25" s="1" customFormat="1">
      <c r="A57" s="11">
        <v>52</v>
      </c>
      <c r="B57" s="29" t="s">
        <v>744</v>
      </c>
      <c r="C57" s="12" t="s">
        <v>292</v>
      </c>
      <c r="D57" s="13">
        <v>8</v>
      </c>
      <c r="E57" s="5">
        <f>+VLOOKUP(B57,'1. PHARMAEUROPEA'!$B$2:$G$427,6,0)</f>
        <v>21060</v>
      </c>
      <c r="F57" s="5">
        <f>+VLOOKUP(B57,'2. LABORATORIOS LTDA'!$B$2:$G$427,6,0)</f>
        <v>18803</v>
      </c>
      <c r="G57" s="5"/>
      <c r="H57" s="5">
        <f>+VLOOKUP(B57,'4. OC LA ECONOMIA'!$B$2:$G$437,6,0)</f>
        <v>17949</v>
      </c>
      <c r="I57" s="5">
        <f>+VLOOKUP(B57,'5. COBO Y ASOCIADOS'!$B$2:$G$427,6,0)</f>
        <v>29672</v>
      </c>
      <c r="J57" s="5">
        <f>+VLOOKUP(B57,'6. COOSBOY'!$B$10:$G$435,6,0)</f>
        <v>32119.499999999996</v>
      </c>
      <c r="K57" s="879"/>
      <c r="L57" s="879"/>
      <c r="M57" s="5"/>
      <c r="N57" s="5">
        <f>+VLOOKUP(B57,'10. PRO H'!$B$2:$G$427,6,0)</f>
        <v>30000</v>
      </c>
      <c r="O57" s="879"/>
      <c r="P57" s="5"/>
      <c r="Q57" s="5"/>
      <c r="R57" s="5"/>
      <c r="S57" s="879">
        <f>+VLOOKUP(B57,'15. DEPOSFARMA SAS'!$B$12:$G$437,6,0)</f>
        <v>12500</v>
      </c>
      <c r="T57" s="23">
        <f t="shared" si="0"/>
        <v>12500</v>
      </c>
      <c r="U57" s="21" t="s">
        <v>11</v>
      </c>
      <c r="V57" s="21"/>
      <c r="W57" s="835" t="s">
        <v>369</v>
      </c>
      <c r="X57" s="36"/>
      <c r="Y57" s="844" t="s">
        <v>1650</v>
      </c>
    </row>
    <row r="58" spans="1:25" s="1" customFormat="1">
      <c r="A58" s="11">
        <v>53</v>
      </c>
      <c r="B58" s="29" t="s">
        <v>745</v>
      </c>
      <c r="C58" s="12" t="s">
        <v>292</v>
      </c>
      <c r="D58" s="13">
        <v>8</v>
      </c>
      <c r="E58" s="5">
        <f>+VLOOKUP(B58,'1. PHARMAEUROPEA'!$B$2:$G$427,6,0)</f>
        <v>21060</v>
      </c>
      <c r="F58" s="5">
        <f>+VLOOKUP(B58,'2. LABORATORIOS LTDA'!$B$2:$G$427,6,0)</f>
        <v>18803</v>
      </c>
      <c r="G58" s="5"/>
      <c r="H58" s="5">
        <f>+VLOOKUP(B58,'4. OC LA ECONOMIA'!$B$2:$G$437,6,0)</f>
        <v>17949</v>
      </c>
      <c r="I58" s="5">
        <f>+VLOOKUP(B58,'5. COBO Y ASOCIADOS'!$B$2:$G$427,6,0)</f>
        <v>29672</v>
      </c>
      <c r="J58" s="5">
        <f>+VLOOKUP(B58,'6. COOSBOY'!$B$10:$G$435,6,0)</f>
        <v>32119.499999999996</v>
      </c>
      <c r="K58" s="879"/>
      <c r="L58" s="879"/>
      <c r="M58" s="5"/>
      <c r="N58" s="5">
        <f>+VLOOKUP(B58,'10. PRO H'!$B$2:$G$427,6,0)</f>
        <v>30000</v>
      </c>
      <c r="O58" s="879"/>
      <c r="P58" s="5"/>
      <c r="Q58" s="5"/>
      <c r="R58" s="5"/>
      <c r="S58" s="879">
        <f>+VLOOKUP(B58,'15. DEPOSFARMA SAS'!$B$12:$G$437,6,0)</f>
        <v>12500</v>
      </c>
      <c r="T58" s="23">
        <f t="shared" si="0"/>
        <v>12500</v>
      </c>
      <c r="U58" s="21" t="s">
        <v>11</v>
      </c>
      <c r="V58" s="21"/>
      <c r="W58" s="835" t="s">
        <v>369</v>
      </c>
      <c r="X58" s="36"/>
      <c r="Y58" s="844" t="s">
        <v>1650</v>
      </c>
    </row>
    <row r="59" spans="1:25" s="1" customFormat="1">
      <c r="A59" s="11">
        <v>54</v>
      </c>
      <c r="B59" s="29" t="s">
        <v>746</v>
      </c>
      <c r="C59" s="12" t="s">
        <v>292</v>
      </c>
      <c r="D59" s="13">
        <v>8</v>
      </c>
      <c r="E59" s="5">
        <f>+VLOOKUP(B59,'1. PHARMAEUROPEA'!$B$2:$G$427,6,0)</f>
        <v>19740</v>
      </c>
      <c r="F59" s="5">
        <f>+VLOOKUP(B59,'2. LABORATORIOS LTDA'!$B$2:$G$427,6,0)</f>
        <v>17625</v>
      </c>
      <c r="G59" s="5"/>
      <c r="H59" s="5">
        <f>+VLOOKUP(B59,'4. OC LA ECONOMIA'!$B$2:$G$437,6,0)</f>
        <v>16824</v>
      </c>
      <c r="I59" s="5">
        <f>+VLOOKUP(B59,'5. COBO Y ASOCIADOS'!$B$2:$G$427,6,0)</f>
        <v>27741</v>
      </c>
      <c r="J59" s="5">
        <f>+VLOOKUP(B59,'6. COOSBOY'!$B$10:$G$435,6,0)</f>
        <v>30028.739999999998</v>
      </c>
      <c r="K59" s="879"/>
      <c r="L59" s="879"/>
      <c r="M59" s="5"/>
      <c r="N59" s="5"/>
      <c r="O59" s="879"/>
      <c r="P59" s="5"/>
      <c r="Q59" s="5"/>
      <c r="R59" s="5">
        <f>+VLOOKUP(B59,'14. ASEPSIS PRODUCTS'!$B$2:$G$427,6,0)</f>
        <v>7000</v>
      </c>
      <c r="S59" s="879"/>
      <c r="T59" s="23">
        <f t="shared" si="0"/>
        <v>7000</v>
      </c>
      <c r="U59" s="21" t="s">
        <v>11</v>
      </c>
      <c r="V59" s="21"/>
      <c r="W59" s="835" t="s">
        <v>369</v>
      </c>
      <c r="X59" s="36"/>
      <c r="Y59" s="844" t="s">
        <v>1650</v>
      </c>
    </row>
    <row r="60" spans="1:25" s="1" customFormat="1">
      <c r="A60" s="11">
        <v>55</v>
      </c>
      <c r="B60" s="29" t="s">
        <v>747</v>
      </c>
      <c r="C60" s="12" t="s">
        <v>292</v>
      </c>
      <c r="D60" s="13">
        <v>8</v>
      </c>
      <c r="E60" s="5">
        <f>+VLOOKUP(B60,'1. PHARMAEUROPEA'!$B$2:$G$427,6,0)</f>
        <v>19740</v>
      </c>
      <c r="F60" s="5">
        <f>+VLOOKUP(B60,'2. LABORATORIOS LTDA'!$B$2:$G$427,6,0)</f>
        <v>17625</v>
      </c>
      <c r="G60" s="5"/>
      <c r="H60" s="5">
        <f>+VLOOKUP(B60,'4. OC LA ECONOMIA'!$B$2:$G$437,6,0)</f>
        <v>16824</v>
      </c>
      <c r="I60" s="5">
        <f>+VLOOKUP(B60,'5. COBO Y ASOCIADOS'!$B$2:$G$427,6,0)</f>
        <v>27741</v>
      </c>
      <c r="J60" s="5">
        <f>+VLOOKUP(B60,'6. COOSBOY'!$B$10:$G$435,6,0)</f>
        <v>30028.739999999998</v>
      </c>
      <c r="K60" s="879"/>
      <c r="L60" s="879"/>
      <c r="M60" s="5"/>
      <c r="N60" s="5"/>
      <c r="O60" s="879"/>
      <c r="P60" s="5"/>
      <c r="Q60" s="5"/>
      <c r="R60" s="5">
        <f>+VLOOKUP(B60,'14. ASEPSIS PRODUCTS'!$B$2:$G$427,6,0)</f>
        <v>7000</v>
      </c>
      <c r="S60" s="879"/>
      <c r="T60" s="23">
        <f t="shared" si="0"/>
        <v>7000</v>
      </c>
      <c r="U60" s="21" t="s">
        <v>11</v>
      </c>
      <c r="V60" s="21"/>
      <c r="W60" s="835" t="s">
        <v>369</v>
      </c>
      <c r="X60" s="36"/>
      <c r="Y60" s="844" t="s">
        <v>1650</v>
      </c>
    </row>
    <row r="61" spans="1:25" s="1" customFormat="1">
      <c r="A61" s="11">
        <v>56</v>
      </c>
      <c r="B61" s="29" t="s">
        <v>748</v>
      </c>
      <c r="C61" s="12" t="s">
        <v>292</v>
      </c>
      <c r="D61" s="13">
        <v>20</v>
      </c>
      <c r="E61" s="5">
        <f>+VLOOKUP(B61,'1. PHARMAEUROPEA'!$B$2:$G$427,6,0)</f>
        <v>19740</v>
      </c>
      <c r="F61" s="5">
        <f>+VLOOKUP(B61,'2. LABORATORIOS LTDA'!$B$2:$G$427,6,0)</f>
        <v>17625</v>
      </c>
      <c r="G61" s="5"/>
      <c r="H61" s="5">
        <f>+VLOOKUP(B61,'4. OC LA ECONOMIA'!$B$2:$G$437,6,0)</f>
        <v>16824</v>
      </c>
      <c r="I61" s="5">
        <f>+VLOOKUP(B61,'5. COBO Y ASOCIADOS'!$B$2:$G$427,6,0)</f>
        <v>27741</v>
      </c>
      <c r="J61" s="5">
        <f>+VLOOKUP(B61,'6. COOSBOY'!$B$10:$G$435,6,0)</f>
        <v>30028.739999999998</v>
      </c>
      <c r="K61" s="879"/>
      <c r="L61" s="879"/>
      <c r="M61" s="5"/>
      <c r="N61" s="5"/>
      <c r="O61" s="879"/>
      <c r="P61" s="5"/>
      <c r="Q61" s="5"/>
      <c r="R61" s="5">
        <f>+VLOOKUP(B61,'14. ASEPSIS PRODUCTS'!$B$2:$G$427,6,0)</f>
        <v>7000</v>
      </c>
      <c r="S61" s="879"/>
      <c r="T61" s="23">
        <f t="shared" si="0"/>
        <v>7000</v>
      </c>
      <c r="U61" s="21" t="s">
        <v>11</v>
      </c>
      <c r="V61" s="21"/>
      <c r="W61" s="835" t="s">
        <v>369</v>
      </c>
      <c r="X61" s="36"/>
      <c r="Y61" s="844" t="s">
        <v>1650</v>
      </c>
    </row>
    <row r="62" spans="1:25" s="1" customFormat="1">
      <c r="A62" s="11">
        <v>57</v>
      </c>
      <c r="B62" s="29" t="s">
        <v>46</v>
      </c>
      <c r="C62" s="12" t="s">
        <v>299</v>
      </c>
      <c r="D62" s="13">
        <v>16</v>
      </c>
      <c r="E62" s="5"/>
      <c r="F62" s="5"/>
      <c r="G62" s="5"/>
      <c r="H62" s="5">
        <f>+VLOOKUP(B62,'4. OC LA ECONOMIA'!$B$2:$G$437,6,0)</f>
        <v>2507</v>
      </c>
      <c r="I62" s="5"/>
      <c r="J62" s="5"/>
      <c r="K62" s="879"/>
      <c r="L62" s="879"/>
      <c r="M62" s="5"/>
      <c r="N62" s="5"/>
      <c r="O62" s="879"/>
      <c r="P62" s="5"/>
      <c r="Q62" s="5"/>
      <c r="R62" s="5"/>
      <c r="S62" s="879"/>
      <c r="T62" s="23">
        <f t="shared" si="0"/>
        <v>2507</v>
      </c>
      <c r="U62" s="21" t="s">
        <v>11</v>
      </c>
      <c r="V62" s="21"/>
      <c r="W62" s="835" t="s">
        <v>1577</v>
      </c>
      <c r="X62" s="36"/>
      <c r="Y62" s="21" t="s">
        <v>1650</v>
      </c>
    </row>
    <row r="63" spans="1:25" s="1" customFormat="1">
      <c r="A63" s="11">
        <v>58</v>
      </c>
      <c r="B63" s="29" t="s">
        <v>749</v>
      </c>
      <c r="C63" s="12" t="s">
        <v>292</v>
      </c>
      <c r="D63" s="13">
        <v>8</v>
      </c>
      <c r="E63" s="5">
        <f>+VLOOKUP(B63,'1. PHARMAEUROPEA'!$B$2:$G$427,6,0)</f>
        <v>8280</v>
      </c>
      <c r="F63" s="5">
        <f>+VLOOKUP(B63,'2. LABORATORIOS LTDA'!$B$2:$G$427,6,0)</f>
        <v>7392</v>
      </c>
      <c r="G63" s="5"/>
      <c r="H63" s="5">
        <f>+VLOOKUP(B63,'4. OC LA ECONOMIA'!$B$2:$G$437,6,0)</f>
        <v>10600</v>
      </c>
      <c r="I63" s="5">
        <f>+VLOOKUP(B63,'5. COBO Y ASOCIADOS'!$B$2:$G$427,6,0)</f>
        <v>8643</v>
      </c>
      <c r="J63" s="5">
        <f>+VLOOKUP(B63,'6. COOSBOY'!$B$10:$G$435,6,0)</f>
        <v>9354.8399999999983</v>
      </c>
      <c r="K63" s="879"/>
      <c r="L63" s="879"/>
      <c r="M63" s="5"/>
      <c r="N63" s="5">
        <f>+VLOOKUP(B63,'10. PRO H'!$B$2:$G$427,6,0)</f>
        <v>8751</v>
      </c>
      <c r="O63" s="879">
        <f>+VLOOKUP(B63,'11. SYD'!B59:G484,6,0)</f>
        <v>10386</v>
      </c>
      <c r="P63" s="5"/>
      <c r="Q63" s="5"/>
      <c r="R63" s="5"/>
      <c r="S63" s="879">
        <f>+VLOOKUP(B63,'15. DEPOSFARMA SAS'!$B$12:$G$437,6,0)</f>
        <v>5450</v>
      </c>
      <c r="T63" s="23">
        <f t="shared" si="0"/>
        <v>5450</v>
      </c>
      <c r="U63" s="21" t="s">
        <v>1554</v>
      </c>
      <c r="V63" s="21"/>
      <c r="W63" s="835" t="s">
        <v>369</v>
      </c>
      <c r="X63" s="36"/>
      <c r="Y63" s="21" t="s">
        <v>1650</v>
      </c>
    </row>
    <row r="64" spans="1:25" s="1" customFormat="1">
      <c r="A64" s="11">
        <v>59</v>
      </c>
      <c r="B64" s="29" t="s">
        <v>750</v>
      </c>
      <c r="C64" s="12" t="s">
        <v>292</v>
      </c>
      <c r="D64" s="13">
        <v>8</v>
      </c>
      <c r="E64" s="5">
        <f>+VLOOKUP(B64,'1. PHARMAEUROPEA'!$B$2:$G$427,6,0)</f>
        <v>8733</v>
      </c>
      <c r="F64" s="5">
        <f>+VLOOKUP(B64,'2. LABORATORIOS LTDA'!$B$2:$G$427,6,0)</f>
        <v>7797</v>
      </c>
      <c r="G64" s="5"/>
      <c r="H64" s="5">
        <f>+VLOOKUP(B64,'4. OC LA ECONOMIA'!$B$2:$G$437,6,0)</f>
        <v>7445</v>
      </c>
      <c r="I64" s="5">
        <f>+VLOOKUP(B64,'5. COBO Y ASOCIADOS'!$B$2:$G$427,6,0)</f>
        <v>9368</v>
      </c>
      <c r="J64" s="5">
        <f>+VLOOKUP(B64,'6. COOSBOY'!$B$10:$G$435,6,0)</f>
        <v>10140.299999999999</v>
      </c>
      <c r="K64" s="879"/>
      <c r="L64" s="879"/>
      <c r="M64" s="5"/>
      <c r="N64" s="5">
        <f>+VLOOKUP(B64,'10. PRO H'!$B$2:$G$427,6,0)</f>
        <v>8751</v>
      </c>
      <c r="O64" s="879">
        <f>+VLOOKUP(B64,'11. SYD'!B60:G485,6,0)</f>
        <v>14387</v>
      </c>
      <c r="P64" s="5"/>
      <c r="Q64" s="5">
        <f>+VLOOKUP(B64,'13. MEDICA C.I. LTDA.'!$B$2:$G$427,6,0)</f>
        <v>3416</v>
      </c>
      <c r="R64" s="5"/>
      <c r="S64" s="879">
        <f>+VLOOKUP(B64,'15. DEPOSFARMA SAS'!$B$12:$G$437,6,0)</f>
        <v>5450</v>
      </c>
      <c r="T64" s="23">
        <f t="shared" si="0"/>
        <v>3416</v>
      </c>
      <c r="U64" s="21" t="s">
        <v>11</v>
      </c>
      <c r="V64" s="21"/>
      <c r="W64" s="835" t="s">
        <v>369</v>
      </c>
      <c r="X64" s="36"/>
      <c r="Y64" s="21" t="s">
        <v>1650</v>
      </c>
    </row>
    <row r="65" spans="1:25" s="1" customFormat="1">
      <c r="A65" s="11">
        <v>60</v>
      </c>
      <c r="B65" s="29" t="s">
        <v>751</v>
      </c>
      <c r="C65" s="12" t="s">
        <v>292</v>
      </c>
      <c r="D65" s="13">
        <v>8</v>
      </c>
      <c r="E65" s="5">
        <f>+VLOOKUP(B65,'1. PHARMAEUROPEA'!$B$2:$G$427,6,0)</f>
        <v>8733</v>
      </c>
      <c r="F65" s="5">
        <f>+VLOOKUP(B65,'2. LABORATORIOS LTDA'!$B$2:$G$427,6,0)</f>
        <v>7797</v>
      </c>
      <c r="G65" s="5"/>
      <c r="H65" s="5">
        <f>+VLOOKUP(B65,'4. OC LA ECONOMIA'!$B$2:$G$437,6,0)</f>
        <v>74450</v>
      </c>
      <c r="I65" s="5">
        <f>+VLOOKUP(B65,'5. COBO Y ASOCIADOS'!$B$2:$G$427,6,0)</f>
        <v>9368</v>
      </c>
      <c r="J65" s="5">
        <f>+VLOOKUP(B65,'6. COOSBOY'!$B$10:$G$435,6,0)</f>
        <v>10140.299999999999</v>
      </c>
      <c r="K65" s="879"/>
      <c r="L65" s="879"/>
      <c r="M65" s="5"/>
      <c r="N65" s="5">
        <f>+VLOOKUP(B65,'10. PRO H'!$B$2:$G$427,6,0)</f>
        <v>8751</v>
      </c>
      <c r="O65" s="879">
        <f>+VLOOKUP(B65,'11. SYD'!B61:G486,6,0)</f>
        <v>14387</v>
      </c>
      <c r="P65" s="5"/>
      <c r="Q65" s="5">
        <f>+VLOOKUP(B65,'13. MEDICA C.I. LTDA.'!$B$2:$G$427,6,0)</f>
        <v>3416</v>
      </c>
      <c r="R65" s="5">
        <f>+VLOOKUP(B65,'14. ASEPSIS PRODUCTS'!$B$2:$G$427,6,0)</f>
        <v>7400</v>
      </c>
      <c r="S65" s="879">
        <f>+VLOOKUP(B65,'15. DEPOSFARMA SAS'!$B$12:$G$437,6,0)</f>
        <v>5450</v>
      </c>
      <c r="T65" s="23">
        <f t="shared" si="0"/>
        <v>3416</v>
      </c>
      <c r="U65" s="21" t="s">
        <v>1554</v>
      </c>
      <c r="V65" s="21"/>
      <c r="W65" s="835" t="s">
        <v>369</v>
      </c>
      <c r="X65" s="36"/>
      <c r="Y65" s="21" t="s">
        <v>1650</v>
      </c>
    </row>
    <row r="66" spans="1:25" s="1" customFormat="1">
      <c r="A66" s="11">
        <v>61</v>
      </c>
      <c r="B66" s="29" t="s">
        <v>752</v>
      </c>
      <c r="C66" s="12" t="s">
        <v>292</v>
      </c>
      <c r="D66" s="13">
        <v>12</v>
      </c>
      <c r="E66" s="5">
        <f>+VLOOKUP(B66,'1. PHARMAEUROPEA'!$B$2:$G$427,6,0)</f>
        <v>8733</v>
      </c>
      <c r="F66" s="5">
        <f>+VLOOKUP(B66,'2. LABORATORIOS LTDA'!$B$2:$G$427,6,0)</f>
        <v>7797</v>
      </c>
      <c r="G66" s="5"/>
      <c r="H66" s="5">
        <f>+VLOOKUP(B66,'4. OC LA ECONOMIA'!$B$2:$G$437,6,0)</f>
        <v>74450</v>
      </c>
      <c r="I66" s="5">
        <f>+VLOOKUP(B66,'5. COBO Y ASOCIADOS'!$B$2:$G$427,6,0)</f>
        <v>9368</v>
      </c>
      <c r="J66" s="5">
        <f>+VLOOKUP(B66,'6. COOSBOY'!$B$10:$G$435,6,0)</f>
        <v>10140.299999999999</v>
      </c>
      <c r="K66" s="879"/>
      <c r="L66" s="879"/>
      <c r="M66" s="5"/>
      <c r="N66" s="5">
        <f>+VLOOKUP(B66,'10. PRO H'!$B$2:$G$427,6,0)</f>
        <v>8751</v>
      </c>
      <c r="O66" s="879">
        <f>+VLOOKUP(B66,'11. SYD'!B62:G487,6,0)</f>
        <v>11257</v>
      </c>
      <c r="P66" s="5"/>
      <c r="Q66" s="5">
        <f>+VLOOKUP(B66,'13. MEDICA C.I. LTDA.'!$B$2:$G$427,6,0)</f>
        <v>3416</v>
      </c>
      <c r="R66" s="5">
        <f>+VLOOKUP(B66,'14. ASEPSIS PRODUCTS'!$B$2:$G$427,6,0)</f>
        <v>7400</v>
      </c>
      <c r="S66" s="879">
        <f>+VLOOKUP(B66,'15. DEPOSFARMA SAS'!$B$12:$G$437,6,0)</f>
        <v>5450</v>
      </c>
      <c r="T66" s="23">
        <f t="shared" si="0"/>
        <v>3416</v>
      </c>
      <c r="U66" s="21" t="s">
        <v>1554</v>
      </c>
      <c r="V66" s="21"/>
      <c r="W66" s="835" t="s">
        <v>369</v>
      </c>
      <c r="X66" s="36"/>
      <c r="Y66" s="21" t="s">
        <v>1650</v>
      </c>
    </row>
    <row r="67" spans="1:25" s="1" customFormat="1">
      <c r="A67" s="11">
        <v>62</v>
      </c>
      <c r="B67" s="29" t="s">
        <v>753</v>
      </c>
      <c r="C67" s="12" t="s">
        <v>292</v>
      </c>
      <c r="D67" s="13">
        <v>12</v>
      </c>
      <c r="E67" s="5">
        <f>+VLOOKUP(B67,'1. PHARMAEUROPEA'!$B$2:$G$427,6,0)</f>
        <v>8733</v>
      </c>
      <c r="F67" s="5">
        <f>+VLOOKUP(B67,'2. LABORATORIOS LTDA'!$B$2:$G$427,6,0)</f>
        <v>7797</v>
      </c>
      <c r="G67" s="5"/>
      <c r="H67" s="5">
        <f>+VLOOKUP(B67,'4. OC LA ECONOMIA'!$B$2:$G$437,6,0)</f>
        <v>74450</v>
      </c>
      <c r="I67" s="5">
        <f>+VLOOKUP(B67,'5. COBO Y ASOCIADOS'!$B$2:$G$427,6,0)</f>
        <v>9368</v>
      </c>
      <c r="J67" s="5">
        <f>+VLOOKUP(B67,'6. COOSBOY'!$B$10:$G$435,6,0)</f>
        <v>10140.299999999999</v>
      </c>
      <c r="K67" s="879"/>
      <c r="L67" s="879"/>
      <c r="M67" s="5"/>
      <c r="N67" s="5">
        <f>+VLOOKUP(B67,'10. PRO H'!$B$2:$G$427,6,0)</f>
        <v>8751</v>
      </c>
      <c r="O67" s="879">
        <f>+VLOOKUP(B67,'11. SYD'!B63:G488,6,0)</f>
        <v>11257</v>
      </c>
      <c r="P67" s="5"/>
      <c r="Q67" s="5">
        <f>+VLOOKUP(B67,'13. MEDICA C.I. LTDA.'!$B$2:$G$427,6,0)</f>
        <v>3416</v>
      </c>
      <c r="R67" s="5">
        <f>+VLOOKUP(B67,'14. ASEPSIS PRODUCTS'!$B$2:$G$427,6,0)</f>
        <v>7400</v>
      </c>
      <c r="S67" s="879">
        <f>+VLOOKUP(B67,'15. DEPOSFARMA SAS'!$B$12:$G$437,6,0)</f>
        <v>9600</v>
      </c>
      <c r="T67" s="23">
        <f t="shared" si="0"/>
        <v>3416</v>
      </c>
      <c r="U67" s="21" t="s">
        <v>1554</v>
      </c>
      <c r="V67" s="21"/>
      <c r="W67" s="835" t="s">
        <v>369</v>
      </c>
      <c r="X67" s="36"/>
      <c r="Y67" s="21" t="s">
        <v>1650</v>
      </c>
    </row>
    <row r="68" spans="1:25" s="1" customFormat="1">
      <c r="A68" s="11">
        <v>63</v>
      </c>
      <c r="B68" s="29" t="s">
        <v>47</v>
      </c>
      <c r="C68" s="12" t="s">
        <v>292</v>
      </c>
      <c r="D68" s="13">
        <v>600</v>
      </c>
      <c r="E68" s="5">
        <f>+VLOOKUP(B68,'1. PHARMAEUROPEA'!$B$2:$G$427,6,0)</f>
        <v>4002</v>
      </c>
      <c r="F68" s="5"/>
      <c r="G68" s="5"/>
      <c r="H68" s="5">
        <f>+VLOOKUP(B68,'4. OC LA ECONOMIA'!$B$2:$G$437,6,0)</f>
        <v>7095</v>
      </c>
      <c r="I68" s="5"/>
      <c r="J68" s="5">
        <f>+VLOOKUP(B68,'6. COOSBOY'!$B$10:$G$435,6,0)</f>
        <v>5962.880000000001</v>
      </c>
      <c r="K68" s="879"/>
      <c r="L68" s="879"/>
      <c r="M68" s="5"/>
      <c r="N68" s="5"/>
      <c r="O68" s="879">
        <f>+VLOOKUP(B68,'11. SYD'!B64:G489,6,0)</f>
        <v>8650.1200000000008</v>
      </c>
      <c r="P68" s="5">
        <f>+VLOOKUP(B68,'12. REM EQUIPOS'!$B$4:$G$429,6,0)</f>
        <v>9205.76</v>
      </c>
      <c r="Q68" s="5">
        <f>+VLOOKUP(B68,'13. MEDICA C.I. LTDA.'!$B$2:$G$427,6,0)</f>
        <v>8007</v>
      </c>
      <c r="R68" s="5"/>
      <c r="S68" s="879"/>
      <c r="T68" s="23">
        <f t="shared" si="0"/>
        <v>4002</v>
      </c>
      <c r="U68" s="21" t="s">
        <v>12</v>
      </c>
      <c r="V68" s="21"/>
      <c r="W68" s="835" t="s">
        <v>344</v>
      </c>
      <c r="X68" s="36"/>
      <c r="Y68" s="21"/>
    </row>
    <row r="69" spans="1:25" s="1" customFormat="1">
      <c r="A69" s="11">
        <v>64</v>
      </c>
      <c r="B69" s="29" t="s">
        <v>48</v>
      </c>
      <c r="C69" s="12" t="s">
        <v>292</v>
      </c>
      <c r="D69" s="13">
        <v>10</v>
      </c>
      <c r="E69" s="5"/>
      <c r="F69" s="5"/>
      <c r="G69" s="5"/>
      <c r="H69" s="5">
        <f>+VLOOKUP(B69,'4. OC LA ECONOMIA'!$B$2:$G$437,6,0)</f>
        <v>14303</v>
      </c>
      <c r="I69" s="5"/>
      <c r="J69" s="5"/>
      <c r="K69" s="879"/>
      <c r="L69" s="879"/>
      <c r="M69" s="5"/>
      <c r="N69" s="5"/>
      <c r="O69" s="879">
        <f>+VLOOKUP(B69,'11. SYD'!B65:G490,6,0)</f>
        <v>18891.760000000002</v>
      </c>
      <c r="P69" s="5">
        <f>+VLOOKUP(B69,'12. REM EQUIPOS'!$B$4:$G$429,6,0)</f>
        <v>17208.599999999999</v>
      </c>
      <c r="Q69" s="5"/>
      <c r="R69" s="5"/>
      <c r="S69" s="879"/>
      <c r="T69" s="23">
        <f t="shared" si="0"/>
        <v>14303</v>
      </c>
      <c r="U69" s="21" t="s">
        <v>11</v>
      </c>
      <c r="V69" s="21"/>
      <c r="W69" s="835" t="s">
        <v>344</v>
      </c>
      <c r="X69" s="36"/>
      <c r="Y69" s="21"/>
    </row>
    <row r="70" spans="1:25" s="1" customFormat="1">
      <c r="A70" s="11">
        <v>65</v>
      </c>
      <c r="B70" s="29" t="s">
        <v>49</v>
      </c>
      <c r="C70" s="12" t="s">
        <v>292</v>
      </c>
      <c r="D70" s="13">
        <v>150</v>
      </c>
      <c r="E70" s="5">
        <f>+VLOOKUP(B70,'1. PHARMAEUROPEA'!$B$2:$G$427,6,0)</f>
        <v>238</v>
      </c>
      <c r="F70" s="5"/>
      <c r="G70" s="5"/>
      <c r="H70" s="5">
        <f>+VLOOKUP(B70,'4. OC LA ECONOMIA'!$B$2:$G$437,6,0)</f>
        <v>6846</v>
      </c>
      <c r="I70" s="5"/>
      <c r="J70" s="5">
        <f>+VLOOKUP(B70,'6. COOSBOY'!$B$10:$G$435,6,0)</f>
        <v>182.49119999999999</v>
      </c>
      <c r="K70" s="879"/>
      <c r="L70" s="879"/>
      <c r="M70" s="5"/>
      <c r="N70" s="5"/>
      <c r="O70" s="879">
        <f>+VLOOKUP(B70,'11. SYD'!B66:G491,6,0)</f>
        <v>243.6</v>
      </c>
      <c r="P70" s="5">
        <f>+VLOOKUP(B70,'12. REM EQUIPOS'!$B$4:$G$429,6,0)</f>
        <v>204.16</v>
      </c>
      <c r="Q70" s="5">
        <f>+VLOOKUP(B70,'13. MEDICA C.I. LTDA.'!$B$2:$G$427,6,0)</f>
        <v>296.95999999999998</v>
      </c>
      <c r="R70" s="5"/>
      <c r="S70" s="879"/>
      <c r="T70" s="23">
        <f t="shared" ref="T70:T133" si="1">+MIN(E70:S70)</f>
        <v>182.49119999999999</v>
      </c>
      <c r="U70" s="21" t="s">
        <v>12</v>
      </c>
      <c r="V70" s="21"/>
      <c r="W70" s="835" t="s">
        <v>373</v>
      </c>
      <c r="X70" s="36"/>
      <c r="Y70" s="21"/>
    </row>
    <row r="71" spans="1:25" s="1" customFormat="1">
      <c r="A71" s="11">
        <v>66</v>
      </c>
      <c r="B71" s="700" t="s">
        <v>50</v>
      </c>
      <c r="C71" s="27" t="s">
        <v>292</v>
      </c>
      <c r="D71" s="28">
        <v>40</v>
      </c>
      <c r="E71" s="5">
        <f>+VLOOKUP(B71,'1. PHARMAEUROPEA'!$B$2:$G$427,6,0)</f>
        <v>8082</v>
      </c>
      <c r="F71" s="5"/>
      <c r="G71" s="5">
        <f>+VLOOKUP(B71,'3. HOSPIMEDICS'!$B$2:$G$427,6,0)</f>
        <v>14082.4</v>
      </c>
      <c r="H71" s="5">
        <f>+VLOOKUP(B71,'4. OC LA ECONOMIA'!$B$2:$G$437,6,0)</f>
        <v>8826</v>
      </c>
      <c r="I71" s="5"/>
      <c r="J71" s="5">
        <f>+VLOOKUP(B71,'6. COOSBOY'!$B$10:$G$435,6,0)</f>
        <v>14148.288</v>
      </c>
      <c r="K71" s="879"/>
      <c r="L71" s="879"/>
      <c r="M71" s="5"/>
      <c r="N71" s="5"/>
      <c r="O71" s="879">
        <f>+VLOOKUP(B71,'11. SYD'!B67:G492,6,0)</f>
        <v>8658.24</v>
      </c>
      <c r="P71" s="5">
        <f>+VLOOKUP(B71,'12. REM EQUIPOS'!$B$4:$G$429,6,0)</f>
        <v>6667.68</v>
      </c>
      <c r="Q71" s="5"/>
      <c r="R71" s="5"/>
      <c r="S71" s="879"/>
      <c r="T71" s="23">
        <f t="shared" si="1"/>
        <v>6667.68</v>
      </c>
      <c r="U71" s="21" t="s">
        <v>335</v>
      </c>
      <c r="V71" s="21"/>
      <c r="W71" s="835" t="s">
        <v>506</v>
      </c>
      <c r="X71" s="36"/>
      <c r="Y71" s="21"/>
    </row>
    <row r="72" spans="1:25" s="1" customFormat="1">
      <c r="A72" s="11">
        <v>67</v>
      </c>
      <c r="B72" s="700" t="s">
        <v>51</v>
      </c>
      <c r="C72" s="27" t="s">
        <v>292</v>
      </c>
      <c r="D72" s="28">
        <v>40</v>
      </c>
      <c r="E72" s="5">
        <f>+VLOOKUP(B72,'1. PHARMAEUROPEA'!$B$2:$G$427,6,0)</f>
        <v>8082</v>
      </c>
      <c r="F72" s="5"/>
      <c r="G72" s="5">
        <f>+VLOOKUP(B72,'3. HOSPIMEDICS'!$B$2:$G$427,6,0)</f>
        <v>11174.28</v>
      </c>
      <c r="H72" s="5"/>
      <c r="I72" s="5"/>
      <c r="J72" s="5">
        <f>+VLOOKUP(B72,'6. COOSBOY'!$B$10:$G$435,6,0)</f>
        <v>14148.288</v>
      </c>
      <c r="K72" s="879"/>
      <c r="L72" s="879"/>
      <c r="M72" s="5"/>
      <c r="N72" s="5"/>
      <c r="O72" s="879">
        <f>+VLOOKUP(B72,'11. SYD'!B68:G493,6,0)</f>
        <v>8658.24</v>
      </c>
      <c r="P72" s="5">
        <f>+VLOOKUP(B72,'12. REM EQUIPOS'!$B$4:$G$429,6,0)</f>
        <v>6667.68</v>
      </c>
      <c r="Q72" s="5"/>
      <c r="R72" s="5"/>
      <c r="S72" s="879"/>
      <c r="T72" s="23">
        <f t="shared" si="1"/>
        <v>6667.68</v>
      </c>
      <c r="U72" s="21" t="s">
        <v>335</v>
      </c>
      <c r="V72" s="21"/>
      <c r="W72" s="835" t="s">
        <v>506</v>
      </c>
      <c r="X72" s="36"/>
      <c r="Y72" s="21"/>
    </row>
    <row r="73" spans="1:25" s="1" customFormat="1">
      <c r="A73" s="11">
        <v>68</v>
      </c>
      <c r="B73" s="700" t="s">
        <v>52</v>
      </c>
      <c r="C73" s="27" t="s">
        <v>292</v>
      </c>
      <c r="D73" s="28">
        <v>12</v>
      </c>
      <c r="E73" s="5">
        <f>+VLOOKUP(B73,'1. PHARMAEUROPEA'!$B$2:$G$427,6,0)</f>
        <v>33733</v>
      </c>
      <c r="F73" s="5">
        <f>+VLOOKUP(B73,'2. LABORATORIOS LTDA'!$B$2:$G$427,6,0)</f>
        <v>34107</v>
      </c>
      <c r="G73" s="5"/>
      <c r="H73" s="5">
        <f>+VLOOKUP(B73,'4. OC LA ECONOMIA'!$B$2:$G$437,6,0)</f>
        <v>28750</v>
      </c>
      <c r="I73" s="5">
        <f>+VLOOKUP(B73,'5. COBO Y ASOCIADOS'!$B$2:$G$427,6,0)</f>
        <v>43272</v>
      </c>
      <c r="J73" s="5">
        <f>+VLOOKUP(B73,'6. COOSBOY'!$B$10:$G$435,6,0)</f>
        <v>46840.319999999992</v>
      </c>
      <c r="K73" s="879"/>
      <c r="L73" s="879"/>
      <c r="M73" s="5"/>
      <c r="N73" s="5">
        <f>+VLOOKUP(B73,'10. PRO H'!$B$2:$G$427,6,0)</f>
        <v>40000</v>
      </c>
      <c r="O73" s="879">
        <f>+VLOOKUP(B73,'11. SYD'!B69:G494,6,0)</f>
        <v>40929</v>
      </c>
      <c r="P73" s="5"/>
      <c r="Q73" s="5"/>
      <c r="R73" s="5"/>
      <c r="S73" s="879"/>
      <c r="T73" s="23">
        <f t="shared" si="1"/>
        <v>28750</v>
      </c>
      <c r="U73" s="21" t="s">
        <v>11</v>
      </c>
      <c r="V73" s="21"/>
      <c r="W73" s="835" t="s">
        <v>369</v>
      </c>
      <c r="X73" s="36"/>
      <c r="Y73" s="21"/>
    </row>
    <row r="74" spans="1:25" s="26" customFormat="1">
      <c r="A74" s="10">
        <v>69</v>
      </c>
      <c r="B74" s="873" t="s">
        <v>754</v>
      </c>
      <c r="C74" s="874" t="s">
        <v>878</v>
      </c>
      <c r="D74" s="875">
        <v>4</v>
      </c>
      <c r="E74" s="848"/>
      <c r="F74" s="848"/>
      <c r="G74" s="848"/>
      <c r="H74" s="848"/>
      <c r="I74" s="848"/>
      <c r="J74" s="848">
        <f>+VLOOKUP(B74,'6. COOSBOY'!$B$10:$G$435,6,0)</f>
        <v>125919.7632</v>
      </c>
      <c r="K74" s="879"/>
      <c r="L74" s="879"/>
      <c r="M74" s="848"/>
      <c r="N74" s="848"/>
      <c r="O74" s="879"/>
      <c r="P74" s="848"/>
      <c r="Q74" s="848"/>
      <c r="R74" s="848"/>
      <c r="S74" s="879"/>
      <c r="T74" s="849">
        <f t="shared" si="1"/>
        <v>125919.7632</v>
      </c>
      <c r="U74" s="25" t="s">
        <v>12</v>
      </c>
      <c r="V74" s="25"/>
      <c r="W74" s="850" t="s">
        <v>337</v>
      </c>
      <c r="X74" s="851"/>
      <c r="Y74" s="25"/>
    </row>
    <row r="75" spans="1:25" s="1" customFormat="1">
      <c r="A75" s="11">
        <v>70</v>
      </c>
      <c r="B75" s="700" t="s">
        <v>755</v>
      </c>
      <c r="C75" s="27" t="s">
        <v>878</v>
      </c>
      <c r="D75" s="28">
        <v>4</v>
      </c>
      <c r="E75" s="5"/>
      <c r="F75" s="5"/>
      <c r="G75" s="5"/>
      <c r="H75" s="5"/>
      <c r="I75" s="5"/>
      <c r="J75" s="5">
        <f>+VLOOKUP(B75,'6. COOSBOY'!$B$10:$G$435,6,0)</f>
        <v>125919.7632</v>
      </c>
      <c r="K75" s="879"/>
      <c r="L75" s="879"/>
      <c r="M75" s="5"/>
      <c r="N75" s="5"/>
      <c r="O75" s="879"/>
      <c r="P75" s="5"/>
      <c r="Q75" s="5"/>
      <c r="R75" s="5"/>
      <c r="S75" s="879"/>
      <c r="T75" s="23">
        <f t="shared" si="1"/>
        <v>125919.7632</v>
      </c>
      <c r="U75" s="21" t="s">
        <v>12</v>
      </c>
      <c r="V75" s="21"/>
      <c r="W75" s="835" t="s">
        <v>337</v>
      </c>
      <c r="X75" s="36"/>
      <c r="Y75" s="21"/>
    </row>
    <row r="76" spans="1:25" s="1" customFormat="1">
      <c r="A76" s="11">
        <v>71</v>
      </c>
      <c r="B76" s="29" t="s">
        <v>53</v>
      </c>
      <c r="C76" s="12" t="s">
        <v>292</v>
      </c>
      <c r="D76" s="13">
        <v>4800</v>
      </c>
      <c r="E76" s="5">
        <f>+VLOOKUP(B76,'1. PHARMAEUROPEA'!$B$2:$G$427,6,0)</f>
        <v>1850</v>
      </c>
      <c r="F76" s="5"/>
      <c r="G76" s="5"/>
      <c r="H76" s="5">
        <f>+VLOOKUP(B76,'4. OC LA ECONOMIA'!$B$2:$G$437,6,0)</f>
        <v>3791</v>
      </c>
      <c r="I76" s="5"/>
      <c r="J76" s="5">
        <f>+VLOOKUP(B76,'6. COOSBOY'!$B$10:$G$435,6,0)</f>
        <v>3745.1400000000003</v>
      </c>
      <c r="K76" s="879"/>
      <c r="L76" s="879"/>
      <c r="M76" s="5">
        <f>+VLOOKUP(B76,'9. ALLERS GROUP'!$B$2:$G$427,6,0)</f>
        <v>2329</v>
      </c>
      <c r="N76" s="5">
        <f>+VLOOKUP(B76,'10. PRO H'!$B$2:$G$427,6,0)</f>
        <v>1750</v>
      </c>
      <c r="O76" s="879">
        <f>+VLOOKUP(B76,'11. SYD'!B72:G497,6,0)</f>
        <v>2071</v>
      </c>
      <c r="P76" s="5">
        <f>+VLOOKUP(B76,'12. REM EQUIPOS'!$B$4:$G$429,6,0)</f>
        <v>3462</v>
      </c>
      <c r="Q76" s="5">
        <f>+VLOOKUP(B76,'13. MEDICA C.I. LTDA.'!$B$2:$G$427,6,0)</f>
        <v>4829</v>
      </c>
      <c r="R76" s="5"/>
      <c r="S76" s="879"/>
      <c r="T76" s="23">
        <f t="shared" si="1"/>
        <v>1750</v>
      </c>
      <c r="U76" s="21" t="s">
        <v>335</v>
      </c>
      <c r="V76" s="21"/>
      <c r="W76" s="835" t="s">
        <v>344</v>
      </c>
      <c r="X76" s="36"/>
      <c r="Y76" s="21" t="s">
        <v>1650</v>
      </c>
    </row>
    <row r="77" spans="1:25" s="1" customFormat="1">
      <c r="A77" s="11">
        <v>72</v>
      </c>
      <c r="B77" s="29" t="s">
        <v>54</v>
      </c>
      <c r="C77" s="12" t="s">
        <v>300</v>
      </c>
      <c r="D77" s="13">
        <v>2</v>
      </c>
      <c r="E77" s="5">
        <f>+VLOOKUP(B77,'1. PHARMAEUROPEA'!$B$2:$G$427,6,0)</f>
        <v>246891</v>
      </c>
      <c r="F77" s="5"/>
      <c r="G77" s="5"/>
      <c r="H77" s="5">
        <f>+VLOOKUP(B77,'4. OC LA ECONOMIA'!$B$2:$G$437,6,0)</f>
        <v>210418</v>
      </c>
      <c r="I77" s="5"/>
      <c r="J77" s="5">
        <f>+VLOOKUP(B77,'6. COOSBOY'!$B$10:$G$435,6,0)</f>
        <v>291218.92799999996</v>
      </c>
      <c r="K77" s="879"/>
      <c r="L77" s="879"/>
      <c r="M77" s="5"/>
      <c r="N77" s="5"/>
      <c r="O77" s="879">
        <f>+VLOOKUP(B77,'11. SYD'!B73:G498,6,0)</f>
        <v>270119.92</v>
      </c>
      <c r="P77" s="5">
        <f>+VLOOKUP(B77,'12. REM EQUIPOS'!$B$4:$G$429,6,0)</f>
        <v>203685.56</v>
      </c>
      <c r="Q77" s="5">
        <f>+VLOOKUP(B77,'13. MEDICA C.I. LTDA.'!$B$2:$G$427,6,0)</f>
        <v>231460.6</v>
      </c>
      <c r="R77" s="5"/>
      <c r="S77" s="879"/>
      <c r="T77" s="23">
        <f t="shared" si="1"/>
        <v>203685.56</v>
      </c>
      <c r="U77" s="21" t="s">
        <v>335</v>
      </c>
      <c r="V77" s="21"/>
      <c r="W77" s="835" t="s">
        <v>1654</v>
      </c>
      <c r="X77" s="36"/>
      <c r="Y77" s="21"/>
    </row>
    <row r="78" spans="1:25" s="1" customFormat="1">
      <c r="A78" s="11">
        <v>73</v>
      </c>
      <c r="B78" s="29" t="s">
        <v>55</v>
      </c>
      <c r="C78" s="12" t="s">
        <v>292</v>
      </c>
      <c r="D78" s="13">
        <v>40</v>
      </c>
      <c r="E78" s="5">
        <f>+VLOOKUP(B78,'1. PHARMAEUROPEA'!$B$2:$G$427,6,0)</f>
        <v>963</v>
      </c>
      <c r="F78" s="5"/>
      <c r="G78" s="5"/>
      <c r="H78" s="5">
        <f>+VLOOKUP(B78,'4. OC LA ECONOMIA'!$B$2:$G$437,6,0)</f>
        <v>1253</v>
      </c>
      <c r="I78" s="5"/>
      <c r="J78" s="5">
        <f>+VLOOKUP(B78,'6. COOSBOY'!$B$10:$G$435,6,0)</f>
        <v>700.87199999999996</v>
      </c>
      <c r="K78" s="879"/>
      <c r="L78" s="879"/>
      <c r="M78" s="5">
        <f>+VLOOKUP(B78,'9. ALLERS GROUP'!$B$2:$G$427,6,0)</f>
        <v>1767.84</v>
      </c>
      <c r="N78" s="5">
        <f>+VLOOKUP(B78,'10. PRO H'!$B$2:$G$427,6,0)</f>
        <v>1016.16</v>
      </c>
      <c r="O78" s="879">
        <f>+VLOOKUP(B78,'11. SYD'!B74:G499,6,0)</f>
        <v>1126.3600000000001</v>
      </c>
      <c r="P78" s="5">
        <f>+VLOOKUP(B78,'12. REM EQUIPOS'!$B$4:$G$429,6,0)</f>
        <v>765.6</v>
      </c>
      <c r="Q78" s="5"/>
      <c r="R78" s="5"/>
      <c r="S78" s="879">
        <f>+VLOOKUP(B78,'15. DEPOSFARMA SAS'!$B$12:$G$437,6,0)</f>
        <v>939.6</v>
      </c>
      <c r="T78" s="23">
        <f t="shared" si="1"/>
        <v>700.87199999999996</v>
      </c>
      <c r="U78" s="21" t="s">
        <v>12</v>
      </c>
      <c r="V78" s="21"/>
      <c r="W78" s="835" t="s">
        <v>373</v>
      </c>
      <c r="X78" s="36"/>
      <c r="Y78" s="21"/>
    </row>
    <row r="79" spans="1:25" s="1" customFormat="1">
      <c r="A79" s="11">
        <v>74</v>
      </c>
      <c r="B79" s="29" t="s">
        <v>56</v>
      </c>
      <c r="C79" s="12" t="s">
        <v>292</v>
      </c>
      <c r="D79" s="13">
        <v>20</v>
      </c>
      <c r="E79" s="5">
        <f>+VLOOKUP(B79,'1. PHARMAEUROPEA'!$B$2:$G$427,6,0)</f>
        <v>963</v>
      </c>
      <c r="F79" s="5"/>
      <c r="G79" s="5"/>
      <c r="H79" s="5">
        <f>+VLOOKUP(B79,'4. OC LA ECONOMIA'!$B$2:$G$437,6,0)</f>
        <v>1253</v>
      </c>
      <c r="I79" s="5"/>
      <c r="J79" s="5">
        <f>+VLOOKUP(B79,'6. COOSBOY'!$B$10:$G$435,6,0)</f>
        <v>912.4559999999999</v>
      </c>
      <c r="K79" s="879"/>
      <c r="L79" s="879"/>
      <c r="M79" s="5">
        <f>+VLOOKUP(B79,'9. ALLERS GROUP'!$B$2:$G$427,6,0)</f>
        <v>1511.48</v>
      </c>
      <c r="N79" s="5">
        <f>+VLOOKUP(B79,'10. PRO H'!$B$2:$G$427,6,0)</f>
        <v>1016.16</v>
      </c>
      <c r="O79" s="879">
        <f>+VLOOKUP(B79,'11. SYD'!B75:G500,6,0)</f>
        <v>1126.3600000000001</v>
      </c>
      <c r="P79" s="5">
        <f>+VLOOKUP(B79,'12. REM EQUIPOS'!$B$4:$G$429,6,0)</f>
        <v>765.6</v>
      </c>
      <c r="Q79" s="5"/>
      <c r="R79" s="5"/>
      <c r="S79" s="879">
        <f>+VLOOKUP(B79,'15. DEPOSFARMA SAS'!$B$12:$G$437,6,0)</f>
        <v>939.6</v>
      </c>
      <c r="T79" s="23">
        <f t="shared" si="1"/>
        <v>765.6</v>
      </c>
      <c r="U79" s="21" t="s">
        <v>335</v>
      </c>
      <c r="V79" s="21"/>
      <c r="W79" s="835" t="s">
        <v>364</v>
      </c>
      <c r="X79" s="36"/>
      <c r="Y79" s="21"/>
    </row>
    <row r="80" spans="1:25" s="1" customFormat="1">
      <c r="A80" s="11">
        <v>75</v>
      </c>
      <c r="B80" s="29" t="s">
        <v>57</v>
      </c>
      <c r="C80" s="12" t="s">
        <v>292</v>
      </c>
      <c r="D80" s="13">
        <v>20</v>
      </c>
      <c r="E80" s="5">
        <f>+VLOOKUP(B80,'1. PHARMAEUROPEA'!$B$2:$G$427,6,0)</f>
        <v>963</v>
      </c>
      <c r="F80" s="5"/>
      <c r="G80" s="5"/>
      <c r="H80" s="5">
        <f>+VLOOKUP(B80,'4. OC LA ECONOMIA'!$B$2:$G$437,6,0)</f>
        <v>1253</v>
      </c>
      <c r="I80" s="5"/>
      <c r="J80" s="5">
        <f>+VLOOKUP(B80,'6. COOSBOY'!$B$10:$G$435,6,0)</f>
        <v>700.87199999999996</v>
      </c>
      <c r="K80" s="879"/>
      <c r="L80" s="879"/>
      <c r="M80" s="5">
        <f>+VLOOKUP(B80,'9. ALLERS GROUP'!$B$2:$G$427,6,0)</f>
        <v>1844.4</v>
      </c>
      <c r="N80" s="5">
        <f>+VLOOKUP(B80,'10. PRO H'!$B$2:$G$427,6,0)</f>
        <v>1016.16</v>
      </c>
      <c r="O80" s="879"/>
      <c r="P80" s="5">
        <f>+VLOOKUP(B80,'12. REM EQUIPOS'!$B$4:$G$429,6,0)</f>
        <v>765.6</v>
      </c>
      <c r="Q80" s="5"/>
      <c r="R80" s="5"/>
      <c r="S80" s="879">
        <f>+VLOOKUP(B80,'15. DEPOSFARMA SAS'!$B$12:$G$437,6,0)</f>
        <v>939.6</v>
      </c>
      <c r="T80" s="23">
        <f t="shared" si="1"/>
        <v>700.87199999999996</v>
      </c>
      <c r="U80" s="21" t="s">
        <v>12</v>
      </c>
      <c r="V80" s="21"/>
      <c r="W80" s="835" t="s">
        <v>373</v>
      </c>
      <c r="X80" s="36"/>
      <c r="Y80" s="21"/>
    </row>
    <row r="81" spans="1:25" s="1" customFormat="1">
      <c r="A81" s="11">
        <v>76</v>
      </c>
      <c r="B81" s="29" t="s">
        <v>58</v>
      </c>
      <c r="C81" s="12" t="s">
        <v>292</v>
      </c>
      <c r="D81" s="13">
        <v>40</v>
      </c>
      <c r="E81" s="5">
        <f>+VLOOKUP(B81,'1. PHARMAEUROPEA'!$B$2:$G$427,6,0)</f>
        <v>963</v>
      </c>
      <c r="F81" s="5"/>
      <c r="G81" s="5"/>
      <c r="H81" s="5">
        <f>+VLOOKUP(B81,'4. OC LA ECONOMIA'!$B$2:$G$437,6,0)</f>
        <v>1253</v>
      </c>
      <c r="I81" s="5"/>
      <c r="J81" s="5">
        <f>+VLOOKUP(B81,'6. COOSBOY'!$B$10:$G$435,6,0)</f>
        <v>700.87199999999996</v>
      </c>
      <c r="K81" s="879"/>
      <c r="L81" s="879"/>
      <c r="M81" s="5">
        <f>+VLOOKUP(B81,'9. ALLERS GROUP'!$B$2:$G$427,6,0)</f>
        <v>1767.84</v>
      </c>
      <c r="N81" s="5">
        <f>+VLOOKUP(B81,'10. PRO H'!$B$2:$G$427,6,0)</f>
        <v>1016.16</v>
      </c>
      <c r="O81" s="879">
        <f>+VLOOKUP(B81,'11. SYD'!B77:G502,6,0)</f>
        <v>1126.3600000000001</v>
      </c>
      <c r="P81" s="5"/>
      <c r="Q81" s="5"/>
      <c r="R81" s="5"/>
      <c r="S81" s="879">
        <f>+VLOOKUP(B81,'15. DEPOSFARMA SAS'!$B$12:$G$437,6,0)</f>
        <v>939.6</v>
      </c>
      <c r="T81" s="23">
        <f t="shared" si="1"/>
        <v>700.87199999999996</v>
      </c>
      <c r="U81" s="21" t="s">
        <v>12</v>
      </c>
      <c r="V81" s="21"/>
      <c r="W81" s="835" t="s">
        <v>373</v>
      </c>
      <c r="X81" s="36"/>
      <c r="Y81" s="21"/>
    </row>
    <row r="82" spans="1:25" s="1" customFormat="1">
      <c r="A82" s="11">
        <v>77</v>
      </c>
      <c r="B82" s="29" t="s">
        <v>59</v>
      </c>
      <c r="C82" s="12" t="s">
        <v>292</v>
      </c>
      <c r="D82" s="13">
        <v>40</v>
      </c>
      <c r="E82" s="5">
        <f>+VLOOKUP(B82,'1. PHARMAEUROPEA'!$B$2:$G$427,6,0)</f>
        <v>963</v>
      </c>
      <c r="F82" s="5"/>
      <c r="G82" s="5"/>
      <c r="H82" s="5"/>
      <c r="I82" s="5"/>
      <c r="J82" s="5">
        <f>+VLOOKUP(B82,'6. COOSBOY'!$B$10:$G$435,6,0)</f>
        <v>700.87199999999996</v>
      </c>
      <c r="K82" s="879"/>
      <c r="L82" s="879"/>
      <c r="M82" s="5">
        <f>+VLOOKUP(B82,'9. ALLERS GROUP'!$B$2:$G$427,6,0)</f>
        <v>1767.84</v>
      </c>
      <c r="N82" s="5">
        <f>+VLOOKUP(B82,'10. PRO H'!$B$2:$G$427,6,0)</f>
        <v>1016.16</v>
      </c>
      <c r="O82" s="879">
        <f>+VLOOKUP(B82,'11. SYD'!B78:G503,6,0)</f>
        <v>1126.3600000000001</v>
      </c>
      <c r="P82" s="5"/>
      <c r="Q82" s="5"/>
      <c r="R82" s="5"/>
      <c r="S82" s="879">
        <f>+VLOOKUP(B82,'15. DEPOSFARMA SAS'!$B$12:$G$437,6,0)</f>
        <v>939.6</v>
      </c>
      <c r="T82" s="23">
        <f t="shared" si="1"/>
        <v>700.87199999999996</v>
      </c>
      <c r="U82" s="21" t="s">
        <v>12</v>
      </c>
      <c r="V82" s="21"/>
      <c r="W82" s="835" t="s">
        <v>373</v>
      </c>
      <c r="X82" s="36"/>
      <c r="Y82" s="21"/>
    </row>
    <row r="83" spans="1:25" s="1" customFormat="1">
      <c r="A83" s="11">
        <v>78</v>
      </c>
      <c r="B83" s="29" t="s">
        <v>60</v>
      </c>
      <c r="C83" s="12" t="s">
        <v>292</v>
      </c>
      <c r="D83" s="13">
        <v>80</v>
      </c>
      <c r="E83" s="5">
        <f>+VLOOKUP(B83,'1. PHARMAEUROPEA'!$B$2:$G$427,6,0)</f>
        <v>963</v>
      </c>
      <c r="F83" s="5"/>
      <c r="G83" s="5"/>
      <c r="H83" s="5">
        <f>+VLOOKUP(B83,'4. OC LA ECONOMIA'!$B$2:$G$437,6,0)</f>
        <v>1253</v>
      </c>
      <c r="I83" s="5"/>
      <c r="J83" s="5">
        <f>+VLOOKUP(B83,'6. COOSBOY'!$B$10:$G$435,6,0)</f>
        <v>700.87199999999996</v>
      </c>
      <c r="K83" s="879"/>
      <c r="L83" s="879"/>
      <c r="M83" s="5">
        <f>+VLOOKUP(B83,'9. ALLERS GROUP'!$B$2:$G$427,6,0)</f>
        <v>1767.84</v>
      </c>
      <c r="N83" s="5">
        <f>+VLOOKUP(B83,'10. PRO H'!$B$2:$G$427,6,0)</f>
        <v>1016.16</v>
      </c>
      <c r="O83" s="879">
        <f>+VLOOKUP(B83,'11. SYD'!B79:G504,6,0)</f>
        <v>1126.3600000000001</v>
      </c>
      <c r="P83" s="5"/>
      <c r="Q83" s="5"/>
      <c r="R83" s="5"/>
      <c r="S83" s="879">
        <f>+VLOOKUP(B83,'15. DEPOSFARMA SAS'!$B$12:$G$437,6,0)</f>
        <v>939.6</v>
      </c>
      <c r="T83" s="23">
        <f t="shared" si="1"/>
        <v>700.87199999999996</v>
      </c>
      <c r="U83" s="21" t="s">
        <v>12</v>
      </c>
      <c r="V83" s="21"/>
      <c r="W83" s="835" t="s">
        <v>373</v>
      </c>
      <c r="X83" s="36"/>
      <c r="Y83" s="21"/>
    </row>
    <row r="84" spans="1:25" s="1" customFormat="1">
      <c r="A84" s="11">
        <v>79</v>
      </c>
      <c r="B84" s="29" t="s">
        <v>61</v>
      </c>
      <c r="C84" s="12" t="s">
        <v>292</v>
      </c>
      <c r="D84" s="13">
        <v>600</v>
      </c>
      <c r="E84" s="5">
        <f>+VLOOKUP(B84,'1. PHARMAEUROPEA'!$B$2:$G$427,6,0)</f>
        <v>2552</v>
      </c>
      <c r="F84" s="5"/>
      <c r="G84" s="5"/>
      <c r="H84" s="5">
        <f>+VLOOKUP(B84,'4. OC LA ECONOMIA'!$B$2:$G$437,6,0)</f>
        <v>1253</v>
      </c>
      <c r="I84" s="5"/>
      <c r="J84" s="5">
        <f>+VLOOKUP(B84,'6. COOSBOY'!$B$10:$G$435,6,0)</f>
        <v>872.78399999999999</v>
      </c>
      <c r="K84" s="879"/>
      <c r="L84" s="879"/>
      <c r="M84" s="5">
        <f>+VLOOKUP(B84,'9. ALLERS GROUP'!$B$2:$G$427,6,0)</f>
        <v>1953.44</v>
      </c>
      <c r="N84" s="5">
        <f>+VLOOKUP(B84,'10. PRO H'!$B$2:$G$427,6,0)</f>
        <v>951.2</v>
      </c>
      <c r="O84" s="879">
        <f>+VLOOKUP(B84,'11. SYD'!B80:G505,6,0)</f>
        <v>1375.76</v>
      </c>
      <c r="P84" s="5">
        <f>+VLOOKUP(B84,'12. REM EQUIPOS'!$B$4:$G$429,6,0)</f>
        <v>829.4</v>
      </c>
      <c r="Q84" s="5"/>
      <c r="R84" s="5"/>
      <c r="S84" s="879">
        <f>+VLOOKUP(B84,'15. DEPOSFARMA SAS'!$B$12:$G$437,6,0)</f>
        <v>986</v>
      </c>
      <c r="T84" s="23">
        <f t="shared" si="1"/>
        <v>829.4</v>
      </c>
      <c r="U84" s="21" t="s">
        <v>335</v>
      </c>
      <c r="V84" s="21"/>
      <c r="W84" s="835" t="s">
        <v>364</v>
      </c>
      <c r="X84" s="36"/>
      <c r="Y84" s="21"/>
    </row>
    <row r="85" spans="1:25" s="843" customFormat="1">
      <c r="A85" s="710">
        <v>80</v>
      </c>
      <c r="B85" s="836" t="s">
        <v>62</v>
      </c>
      <c r="C85" s="837" t="s">
        <v>292</v>
      </c>
      <c r="D85" s="838">
        <v>200</v>
      </c>
      <c r="E85" s="702">
        <f>+VLOOKUP(B85,'1. PHARMAEUROPEA'!$B$2:$G$427,6,0)</f>
        <v>2552</v>
      </c>
      <c r="F85" s="702"/>
      <c r="G85" s="702"/>
      <c r="H85" s="702">
        <f>+VLOOKUP(B85,'4. OC LA ECONOMIA'!$B$2:$G$437,6,0)</f>
        <v>9596</v>
      </c>
      <c r="I85" s="702"/>
      <c r="J85" s="702">
        <f>+VLOOKUP(B85,'6. COOSBOY'!$B$10:$G$435,6,0)</f>
        <v>1104.2039999999997</v>
      </c>
      <c r="K85" s="879"/>
      <c r="L85" s="879"/>
      <c r="M85" s="702"/>
      <c r="N85" s="702">
        <f>+VLOOKUP(B85,'10. PRO H'!$B$2:$G$427,6,0)</f>
        <v>1451.16</v>
      </c>
      <c r="O85" s="879">
        <f>+VLOOKUP(B85,'11. SYD'!B81:G506,6,0)</f>
        <v>1201.76</v>
      </c>
      <c r="P85" s="702">
        <f>+VLOOKUP(B85,'12. REM EQUIPOS'!$B$4:$G$429,6,0)</f>
        <v>1269.04</v>
      </c>
      <c r="Q85" s="702"/>
      <c r="R85" s="702"/>
      <c r="S85" s="879">
        <f>+VLOOKUP(B85,'15. DEPOSFARMA SAS'!$B$12:$G$437,6,0)</f>
        <v>1218</v>
      </c>
      <c r="T85" s="839">
        <f t="shared" si="1"/>
        <v>1104.2039999999997</v>
      </c>
      <c r="U85" s="840"/>
      <c r="V85" s="840"/>
      <c r="W85" s="841"/>
      <c r="X85" s="842" t="s">
        <v>1655</v>
      </c>
      <c r="Y85" s="840" t="s">
        <v>1651</v>
      </c>
    </row>
    <row r="86" spans="1:25" s="843" customFormat="1">
      <c r="A86" s="710">
        <v>81</v>
      </c>
      <c r="B86" s="836" t="s">
        <v>63</v>
      </c>
      <c r="C86" s="837" t="s">
        <v>292</v>
      </c>
      <c r="D86" s="838">
        <v>600</v>
      </c>
      <c r="E86" s="702">
        <f>+VLOOKUP(B86,'1. PHARMAEUROPEA'!$B$2:$G$427,6,0)</f>
        <v>2552</v>
      </c>
      <c r="F86" s="702"/>
      <c r="G86" s="702"/>
      <c r="H86" s="702">
        <f>+VLOOKUP(B86,'4. OC LA ECONOMIA'!$B$2:$G$437,6,0)</f>
        <v>1253</v>
      </c>
      <c r="I86" s="702"/>
      <c r="J86" s="702">
        <f>+VLOOKUP(B86,'6. COOSBOY'!$B$10:$G$435,6,0)</f>
        <v>1071.144</v>
      </c>
      <c r="K86" s="879"/>
      <c r="L86" s="879"/>
      <c r="M86" s="702">
        <f>+VLOOKUP(B86,'9. ALLERS GROUP'!$B$2:$G$427,6,0)</f>
        <v>1953.44</v>
      </c>
      <c r="N86" s="702">
        <f>+VLOOKUP(B86,'10. PRO H'!$B$2:$G$427,6,0)</f>
        <v>951.2</v>
      </c>
      <c r="O86" s="879">
        <f>+VLOOKUP(B86,'11. SYD'!B82:G507,6,0)</f>
        <v>1201.76</v>
      </c>
      <c r="P86" s="702">
        <f>+VLOOKUP(B86,'12. REM EQUIPOS'!$B$4:$G$429,6,0)</f>
        <v>829.4</v>
      </c>
      <c r="Q86" s="702"/>
      <c r="R86" s="702"/>
      <c r="S86" s="879">
        <f>+VLOOKUP(B86,'15. DEPOSFARMA SAS'!$B$12:$G$437,6,0)</f>
        <v>1044</v>
      </c>
      <c r="T86" s="839">
        <f t="shared" si="1"/>
        <v>829.4</v>
      </c>
      <c r="U86" s="840"/>
      <c r="V86" s="840"/>
      <c r="W86" s="841"/>
      <c r="X86" s="842" t="s">
        <v>1655</v>
      </c>
      <c r="Y86" s="840" t="s">
        <v>1651</v>
      </c>
    </row>
    <row r="87" spans="1:25" s="1" customFormat="1">
      <c r="A87" s="11">
        <v>82</v>
      </c>
      <c r="B87" s="29" t="s">
        <v>756</v>
      </c>
      <c r="C87" s="12" t="s">
        <v>292</v>
      </c>
      <c r="D87" s="13">
        <v>4</v>
      </c>
      <c r="E87" s="5"/>
      <c r="F87" s="5"/>
      <c r="G87" s="5"/>
      <c r="H87" s="5">
        <f>+VLOOKUP(B87,'4. OC LA ECONOMIA'!$B$2:$G$437,6,0)</f>
        <v>158182</v>
      </c>
      <c r="I87" s="5"/>
      <c r="J87" s="5"/>
      <c r="K87" s="879"/>
      <c r="L87" s="879"/>
      <c r="M87" s="5"/>
      <c r="N87" s="5"/>
      <c r="O87" s="879"/>
      <c r="P87" s="5"/>
      <c r="Q87" s="5"/>
      <c r="R87" s="5"/>
      <c r="S87" s="879"/>
      <c r="T87" s="23">
        <f t="shared" si="1"/>
        <v>158182</v>
      </c>
      <c r="U87" s="21" t="s">
        <v>11</v>
      </c>
      <c r="V87" s="21"/>
      <c r="W87" s="835" t="s">
        <v>626</v>
      </c>
      <c r="X87" s="36"/>
      <c r="Y87" s="21"/>
    </row>
    <row r="88" spans="1:25" s="843" customFormat="1">
      <c r="A88" s="710">
        <v>83</v>
      </c>
      <c r="B88" s="836" t="s">
        <v>757</v>
      </c>
      <c r="C88" s="837" t="s">
        <v>292</v>
      </c>
      <c r="D88" s="838">
        <v>4</v>
      </c>
      <c r="E88" s="702"/>
      <c r="F88" s="702"/>
      <c r="G88" s="702"/>
      <c r="H88" s="702"/>
      <c r="I88" s="702"/>
      <c r="J88" s="702"/>
      <c r="K88" s="879"/>
      <c r="L88" s="879"/>
      <c r="M88" s="702"/>
      <c r="N88" s="702"/>
      <c r="O88" s="879"/>
      <c r="P88" s="702"/>
      <c r="Q88" s="702"/>
      <c r="R88" s="702"/>
      <c r="S88" s="879"/>
      <c r="T88" s="839">
        <f t="shared" si="1"/>
        <v>0</v>
      </c>
      <c r="U88" s="840"/>
      <c r="V88" s="840"/>
      <c r="W88" s="841"/>
      <c r="X88" s="842" t="s">
        <v>1655</v>
      </c>
      <c r="Y88" s="840" t="s">
        <v>1651</v>
      </c>
    </row>
    <row r="89" spans="1:25" s="843" customFormat="1">
      <c r="A89" s="710">
        <v>84</v>
      </c>
      <c r="B89" s="836" t="s">
        <v>758</v>
      </c>
      <c r="C89" s="837" t="s">
        <v>292</v>
      </c>
      <c r="D89" s="838">
        <v>4</v>
      </c>
      <c r="E89" s="702"/>
      <c r="F89" s="702"/>
      <c r="G89" s="702"/>
      <c r="H89" s="702">
        <f>+VLOOKUP(B89,'4. OC LA ECONOMIA'!$B$2:$G$437,6,0)</f>
        <v>181818</v>
      </c>
      <c r="I89" s="702"/>
      <c r="J89" s="702"/>
      <c r="K89" s="879"/>
      <c r="L89" s="879"/>
      <c r="M89" s="702"/>
      <c r="N89" s="702">
        <f>+VLOOKUP(B89,'10. PRO H'!$B$2:$G$427,6,0)</f>
        <v>185001</v>
      </c>
      <c r="O89" s="879">
        <f>+VLOOKUP(B89,'11. SYD'!B85:G510,6,0)</f>
        <v>202575</v>
      </c>
      <c r="P89" s="702"/>
      <c r="Q89" s="702"/>
      <c r="R89" s="702"/>
      <c r="S89" s="879"/>
      <c r="T89" s="839">
        <f t="shared" si="1"/>
        <v>181818</v>
      </c>
      <c r="U89" s="840"/>
      <c r="V89" s="840"/>
      <c r="W89" s="841"/>
      <c r="X89" s="842" t="s">
        <v>1655</v>
      </c>
      <c r="Y89" s="840" t="s">
        <v>1651</v>
      </c>
    </row>
    <row r="90" spans="1:25" s="1" customFormat="1">
      <c r="A90" s="11">
        <v>85</v>
      </c>
      <c r="B90" s="29" t="s">
        <v>66</v>
      </c>
      <c r="C90" s="12" t="s">
        <v>292</v>
      </c>
      <c r="D90" s="13">
        <v>160</v>
      </c>
      <c r="E90" s="5">
        <f>+VLOOKUP(B90,'1. PHARMAEUROPEA'!$B$2:$G$427,6,0)</f>
        <v>1000</v>
      </c>
      <c r="F90" s="5"/>
      <c r="G90" s="5"/>
      <c r="H90" s="5">
        <f>+VLOOKUP(B90,'4. OC LA ECONOMIA'!$B$2:$G$437,6,0)</f>
        <v>852</v>
      </c>
      <c r="I90" s="5">
        <f>+VLOOKUP(B90,'5. COBO Y ASOCIADOS'!$B$2:$G$427,6,0)</f>
        <v>1375</v>
      </c>
      <c r="J90" s="5">
        <f>+VLOOKUP(B90,'6. COOSBOY'!$B$10:$G$435,6,0)</f>
        <v>934.8</v>
      </c>
      <c r="K90" s="879"/>
      <c r="L90" s="879"/>
      <c r="M90" s="5"/>
      <c r="N90" s="5">
        <f>+VLOOKUP(B90,'10. PRO H'!$B$2:$G$427,6,0)</f>
        <v>938</v>
      </c>
      <c r="O90" s="879">
        <f>+VLOOKUP(B90,'11. SYD'!B86:G511,6,0)</f>
        <v>1142.8800000000001</v>
      </c>
      <c r="P90" s="5"/>
      <c r="Q90" s="5"/>
      <c r="R90" s="5"/>
      <c r="S90" s="879">
        <f>+VLOOKUP(B90,'15. DEPOSFARMA SAS'!$B$12:$G$437,6,0)</f>
        <v>2600</v>
      </c>
      <c r="T90" s="23">
        <f t="shared" si="1"/>
        <v>852</v>
      </c>
      <c r="U90" s="21" t="s">
        <v>11</v>
      </c>
      <c r="V90" s="21"/>
      <c r="W90" s="835" t="s">
        <v>348</v>
      </c>
      <c r="X90" s="36"/>
      <c r="Y90" s="21"/>
    </row>
    <row r="91" spans="1:25" s="1" customFormat="1" ht="28">
      <c r="A91" s="11">
        <v>86</v>
      </c>
      <c r="B91" s="29" t="s">
        <v>68</v>
      </c>
      <c r="C91" s="12" t="s">
        <v>292</v>
      </c>
      <c r="D91" s="13">
        <v>800</v>
      </c>
      <c r="E91" s="5">
        <f>+VLOOKUP(B91,'1. PHARMAEUROPEA'!$B$2:$G$427,6,0)</f>
        <v>1664</v>
      </c>
      <c r="F91" s="5"/>
      <c r="G91" s="5"/>
      <c r="H91" s="5">
        <f>+VLOOKUP(B91,'4. OC LA ECONOMIA'!$B$2:$G$437,6,0)</f>
        <v>2312</v>
      </c>
      <c r="I91" s="5">
        <f>+VLOOKUP(B91,'5. COBO Y ASOCIADOS'!$B$2:$G$427,6,0)</f>
        <v>2596</v>
      </c>
      <c r="J91" s="5">
        <f>+VLOOKUP(B91,'6. COOSBOY'!$B$10:$G$435,6,0)</f>
        <v>2217.6000000000004</v>
      </c>
      <c r="K91" s="879"/>
      <c r="L91" s="879"/>
      <c r="M91" s="5">
        <f>+VLOOKUP(B91,'9. ALLERS GROUP'!$B$2:$G$427,6,0)</f>
        <v>1628</v>
      </c>
      <c r="N91" s="5">
        <f>+VLOOKUP(B91,'10. PRO H'!$B$2:$G$427,6,0)</f>
        <v>1500</v>
      </c>
      <c r="O91" s="879">
        <f>+VLOOKUP(B91,'11. SYD'!B87:G512,6,0)</f>
        <v>1900.04</v>
      </c>
      <c r="P91" s="5"/>
      <c r="Q91" s="5"/>
      <c r="R91" s="5"/>
      <c r="S91" s="879">
        <f>+VLOOKUP(B91,'15. DEPOSFARMA SAS'!$B$12:$G$437,6,0)</f>
        <v>2390</v>
      </c>
      <c r="T91" s="23">
        <f t="shared" si="1"/>
        <v>1500</v>
      </c>
      <c r="U91" s="21" t="s">
        <v>12</v>
      </c>
      <c r="V91" s="21"/>
      <c r="W91" s="835" t="s">
        <v>504</v>
      </c>
      <c r="X91" s="36"/>
      <c r="Y91" s="21" t="s">
        <v>1650</v>
      </c>
    </row>
    <row r="92" spans="1:25" s="1" customFormat="1">
      <c r="A92" s="11">
        <v>87</v>
      </c>
      <c r="B92" s="700" t="s">
        <v>67</v>
      </c>
      <c r="C92" s="27" t="s">
        <v>292</v>
      </c>
      <c r="D92" s="28">
        <v>800</v>
      </c>
      <c r="E92" s="5">
        <f>+VLOOKUP(B92,'1. PHARMAEUROPEA'!$B$2:$G$427,6,0)</f>
        <v>1000</v>
      </c>
      <c r="F92" s="5"/>
      <c r="G92" s="5"/>
      <c r="H92" s="5">
        <f>+VLOOKUP(B92,'4. OC LA ECONOMIA'!$B$2:$G$437,6,0)</f>
        <v>852</v>
      </c>
      <c r="I92" s="5">
        <f>+VLOOKUP(B92,'5. COBO Y ASOCIADOS'!$B$2:$G$427,6,0)</f>
        <v>1375</v>
      </c>
      <c r="J92" s="5">
        <f>+VLOOKUP(B92,'6. COOSBOY'!$B$10:$G$435,6,0)</f>
        <v>934.8</v>
      </c>
      <c r="K92" s="879"/>
      <c r="L92" s="879"/>
      <c r="M92" s="5"/>
      <c r="N92" s="5">
        <f>+VLOOKUP(B92,'10. PRO H'!$B$2:$G$427,6,0)</f>
        <v>938</v>
      </c>
      <c r="O92" s="879">
        <f>+VLOOKUP(B92,'11. SYD'!B88:G513,6,0)</f>
        <v>1142.8800000000001</v>
      </c>
      <c r="P92" s="5"/>
      <c r="Q92" s="5"/>
      <c r="R92" s="5"/>
      <c r="S92" s="879">
        <f>+VLOOKUP(B92,'15. DEPOSFARMA SAS'!$B$12:$G$437,6,0)</f>
        <v>2425</v>
      </c>
      <c r="T92" s="23">
        <f t="shared" si="1"/>
        <v>852</v>
      </c>
      <c r="U92" s="21" t="s">
        <v>11</v>
      </c>
      <c r="V92" s="21"/>
      <c r="W92" s="835" t="s">
        <v>348</v>
      </c>
      <c r="X92" s="36"/>
      <c r="Y92" s="21"/>
    </row>
    <row r="93" spans="1:25" s="1" customFormat="1">
      <c r="A93" s="11">
        <v>88</v>
      </c>
      <c r="B93" s="29" t="s">
        <v>69</v>
      </c>
      <c r="C93" s="12" t="s">
        <v>292</v>
      </c>
      <c r="D93" s="13">
        <v>3200</v>
      </c>
      <c r="E93" s="5">
        <f>+VLOOKUP(B93,'1. PHARMAEUROPEA'!$B$2:$G$427,6,0)</f>
        <v>1000</v>
      </c>
      <c r="F93" s="5"/>
      <c r="G93" s="5"/>
      <c r="H93" s="5">
        <f>+VLOOKUP(B93,'4. OC LA ECONOMIA'!$B$2:$G$437,6,0)</f>
        <v>852</v>
      </c>
      <c r="I93" s="5">
        <f>+VLOOKUP(B93,'5. COBO Y ASOCIADOS'!$B$2:$G$427,6,0)</f>
        <v>1375</v>
      </c>
      <c r="J93" s="5">
        <f>+VLOOKUP(B93,'6. COOSBOY'!$B$10:$G$435,6,0)</f>
        <v>918.40000000000009</v>
      </c>
      <c r="K93" s="879"/>
      <c r="L93" s="879"/>
      <c r="M93" s="5">
        <f>+VLOOKUP(B93,'9. ALLERS GROUP'!$B$2:$G$427,6,0)</f>
        <v>960</v>
      </c>
      <c r="N93" s="5">
        <f>+VLOOKUP(B93,'10. PRO H'!$B$2:$G$427,6,0)</f>
        <v>938</v>
      </c>
      <c r="O93" s="879">
        <f>+VLOOKUP(B93,'11. SYD'!B89:G514,6,0)</f>
        <v>2500.06</v>
      </c>
      <c r="P93" s="5"/>
      <c r="Q93" s="5"/>
      <c r="R93" s="5"/>
      <c r="S93" s="879">
        <f>+VLOOKUP(B93,'15. DEPOSFARMA SAS'!$B$12:$G$437,6,0)</f>
        <v>1848</v>
      </c>
      <c r="T93" s="23">
        <f t="shared" si="1"/>
        <v>852</v>
      </c>
      <c r="U93" s="21" t="s">
        <v>11</v>
      </c>
      <c r="V93" s="21"/>
      <c r="W93" s="835" t="s">
        <v>348</v>
      </c>
      <c r="X93" s="36"/>
      <c r="Y93" s="21"/>
    </row>
    <row r="94" spans="1:25" s="1" customFormat="1">
      <c r="A94" s="11">
        <v>89</v>
      </c>
      <c r="B94" s="29" t="s">
        <v>759</v>
      </c>
      <c r="C94" s="12" t="s">
        <v>292</v>
      </c>
      <c r="D94" s="13">
        <v>4000</v>
      </c>
      <c r="E94" s="5">
        <f>+VLOOKUP(B94,'1. PHARMAEUROPEA'!$B$2:$G$427,6,0)</f>
        <v>1664</v>
      </c>
      <c r="F94" s="5"/>
      <c r="G94" s="5"/>
      <c r="H94" s="5">
        <f>+VLOOKUP(B94,'4. OC LA ECONOMIA'!$B$2:$G$437,6,0)</f>
        <v>2558</v>
      </c>
      <c r="I94" s="5">
        <f>+VLOOKUP(B94,'5. COBO Y ASOCIADOS'!$B$2:$G$427,6,0)</f>
        <v>2596</v>
      </c>
      <c r="J94" s="5">
        <f>+VLOOKUP(B94,'6. COOSBOY'!$B$10:$G$435,6,0)</f>
        <v>2217.6000000000004</v>
      </c>
      <c r="K94" s="879"/>
      <c r="L94" s="879"/>
      <c r="M94" s="5">
        <f>+VLOOKUP(B94,'9. ALLERS GROUP'!$B$2:$G$427,6,0)</f>
        <v>1628</v>
      </c>
      <c r="N94" s="5">
        <f>+VLOOKUP(B94,'10. PRO H'!$B$2:$G$427,6,0)</f>
        <v>1676</v>
      </c>
      <c r="O94" s="879"/>
      <c r="P94" s="5"/>
      <c r="Q94" s="5">
        <f>+VLOOKUP(B94,'13. MEDICA C.I. LTDA.'!$B$2:$G$427,6,0)</f>
        <v>3858</v>
      </c>
      <c r="R94" s="5"/>
      <c r="S94" s="879">
        <f>+VLOOKUP(B94,'15. DEPOSFARMA SAS'!$B$12:$G$437,6,0)</f>
        <v>2390</v>
      </c>
      <c r="T94" s="23">
        <f t="shared" si="1"/>
        <v>1628</v>
      </c>
      <c r="U94" s="21" t="s">
        <v>12</v>
      </c>
      <c r="V94" s="21"/>
      <c r="W94" s="835" t="s">
        <v>504</v>
      </c>
      <c r="X94" s="36"/>
      <c r="Y94" s="21" t="s">
        <v>1650</v>
      </c>
    </row>
    <row r="95" spans="1:25" s="1" customFormat="1">
      <c r="A95" s="11">
        <v>90</v>
      </c>
      <c r="B95" s="29" t="s">
        <v>760</v>
      </c>
      <c r="C95" s="12" t="s">
        <v>292</v>
      </c>
      <c r="D95" s="13">
        <v>200</v>
      </c>
      <c r="E95" s="5">
        <f>+VLOOKUP(B95,'1. PHARMAEUROPEA'!$B$2:$G$427,6,0)</f>
        <v>1664</v>
      </c>
      <c r="F95" s="5"/>
      <c r="G95" s="5"/>
      <c r="H95" s="5">
        <f>+VLOOKUP(B95,'4. OC LA ECONOMIA'!$B$2:$G$437,6,0)</f>
        <v>2312</v>
      </c>
      <c r="I95" s="5">
        <f>+VLOOKUP(B95,'5. COBO Y ASOCIADOS'!$B$2:$G$427,6,0)</f>
        <v>2596</v>
      </c>
      <c r="J95" s="5">
        <f>+VLOOKUP(B95,'6. COOSBOY'!$B$10:$G$435,6,0)</f>
        <v>2257.1999999999998</v>
      </c>
      <c r="K95" s="879"/>
      <c r="L95" s="879"/>
      <c r="M95" s="5">
        <f>+VLOOKUP(B95,'9. ALLERS GROUP'!$B$2:$G$427,6,0)</f>
        <v>1628</v>
      </c>
      <c r="N95" s="5">
        <f>+VLOOKUP(B95,'10. PRO H'!$B$2:$G$427,6,0)</f>
        <v>1676</v>
      </c>
      <c r="O95" s="879">
        <f>+VLOOKUP(B95,'11. SYD'!B91:G516,6,0)</f>
        <v>1900.04</v>
      </c>
      <c r="P95" s="5"/>
      <c r="Q95" s="5">
        <f>+VLOOKUP(B95,'13. MEDICA C.I. LTDA.'!$B$2:$G$427,6,0)</f>
        <v>3858</v>
      </c>
      <c r="R95" s="5"/>
      <c r="S95" s="879">
        <f>+VLOOKUP(B95,'15. DEPOSFARMA SAS'!$B$12:$G$437,6,0)</f>
        <v>2390</v>
      </c>
      <c r="T95" s="23">
        <f t="shared" si="1"/>
        <v>1628</v>
      </c>
      <c r="U95" s="21" t="s">
        <v>12</v>
      </c>
      <c r="V95" s="21"/>
      <c r="W95" s="835" t="s">
        <v>504</v>
      </c>
      <c r="X95" s="36"/>
      <c r="Y95" s="21" t="s">
        <v>1650</v>
      </c>
    </row>
    <row r="96" spans="1:25" s="1" customFormat="1">
      <c r="A96" s="11">
        <v>91</v>
      </c>
      <c r="B96" s="29" t="s">
        <v>70</v>
      </c>
      <c r="C96" s="12" t="s">
        <v>292</v>
      </c>
      <c r="D96" s="13">
        <v>1200</v>
      </c>
      <c r="E96" s="5">
        <f>+VLOOKUP(B96,'1. PHARMAEUROPEA'!$B$2:$G$427,6,0)</f>
        <v>1000</v>
      </c>
      <c r="F96" s="5"/>
      <c r="G96" s="5"/>
      <c r="H96" s="5">
        <f>+VLOOKUP(B96,'4. OC LA ECONOMIA'!$B$2:$G$437,6,0)</f>
        <v>852</v>
      </c>
      <c r="I96" s="5">
        <f>+VLOOKUP(B96,'5. COBO Y ASOCIADOS'!$B$2:$G$427,6,0)</f>
        <v>1375</v>
      </c>
      <c r="J96" s="5">
        <f>+VLOOKUP(B96,'6. COOSBOY'!$B$10:$G$435,6,0)</f>
        <v>918.40000000000009</v>
      </c>
      <c r="K96" s="879"/>
      <c r="L96" s="879"/>
      <c r="M96" s="5">
        <f>+VLOOKUP(B96,'9. ALLERS GROUP'!$B$2:$G$427,6,0)</f>
        <v>947</v>
      </c>
      <c r="N96" s="5">
        <f>+VLOOKUP(B96,'10. PRO H'!$B$2:$G$427,6,0)</f>
        <v>826</v>
      </c>
      <c r="O96" s="879">
        <f>+VLOOKUP(B96,'11. SYD'!B92:G517,6,0)</f>
        <v>885.74</v>
      </c>
      <c r="P96" s="5"/>
      <c r="Q96" s="5"/>
      <c r="R96" s="5"/>
      <c r="S96" s="879">
        <f>+VLOOKUP(B96,'15. DEPOSFARMA SAS'!$B$12:$G$437,6,0)</f>
        <v>1848</v>
      </c>
      <c r="T96" s="23">
        <f t="shared" si="1"/>
        <v>826</v>
      </c>
      <c r="U96" s="21" t="s">
        <v>1560</v>
      </c>
      <c r="V96" s="21"/>
      <c r="W96" s="835" t="s">
        <v>348</v>
      </c>
      <c r="X96" s="36"/>
      <c r="Y96" s="21"/>
    </row>
    <row r="97" spans="1:25" s="1" customFormat="1">
      <c r="A97" s="11">
        <v>92</v>
      </c>
      <c r="B97" s="29" t="s">
        <v>761</v>
      </c>
      <c r="C97" s="12" t="s">
        <v>292</v>
      </c>
      <c r="D97" s="13">
        <v>400</v>
      </c>
      <c r="E97" s="5">
        <f>+VLOOKUP(B97,'1. PHARMAEUROPEA'!$B$2:$G$427,6,0)</f>
        <v>1664</v>
      </c>
      <c r="F97" s="5"/>
      <c r="G97" s="5"/>
      <c r="H97" s="5">
        <f>+VLOOKUP(B97,'4. OC LA ECONOMIA'!$B$2:$G$437,6,0)</f>
        <v>2312</v>
      </c>
      <c r="I97" s="5">
        <f>+VLOOKUP(B97,'5. COBO Y ASOCIADOS'!$B$2:$G$427,6,0)</f>
        <v>2596</v>
      </c>
      <c r="J97" s="5">
        <f>+VLOOKUP(B97,'6. COOSBOY'!$B$10:$G$435,6,0)</f>
        <v>2257.1999999999998</v>
      </c>
      <c r="K97" s="879"/>
      <c r="L97" s="879"/>
      <c r="M97" s="5">
        <f>+VLOOKUP(B97,'9. ALLERS GROUP'!$B$2:$G$427,6,0)</f>
        <v>1628</v>
      </c>
      <c r="N97" s="5">
        <f>+VLOOKUP(B97,'10. PRO H'!$B$2:$G$427,6,0)</f>
        <v>1676</v>
      </c>
      <c r="O97" s="879">
        <f>+VLOOKUP(B97,'11. SYD'!B93:G518,6,0)</f>
        <v>1900</v>
      </c>
      <c r="P97" s="5"/>
      <c r="Q97" s="5">
        <f>+VLOOKUP(B97,'13. MEDICA C.I. LTDA.'!$B$2:$G$427,6,0)</f>
        <v>3858</v>
      </c>
      <c r="R97" s="5"/>
      <c r="S97" s="879">
        <f>+VLOOKUP(B97,'15. DEPOSFARMA SAS'!$B$12:$G$437,6,0)</f>
        <v>2390</v>
      </c>
      <c r="T97" s="23">
        <f t="shared" si="1"/>
        <v>1628</v>
      </c>
      <c r="U97" s="21" t="s">
        <v>12</v>
      </c>
      <c r="V97" s="21"/>
      <c r="W97" s="835" t="s">
        <v>504</v>
      </c>
      <c r="X97" s="36"/>
      <c r="Y97" s="21" t="s">
        <v>1650</v>
      </c>
    </row>
    <row r="98" spans="1:25" s="1" customFormat="1">
      <c r="A98" s="11">
        <v>93</v>
      </c>
      <c r="B98" s="29" t="s">
        <v>71</v>
      </c>
      <c r="C98" s="12" t="s">
        <v>292</v>
      </c>
      <c r="D98" s="13">
        <v>800</v>
      </c>
      <c r="E98" s="5">
        <f>+VLOOKUP(B98,'1. PHARMAEUROPEA'!$B$2:$G$427,6,0)</f>
        <v>1000</v>
      </c>
      <c r="F98" s="5"/>
      <c r="G98" s="5"/>
      <c r="H98" s="5">
        <f>+VLOOKUP(B98,'4. OC LA ECONOMIA'!$B$2:$G$437,6,0)</f>
        <v>852</v>
      </c>
      <c r="I98" s="5">
        <f>+VLOOKUP(B98,'5. COBO Y ASOCIADOS'!$B$2:$G$427,6,0)</f>
        <v>1375</v>
      </c>
      <c r="J98" s="5">
        <f>+VLOOKUP(B98,'6. COOSBOY'!$B$10:$G$435,6,0)</f>
        <v>934.8</v>
      </c>
      <c r="K98" s="879"/>
      <c r="L98" s="879"/>
      <c r="M98" s="5">
        <f>+VLOOKUP(B98,'9. ALLERS GROUP'!$B$2:$G$427,6,0)</f>
        <v>947</v>
      </c>
      <c r="N98" s="5">
        <f>+VLOOKUP(B98,'10. PRO H'!$B$2:$G$427,6,0)</f>
        <v>826</v>
      </c>
      <c r="O98" s="879">
        <f>+VLOOKUP(B98,'11. SYD'!B94:G519,6,0)</f>
        <v>1543</v>
      </c>
      <c r="P98" s="5"/>
      <c r="Q98" s="5"/>
      <c r="R98" s="5"/>
      <c r="S98" s="879">
        <f>+VLOOKUP(B98,'15. DEPOSFARMA SAS'!$B$12:$G$437,6,0)</f>
        <v>1848</v>
      </c>
      <c r="T98" s="23">
        <f t="shared" si="1"/>
        <v>826</v>
      </c>
      <c r="U98" s="21" t="s">
        <v>1560</v>
      </c>
      <c r="V98" s="21"/>
      <c r="W98" s="835" t="s">
        <v>348</v>
      </c>
      <c r="X98" s="36"/>
      <c r="Y98" s="21"/>
    </row>
    <row r="99" spans="1:25" s="1" customFormat="1">
      <c r="A99" s="11">
        <v>94</v>
      </c>
      <c r="B99" s="29" t="s">
        <v>762</v>
      </c>
      <c r="C99" s="12" t="s">
        <v>292</v>
      </c>
      <c r="D99" s="13">
        <v>400</v>
      </c>
      <c r="E99" s="5">
        <f>+VLOOKUP(B99,'1. PHARMAEUROPEA'!$B$2:$G$427,6,0)</f>
        <v>1667</v>
      </c>
      <c r="F99" s="5"/>
      <c r="G99" s="5"/>
      <c r="H99" s="5">
        <f>+VLOOKUP(B99,'4. OC LA ECONOMIA'!$B$2:$G$437,6,0)</f>
        <v>2312</v>
      </c>
      <c r="I99" s="5">
        <f>+VLOOKUP(B99,'5. COBO Y ASOCIADOS'!$B$2:$G$427,6,0)</f>
        <v>2596</v>
      </c>
      <c r="J99" s="5">
        <f>+VLOOKUP(B99,'6. COOSBOY'!$B$10:$G$435,6,0)</f>
        <v>2257.1999999999998</v>
      </c>
      <c r="K99" s="879"/>
      <c r="L99" s="879"/>
      <c r="M99" s="5">
        <f>+VLOOKUP(B99,'9. ALLERS GROUP'!$B$2:$G$427,6,0)</f>
        <v>1628</v>
      </c>
      <c r="N99" s="5">
        <f>+VLOOKUP(B99,'10. PRO H'!$B$2:$G$427,6,0)</f>
        <v>1676</v>
      </c>
      <c r="O99" s="879">
        <f>+VLOOKUP(B99,'11. SYD'!B95:G520,6,0)</f>
        <v>1900.04</v>
      </c>
      <c r="P99" s="5"/>
      <c r="Q99" s="5">
        <f>+VLOOKUP(B99,'13. MEDICA C.I. LTDA.'!$B$2:$G$427,6,0)</f>
        <v>3858</v>
      </c>
      <c r="R99" s="5"/>
      <c r="S99" s="879">
        <f>+VLOOKUP(B99,'15. DEPOSFARMA SAS'!$B$12:$G$437,6,0)</f>
        <v>2390</v>
      </c>
      <c r="T99" s="23">
        <f t="shared" si="1"/>
        <v>1628</v>
      </c>
      <c r="U99" s="21" t="s">
        <v>12</v>
      </c>
      <c r="V99" s="21"/>
      <c r="W99" s="835" t="s">
        <v>504</v>
      </c>
      <c r="X99" s="36"/>
      <c r="Y99" s="21" t="s">
        <v>1650</v>
      </c>
    </row>
    <row r="100" spans="1:25" s="1" customFormat="1">
      <c r="A100" s="11">
        <v>95</v>
      </c>
      <c r="B100" s="29" t="s">
        <v>72</v>
      </c>
      <c r="C100" s="12" t="s">
        <v>292</v>
      </c>
      <c r="D100" s="13">
        <v>800</v>
      </c>
      <c r="E100" s="5">
        <f>+VLOOKUP(B100,'1. PHARMAEUROPEA'!$B$2:$G$427,6,0)</f>
        <v>1000</v>
      </c>
      <c r="F100" s="5"/>
      <c r="G100" s="5"/>
      <c r="H100" s="5">
        <f>+VLOOKUP(B100,'4. OC LA ECONOMIA'!$B$2:$G$437,6,0)</f>
        <v>852</v>
      </c>
      <c r="I100" s="5">
        <f>+VLOOKUP(B100,'5. COBO Y ASOCIADOS'!$B$2:$G$427,6,0)</f>
        <v>1375</v>
      </c>
      <c r="J100" s="5">
        <f>+VLOOKUP(B100,'6. COOSBOY'!$B$10:$G$435,6,0)</f>
        <v>934.8</v>
      </c>
      <c r="K100" s="879"/>
      <c r="L100" s="879"/>
      <c r="M100" s="5">
        <f>+VLOOKUP(B100,'9. ALLERS GROUP'!$B$2:$G$427,6,0)</f>
        <v>947</v>
      </c>
      <c r="N100" s="5">
        <f>+VLOOKUP(B100,'10. PRO H'!$B$2:$G$427,6,0)</f>
        <v>826</v>
      </c>
      <c r="O100" s="879">
        <f>+VLOOKUP(B100,'11. SYD'!B96:G521,6,0)</f>
        <v>1028.5999999999999</v>
      </c>
      <c r="P100" s="5"/>
      <c r="Q100" s="5"/>
      <c r="R100" s="5"/>
      <c r="S100" s="879">
        <f>+VLOOKUP(B100,'15. DEPOSFARMA SAS'!$B$12:$G$437,6,0)</f>
        <v>1848</v>
      </c>
      <c r="T100" s="23">
        <f t="shared" si="1"/>
        <v>826</v>
      </c>
      <c r="U100" s="21" t="s">
        <v>1560</v>
      </c>
      <c r="V100" s="21"/>
      <c r="W100" s="835" t="s">
        <v>348</v>
      </c>
      <c r="X100" s="36"/>
      <c r="Y100" s="21"/>
    </row>
    <row r="101" spans="1:25" s="1" customFormat="1">
      <c r="A101" s="11">
        <v>96</v>
      </c>
      <c r="B101" s="29" t="s">
        <v>763</v>
      </c>
      <c r="C101" s="12" t="s">
        <v>292</v>
      </c>
      <c r="D101" s="13">
        <v>2</v>
      </c>
      <c r="E101" s="5">
        <f>+VLOOKUP(B101,'1. PHARMAEUROPEA'!$B$2:$G$427,6,0)</f>
        <v>168867</v>
      </c>
      <c r="F101" s="5"/>
      <c r="G101" s="5"/>
      <c r="H101" s="5">
        <f>+VLOOKUP(B101,'4. OC LA ECONOMIA'!$B$2:$G$437,6,0)</f>
        <v>174318</v>
      </c>
      <c r="I101" s="5"/>
      <c r="J101" s="5">
        <f>+VLOOKUP(B101,'6. COOSBOY'!$B$10:$G$435,6,0)</f>
        <v>127679.99999999999</v>
      </c>
      <c r="K101" s="879"/>
      <c r="L101" s="879"/>
      <c r="M101" s="5"/>
      <c r="N101" s="5"/>
      <c r="O101" s="879">
        <v>200004</v>
      </c>
      <c r="P101" s="5"/>
      <c r="Q101" s="5"/>
      <c r="R101" s="5"/>
      <c r="S101" s="879"/>
      <c r="T101" s="23">
        <f t="shared" si="1"/>
        <v>127679.99999999999</v>
      </c>
      <c r="U101" s="21" t="s">
        <v>12</v>
      </c>
      <c r="V101" s="21"/>
      <c r="W101" s="835" t="s">
        <v>376</v>
      </c>
      <c r="X101" s="36"/>
      <c r="Y101" s="21"/>
    </row>
    <row r="102" spans="1:25" s="1" customFormat="1">
      <c r="A102" s="11">
        <v>97</v>
      </c>
      <c r="B102" s="29" t="s">
        <v>764</v>
      </c>
      <c r="C102" s="12" t="s">
        <v>292</v>
      </c>
      <c r="D102" s="13">
        <v>2</v>
      </c>
      <c r="E102" s="5">
        <f>+VLOOKUP(B102,'1. PHARMAEUROPEA'!$B$2:$G$427,6,0)</f>
        <v>168867</v>
      </c>
      <c r="F102" s="5"/>
      <c r="G102" s="5"/>
      <c r="H102" s="5">
        <f>+VLOOKUP(B102,'4. OC LA ECONOMIA'!$B$2:$G$437,6,0)</f>
        <v>157955</v>
      </c>
      <c r="I102" s="5"/>
      <c r="J102" s="5">
        <f>+VLOOKUP(B102,'6. COOSBOY'!$B$10:$G$435,6,0)</f>
        <v>127679.99999999999</v>
      </c>
      <c r="K102" s="879"/>
      <c r="L102" s="879"/>
      <c r="M102" s="5"/>
      <c r="N102" s="5"/>
      <c r="O102" s="879">
        <v>200004</v>
      </c>
      <c r="P102" s="5"/>
      <c r="Q102" s="5"/>
      <c r="R102" s="5"/>
      <c r="S102" s="879"/>
      <c r="T102" s="23">
        <f t="shared" si="1"/>
        <v>127679.99999999999</v>
      </c>
      <c r="U102" s="21" t="s">
        <v>12</v>
      </c>
      <c r="V102" s="21"/>
      <c r="W102" s="835" t="s">
        <v>376</v>
      </c>
      <c r="X102" s="36"/>
      <c r="Y102" s="21"/>
    </row>
    <row r="103" spans="1:25" s="1" customFormat="1">
      <c r="A103" s="11">
        <v>98</v>
      </c>
      <c r="B103" s="29" t="s">
        <v>765</v>
      </c>
      <c r="C103" s="12" t="s">
        <v>292</v>
      </c>
      <c r="D103" s="13">
        <v>2</v>
      </c>
      <c r="E103" s="5">
        <f>+VLOOKUP(B103,'1. PHARMAEUROPEA'!$B$2:$G$427,6,0)</f>
        <v>168867</v>
      </c>
      <c r="F103" s="5"/>
      <c r="G103" s="5"/>
      <c r="H103" s="5">
        <f>+VLOOKUP(B103,'4. OC LA ECONOMIA'!$B$2:$G$437,6,0)</f>
        <v>174318</v>
      </c>
      <c r="I103" s="5"/>
      <c r="J103" s="5">
        <f>+VLOOKUP(B103,'6. COOSBOY'!$B$10:$G$435,6,0)</f>
        <v>127679.99999999999</v>
      </c>
      <c r="K103" s="879"/>
      <c r="L103" s="879"/>
      <c r="M103" s="5"/>
      <c r="N103" s="5"/>
      <c r="O103" s="879">
        <v>200004</v>
      </c>
      <c r="P103" s="5"/>
      <c r="Q103" s="5"/>
      <c r="R103" s="5"/>
      <c r="S103" s="879"/>
      <c r="T103" s="23">
        <f t="shared" si="1"/>
        <v>127679.99999999999</v>
      </c>
      <c r="U103" s="21" t="s">
        <v>12</v>
      </c>
      <c r="V103" s="21"/>
      <c r="W103" s="835" t="s">
        <v>376</v>
      </c>
      <c r="X103" s="36"/>
      <c r="Y103" s="21"/>
    </row>
    <row r="104" spans="1:25" s="1" customFormat="1">
      <c r="A104" s="11">
        <v>99</v>
      </c>
      <c r="B104" s="29" t="s">
        <v>766</v>
      </c>
      <c r="C104" s="12" t="s">
        <v>292</v>
      </c>
      <c r="D104" s="13">
        <v>8</v>
      </c>
      <c r="E104" s="5">
        <f>+VLOOKUP(B104,'1. PHARMAEUROPEA'!$B$2:$G$427,6,0)</f>
        <v>6647</v>
      </c>
      <c r="F104" s="5">
        <f>+VLOOKUP(B104,'2. LABORATORIOS LTDA'!$B$2:$G$427,6,0)</f>
        <v>9588</v>
      </c>
      <c r="G104" s="5"/>
      <c r="H104" s="5"/>
      <c r="I104" s="5">
        <f>+VLOOKUP(B104,'5. COBO Y ASOCIADOS'!$B$2:$G$427,6,0)</f>
        <v>9689</v>
      </c>
      <c r="J104" s="5">
        <f>+VLOOKUP(B104,'6. COOSBOY'!$B$10:$G$435,6,0)</f>
        <v>10394.519999999999</v>
      </c>
      <c r="K104" s="879"/>
      <c r="L104" s="879"/>
      <c r="M104" s="5"/>
      <c r="N104" s="5"/>
      <c r="O104" s="879">
        <f>+VLOOKUP(B104,'11. SYD'!B100:G525,6,0)</f>
        <v>11186</v>
      </c>
      <c r="P104" s="5"/>
      <c r="Q104" s="5"/>
      <c r="R104" s="5"/>
      <c r="S104" s="879"/>
      <c r="T104" s="23">
        <f t="shared" si="1"/>
        <v>6647</v>
      </c>
      <c r="U104" s="21" t="s">
        <v>1554</v>
      </c>
      <c r="V104" s="21"/>
      <c r="W104" s="835" t="s">
        <v>1656</v>
      </c>
      <c r="X104" s="36"/>
      <c r="Y104" s="21" t="s">
        <v>1650</v>
      </c>
    </row>
    <row r="105" spans="1:25" s="1" customFormat="1">
      <c r="A105" s="11">
        <v>100</v>
      </c>
      <c r="B105" s="29" t="s">
        <v>73</v>
      </c>
      <c r="C105" s="12" t="s">
        <v>292</v>
      </c>
      <c r="D105" s="13">
        <v>96</v>
      </c>
      <c r="E105" s="5">
        <f>+VLOOKUP(B105,'1. PHARMAEUROPEA'!$B$2:$G$427,6,0)</f>
        <v>5317</v>
      </c>
      <c r="F105" s="5">
        <f>+VLOOKUP(B105,'2. LABORATORIOS LTDA'!$B$2:$G$427,6,0)</f>
        <v>6588</v>
      </c>
      <c r="G105" s="5"/>
      <c r="H105" s="5">
        <f>+VLOOKUP(B105,'4. OC LA ECONOMIA'!$B$2:$G$437,6,0)</f>
        <v>5162</v>
      </c>
      <c r="I105" s="5">
        <f>+VLOOKUP(B105,'5. COBO Y ASOCIADOS'!$B$2:$G$427,6,0)</f>
        <v>6657</v>
      </c>
      <c r="J105" s="5">
        <f>+VLOOKUP(B105,'6. COOSBOY'!$B$10:$G$435,6,0)</f>
        <v>7142.0999999999995</v>
      </c>
      <c r="K105" s="879"/>
      <c r="L105" s="879"/>
      <c r="M105" s="5"/>
      <c r="N105" s="5"/>
      <c r="O105" s="879">
        <f>+VLOOKUP(B105,'11. SYD'!B101:G526,6,0)</f>
        <v>8280</v>
      </c>
      <c r="P105" s="5"/>
      <c r="Q105" s="5"/>
      <c r="R105" s="5"/>
      <c r="S105" s="879"/>
      <c r="T105" s="23">
        <f t="shared" si="1"/>
        <v>5162</v>
      </c>
      <c r="U105" s="21" t="s">
        <v>1554</v>
      </c>
      <c r="V105" s="21"/>
      <c r="W105" s="835" t="s">
        <v>1656</v>
      </c>
      <c r="X105" s="36"/>
      <c r="Y105" s="21" t="s">
        <v>1650</v>
      </c>
    </row>
    <row r="106" spans="1:25" s="1" customFormat="1">
      <c r="A106" s="11">
        <v>101</v>
      </c>
      <c r="B106" s="29" t="s">
        <v>74</v>
      </c>
      <c r="C106" s="12" t="s">
        <v>292</v>
      </c>
      <c r="D106" s="13">
        <v>48</v>
      </c>
      <c r="E106" s="5">
        <f>+VLOOKUP(B106,'1. PHARMAEUROPEA'!$B$2:$G$427,6,0)</f>
        <v>6407</v>
      </c>
      <c r="F106" s="5">
        <f>+VLOOKUP(B106,'2. LABORATORIOS LTDA'!$B$2:$G$427,6,0)</f>
        <v>6235</v>
      </c>
      <c r="G106" s="5"/>
      <c r="H106" s="5">
        <f>+VLOOKUP(B106,'4. OC LA ECONOMIA'!$B$2:$G$437,6,0)</f>
        <v>4545</v>
      </c>
      <c r="I106" s="5">
        <f>+VLOOKUP(B106,'5. COBO Y ASOCIADOS'!$B$2:$G$427,6,0)</f>
        <v>6301</v>
      </c>
      <c r="J106" s="5">
        <f>+VLOOKUP(B106,'6. COOSBOY'!$B$10:$G$435,6,0)</f>
        <v>6760.2</v>
      </c>
      <c r="K106" s="879"/>
      <c r="L106" s="879"/>
      <c r="M106" s="5"/>
      <c r="N106" s="5">
        <f>+VLOOKUP(B106,'10. PRO H'!$B$2:$G$427,6,0)</f>
        <v>4038</v>
      </c>
      <c r="O106" s="879">
        <f>+VLOOKUP(B106,'11. SYD'!B102:G527,6,0)</f>
        <v>7686</v>
      </c>
      <c r="P106" s="5"/>
      <c r="Q106" s="5"/>
      <c r="R106" s="5"/>
      <c r="S106" s="879"/>
      <c r="T106" s="23">
        <f t="shared" si="1"/>
        <v>4038</v>
      </c>
      <c r="U106" s="21" t="s">
        <v>1560</v>
      </c>
      <c r="V106" s="21"/>
      <c r="W106" s="835" t="s">
        <v>348</v>
      </c>
      <c r="X106" s="36"/>
      <c r="Y106" s="21"/>
    </row>
    <row r="107" spans="1:25" s="1" customFormat="1">
      <c r="A107" s="11">
        <v>102</v>
      </c>
      <c r="B107" s="29" t="s">
        <v>75</v>
      </c>
      <c r="C107" s="12" t="s">
        <v>301</v>
      </c>
      <c r="D107" s="13">
        <v>30</v>
      </c>
      <c r="E107" s="5">
        <f>+VLOOKUP(B107,'1. PHARMAEUROPEA'!$B$2:$G$427,6,0)</f>
        <v>357280</v>
      </c>
      <c r="F107" s="5"/>
      <c r="G107" s="5"/>
      <c r="H107" s="5">
        <f>+VLOOKUP(B107,'4. OC LA ECONOMIA'!$B$2:$G$437,6,0)</f>
        <v>439218</v>
      </c>
      <c r="I107" s="5"/>
      <c r="J107" s="5">
        <f>+VLOOKUP(B107,'6. COOSBOY'!$B$10:$G$435,6,0)</f>
        <v>208521.60000000003</v>
      </c>
      <c r="K107" s="879"/>
      <c r="L107" s="879"/>
      <c r="M107" s="5"/>
      <c r="N107" s="5"/>
      <c r="O107" s="879"/>
      <c r="P107" s="5">
        <f>+VLOOKUP(B107,'12. REM EQUIPOS'!$B$4:$G$429,6,0)</f>
        <v>246906</v>
      </c>
      <c r="Q107" s="5"/>
      <c r="R107" s="5"/>
      <c r="S107" s="879">
        <f>+VLOOKUP(B107,'15. DEPOSFARMA SAS'!$B$12:$G$437,6,0)</f>
        <v>224112</v>
      </c>
      <c r="T107" s="23">
        <f t="shared" si="1"/>
        <v>208521.60000000003</v>
      </c>
      <c r="U107" s="21" t="s">
        <v>12</v>
      </c>
      <c r="V107" s="21"/>
      <c r="W107" s="835" t="s">
        <v>381</v>
      </c>
      <c r="X107" s="36"/>
      <c r="Y107" s="21"/>
    </row>
    <row r="108" spans="1:25" s="26" customFormat="1">
      <c r="A108" s="10">
        <v>103</v>
      </c>
      <c r="B108" s="845" t="s">
        <v>76</v>
      </c>
      <c r="C108" s="846" t="s">
        <v>292</v>
      </c>
      <c r="D108" s="847">
        <v>24</v>
      </c>
      <c r="E108" s="848"/>
      <c r="F108" s="848"/>
      <c r="G108" s="848">
        <f>+VLOOKUP(B108,'3. HOSPIMEDICS'!$B$2:$G$427,6,0)</f>
        <v>4244.4400000000005</v>
      </c>
      <c r="H108" s="848">
        <f>+VLOOKUP(B108,'4. OC LA ECONOMIA'!$B$2:$G$437,6,0)</f>
        <v>237440</v>
      </c>
      <c r="I108" s="848"/>
      <c r="J108" s="848"/>
      <c r="K108" s="879"/>
      <c r="L108" s="879"/>
      <c r="M108" s="848"/>
      <c r="N108" s="848"/>
      <c r="O108" s="879"/>
      <c r="P108" s="848">
        <f>+VLOOKUP(B108,'12. REM EQUIPOS'!$B$4:$G$429,6,0)</f>
        <v>274340</v>
      </c>
      <c r="Q108" s="848">
        <f>+VLOOKUP(B108,'13. MEDICA C.I. LTDA.'!$B$2:$G$427,6,0)</f>
        <v>10440</v>
      </c>
      <c r="R108" s="848"/>
      <c r="S108" s="879"/>
      <c r="T108" s="849">
        <f t="shared" si="1"/>
        <v>4244.4400000000005</v>
      </c>
      <c r="U108" s="25" t="s">
        <v>1555</v>
      </c>
      <c r="V108" s="25"/>
      <c r="W108" s="850" t="s">
        <v>1658</v>
      </c>
      <c r="X108" s="851"/>
      <c r="Y108" s="25"/>
    </row>
    <row r="109" spans="1:25" s="18" customFormat="1">
      <c r="A109" s="11">
        <v>104</v>
      </c>
      <c r="B109" s="29" t="s">
        <v>77</v>
      </c>
      <c r="C109" s="12" t="s">
        <v>302</v>
      </c>
      <c r="D109" s="13">
        <v>4</v>
      </c>
      <c r="E109" s="5">
        <f>+VLOOKUP(B109,'1. PHARMAEUROPEA'!$B$2:$G$427,6,0)</f>
        <v>6527</v>
      </c>
      <c r="F109" s="5">
        <f>+VLOOKUP(B109,'2. LABORATORIOS LTDA'!$B$2:$G$427,6,0)</f>
        <v>121056</v>
      </c>
      <c r="G109" s="5"/>
      <c r="H109" s="5">
        <f>+VLOOKUP(B109,'4. OC LA ECONOMIA'!$B$2:$G$437,6,0)</f>
        <v>129792</v>
      </c>
      <c r="I109" s="5">
        <f>+VLOOKUP(B109,'5. COBO Y ASOCIADOS'!$B$2:$G$427,6,0)</f>
        <v>121357</v>
      </c>
      <c r="J109" s="5">
        <f>+VLOOKUP(B109,'6. COOSBOY'!$B$10:$G$435,6,0)</f>
        <v>130206.23999999999</v>
      </c>
      <c r="K109" s="879"/>
      <c r="L109" s="879"/>
      <c r="M109" s="5"/>
      <c r="N109" s="5">
        <f>+VLOOKUP(B109,'10. PRO H'!$B$2:$G$427,6,0)</f>
        <v>5000</v>
      </c>
      <c r="O109" s="879">
        <f>+VLOOKUP(B109,'11. SYD'!B105:G530,6,0)</f>
        <v>13102</v>
      </c>
      <c r="P109" s="5"/>
      <c r="Q109" s="5"/>
      <c r="R109" s="5"/>
      <c r="S109" s="879"/>
      <c r="T109" s="869">
        <f t="shared" si="1"/>
        <v>5000</v>
      </c>
      <c r="U109" s="17" t="s">
        <v>1554</v>
      </c>
      <c r="V109" s="17"/>
      <c r="W109" s="870" t="s">
        <v>1656</v>
      </c>
      <c r="X109" s="871"/>
      <c r="Y109" s="17"/>
    </row>
    <row r="110" spans="1:25" s="1" customFormat="1">
      <c r="A110" s="11">
        <v>105</v>
      </c>
      <c r="B110" s="29" t="s">
        <v>78</v>
      </c>
      <c r="C110" s="12" t="s">
        <v>879</v>
      </c>
      <c r="D110" s="13">
        <v>30</v>
      </c>
      <c r="E110" s="5"/>
      <c r="F110" s="5">
        <f>+VLOOKUP(B110,'2. LABORATORIOS LTDA'!$B$2:$G$427,6,0)</f>
        <v>133793</v>
      </c>
      <c r="G110" s="5">
        <f>+VLOOKUP(B110,'3. HOSPIMEDICS'!$B$2:$G$427,6,0)</f>
        <v>110000</v>
      </c>
      <c r="H110" s="5">
        <f>+VLOOKUP(B110,'4. OC LA ECONOMIA'!$B$2:$G$437,6,0)</f>
        <v>152039</v>
      </c>
      <c r="I110" s="5">
        <f>+VLOOKUP(B110,'5. COBO Y ASOCIADOS'!$B$2:$G$427,6,0)</f>
        <v>135345</v>
      </c>
      <c r="J110" s="5">
        <f>+VLOOKUP(B110,'6. COOSBOY'!$B$10:$G$435,6,0)</f>
        <v>142660</v>
      </c>
      <c r="K110" s="879"/>
      <c r="L110" s="879"/>
      <c r="M110" s="5"/>
      <c r="N110" s="5"/>
      <c r="O110" s="879">
        <f>+VLOOKUP(B110,'11. SYD'!B106:G531,6,0)</f>
        <v>173448</v>
      </c>
      <c r="P110" s="5"/>
      <c r="Q110" s="5"/>
      <c r="R110" s="5"/>
      <c r="S110" s="879"/>
      <c r="T110" s="23">
        <f t="shared" si="1"/>
        <v>110000</v>
      </c>
      <c r="U110" s="21" t="s">
        <v>1554</v>
      </c>
      <c r="V110" s="21"/>
      <c r="W110" s="835" t="s">
        <v>1656</v>
      </c>
      <c r="X110" s="36"/>
      <c r="Y110" s="21" t="s">
        <v>1657</v>
      </c>
    </row>
    <row r="111" spans="1:25" s="1" customFormat="1" ht="28">
      <c r="A111" s="11">
        <v>106</v>
      </c>
      <c r="B111" s="29" t="s">
        <v>79</v>
      </c>
      <c r="C111" s="12" t="s">
        <v>292</v>
      </c>
      <c r="D111" s="13">
        <v>12</v>
      </c>
      <c r="E111" s="5"/>
      <c r="F111" s="5">
        <f>+VLOOKUP(B111,'2. LABORATORIOS LTDA'!$B$2:$G$427,6,0)</f>
        <v>1099940</v>
      </c>
      <c r="G111" s="5"/>
      <c r="H111" s="5"/>
      <c r="I111" s="5"/>
      <c r="J111" s="5">
        <f>+VLOOKUP(B111,'6. COOSBOY'!$B$10:$G$435,6,0)</f>
        <v>1168109.6000000001</v>
      </c>
      <c r="K111" s="879"/>
      <c r="L111" s="879"/>
      <c r="M111" s="5"/>
      <c r="N111" s="5">
        <f>+VLOOKUP(B111,'10. PRO H'!$B$2:$G$427,6,0)</f>
        <v>937500</v>
      </c>
      <c r="O111" s="879"/>
      <c r="P111" s="5"/>
      <c r="Q111" s="5"/>
      <c r="R111" s="5"/>
      <c r="S111" s="879">
        <f>+VLOOKUP(B111,'15. DEPOSFARMA SAS'!$B$12:$G$437,6,0)</f>
        <v>1105000</v>
      </c>
      <c r="T111" s="23">
        <f t="shared" si="1"/>
        <v>937500</v>
      </c>
      <c r="U111" s="21" t="s">
        <v>1554</v>
      </c>
      <c r="V111" s="21"/>
      <c r="W111" s="835" t="s">
        <v>1656</v>
      </c>
      <c r="X111" s="36"/>
      <c r="Y111" s="21" t="s">
        <v>1657</v>
      </c>
    </row>
    <row r="112" spans="1:25" s="1" customFormat="1">
      <c r="A112" s="11">
        <v>107</v>
      </c>
      <c r="B112" s="29" t="s">
        <v>80</v>
      </c>
      <c r="C112" s="12" t="s">
        <v>303</v>
      </c>
      <c r="D112" s="13">
        <v>8</v>
      </c>
      <c r="E112" s="5"/>
      <c r="F112" s="5">
        <f>+VLOOKUP(B112,'2. LABORATORIOS LTDA'!$B$2:$G$427,6,0)</f>
        <v>4719</v>
      </c>
      <c r="G112" s="5"/>
      <c r="H112" s="5"/>
      <c r="I112" s="5">
        <f>+VLOOKUP(B112,'5. COBO Y ASOCIADOS'!$B$2:$G$427,6,0)</f>
        <v>4769</v>
      </c>
      <c r="J112" s="5">
        <f>+VLOOKUP(B112,'6. COOSBOY'!$B$10:$G$435,6,0)</f>
        <v>5161.9199999999992</v>
      </c>
      <c r="K112" s="879"/>
      <c r="L112" s="879"/>
      <c r="M112" s="5"/>
      <c r="N112" s="5"/>
      <c r="O112" s="879"/>
      <c r="P112" s="5"/>
      <c r="Q112" s="5"/>
      <c r="R112" s="5"/>
      <c r="S112" s="879"/>
      <c r="T112" s="23">
        <f t="shared" si="1"/>
        <v>4719</v>
      </c>
      <c r="U112" s="21" t="s">
        <v>1554</v>
      </c>
      <c r="V112" s="21"/>
      <c r="W112" s="835" t="s">
        <v>509</v>
      </c>
      <c r="X112" s="36"/>
      <c r="Y112" s="21"/>
    </row>
    <row r="113" spans="1:25" s="1" customFormat="1">
      <c r="A113" s="11">
        <v>108</v>
      </c>
      <c r="B113" s="29" t="s">
        <v>81</v>
      </c>
      <c r="C113" s="12" t="s">
        <v>292</v>
      </c>
      <c r="D113" s="13">
        <v>200</v>
      </c>
      <c r="E113" s="5">
        <f>+VLOOKUP(B113,'1. PHARMAEUROPEA'!$B$2:$G$427,6,0)</f>
        <v>28922</v>
      </c>
      <c r="F113" s="5"/>
      <c r="G113" s="5"/>
      <c r="H113" s="5">
        <f>+VLOOKUP(B113,'4. OC LA ECONOMIA'!$B$2:$G$437,6,0)</f>
        <v>10802</v>
      </c>
      <c r="I113" s="5"/>
      <c r="J113" s="5">
        <f>+VLOOKUP(B113,'6. COOSBOY'!$B$10:$G$435,6,0)</f>
        <v>10646.944000000001</v>
      </c>
      <c r="K113" s="879"/>
      <c r="L113" s="879"/>
      <c r="M113" s="5"/>
      <c r="N113" s="5"/>
      <c r="O113" s="879">
        <f>+VLOOKUP(B113,'11. SYD'!B109:G534,6,0)</f>
        <v>14679.8</v>
      </c>
      <c r="P113" s="5"/>
      <c r="Q113" s="5"/>
      <c r="R113" s="5"/>
      <c r="S113" s="879"/>
      <c r="T113" s="23">
        <f t="shared" si="1"/>
        <v>10646.944000000001</v>
      </c>
      <c r="U113" s="21" t="s">
        <v>12</v>
      </c>
      <c r="V113" s="21"/>
      <c r="W113" s="835" t="s">
        <v>1659</v>
      </c>
      <c r="X113" s="36"/>
      <c r="Y113" s="21"/>
    </row>
    <row r="114" spans="1:25" s="1" customFormat="1">
      <c r="A114" s="11">
        <v>109</v>
      </c>
      <c r="B114" s="29" t="s">
        <v>82</v>
      </c>
      <c r="C114" s="12" t="s">
        <v>292</v>
      </c>
      <c r="D114" s="13">
        <v>80</v>
      </c>
      <c r="E114" s="5">
        <f>+VLOOKUP(B114,'1. PHARMAEUROPEA'!$B$2:$G$427,6,0)</f>
        <v>28922</v>
      </c>
      <c r="F114" s="5"/>
      <c r="G114" s="5"/>
      <c r="H114" s="5">
        <f>+VLOOKUP(B114,'4. OC LA ECONOMIA'!$B$2:$G$437,6,0)</f>
        <v>10802</v>
      </c>
      <c r="I114" s="5"/>
      <c r="J114" s="5">
        <f>+VLOOKUP(B114,'6. COOSBOY'!$B$10:$G$435,6,0)</f>
        <v>10646.944000000001</v>
      </c>
      <c r="K114" s="879"/>
      <c r="L114" s="879"/>
      <c r="M114" s="5"/>
      <c r="N114" s="5"/>
      <c r="O114" s="879">
        <f>+VLOOKUP(B114,'11. SYD'!B110:G535,6,0)</f>
        <v>14714.6</v>
      </c>
      <c r="P114" s="5"/>
      <c r="Q114" s="5"/>
      <c r="R114" s="5"/>
      <c r="S114" s="879"/>
      <c r="T114" s="23">
        <f t="shared" si="1"/>
        <v>10646.944000000001</v>
      </c>
      <c r="U114" s="21" t="s">
        <v>12</v>
      </c>
      <c r="V114" s="21"/>
      <c r="W114" s="835" t="s">
        <v>1659</v>
      </c>
      <c r="X114" s="36"/>
      <c r="Y114" s="21"/>
    </row>
    <row r="115" spans="1:25" s="843" customFormat="1">
      <c r="A115" s="710">
        <v>110</v>
      </c>
      <c r="B115" s="836" t="s">
        <v>767</v>
      </c>
      <c r="C115" s="837" t="s">
        <v>292</v>
      </c>
      <c r="D115" s="838">
        <v>4</v>
      </c>
      <c r="E115" s="702"/>
      <c r="F115" s="702"/>
      <c r="G115" s="702"/>
      <c r="H115" s="702"/>
      <c r="I115" s="702"/>
      <c r="J115" s="702"/>
      <c r="K115" s="879"/>
      <c r="L115" s="879"/>
      <c r="M115" s="702"/>
      <c r="N115" s="702"/>
      <c r="O115" s="879"/>
      <c r="P115" s="702"/>
      <c r="Q115" s="702"/>
      <c r="R115" s="702"/>
      <c r="S115" s="879"/>
      <c r="T115" s="839">
        <f t="shared" si="1"/>
        <v>0</v>
      </c>
      <c r="U115" s="840"/>
      <c r="V115" s="840"/>
      <c r="W115" s="841"/>
      <c r="X115" s="842"/>
      <c r="Y115" s="840" t="s">
        <v>1651</v>
      </c>
    </row>
    <row r="116" spans="1:25" s="1" customFormat="1">
      <c r="A116" s="11">
        <v>111</v>
      </c>
      <c r="B116" s="700" t="s">
        <v>768</v>
      </c>
      <c r="C116" s="27" t="s">
        <v>292</v>
      </c>
      <c r="D116" s="28">
        <v>20</v>
      </c>
      <c r="E116" s="5">
        <f>+VLOOKUP(B116,'1. PHARMAEUROPEA'!$B$2:$G$427,6,0)</f>
        <v>12000</v>
      </c>
      <c r="F116" s="5"/>
      <c r="G116" s="5"/>
      <c r="H116" s="5">
        <f>+VLOOKUP(B116,'4. OC LA ECONOMIA'!$B$2:$G$437,6,0)</f>
        <v>14610</v>
      </c>
      <c r="I116" s="5"/>
      <c r="J116" s="5"/>
      <c r="K116" s="879"/>
      <c r="L116" s="879"/>
      <c r="M116" s="5"/>
      <c r="N116" s="5"/>
      <c r="O116" s="879">
        <f>+VLOOKUP(B116,'11. SYD'!B112:G537,6,0)</f>
        <v>17143</v>
      </c>
      <c r="P116" s="5">
        <f>+VLOOKUP(B116,'12. REM EQUIPOS'!$B$4:$G$429,6,0)</f>
        <v>12100</v>
      </c>
      <c r="Q116" s="5"/>
      <c r="R116" s="5"/>
      <c r="S116" s="879"/>
      <c r="T116" s="23">
        <f t="shared" si="1"/>
        <v>12000</v>
      </c>
      <c r="U116" s="21" t="s">
        <v>1553</v>
      </c>
      <c r="V116" s="21"/>
      <c r="W116" s="835" t="s">
        <v>1660</v>
      </c>
      <c r="X116" s="36"/>
      <c r="Y116" s="21"/>
    </row>
    <row r="117" spans="1:25" s="1" customFormat="1">
      <c r="A117" s="11">
        <v>112</v>
      </c>
      <c r="B117" s="29" t="s">
        <v>769</v>
      </c>
      <c r="C117" s="12" t="s">
        <v>292</v>
      </c>
      <c r="D117" s="13">
        <v>15</v>
      </c>
      <c r="E117" s="5">
        <f>+VLOOKUP(B117,'1. PHARMAEUROPEA'!$B$2:$G$427,6,0)</f>
        <v>12000</v>
      </c>
      <c r="F117" s="5"/>
      <c r="G117" s="5"/>
      <c r="H117" s="5"/>
      <c r="I117" s="5"/>
      <c r="J117" s="5"/>
      <c r="K117" s="879"/>
      <c r="L117" s="879"/>
      <c r="M117" s="5"/>
      <c r="N117" s="5"/>
      <c r="O117" s="879">
        <f>+VLOOKUP(B117,'11. SYD'!B113:G538,6,0)</f>
        <v>17143</v>
      </c>
      <c r="P117" s="5">
        <f>+VLOOKUP(B117,'12. REM EQUIPOS'!$B$4:$G$429,6,0)</f>
        <v>12100</v>
      </c>
      <c r="Q117" s="5"/>
      <c r="R117" s="5"/>
      <c r="S117" s="879"/>
      <c r="T117" s="23">
        <f t="shared" si="1"/>
        <v>12000</v>
      </c>
      <c r="U117" s="21" t="s">
        <v>1553</v>
      </c>
      <c r="V117" s="21"/>
      <c r="W117" s="835" t="s">
        <v>1660</v>
      </c>
      <c r="X117" s="36"/>
      <c r="Y117" s="21"/>
    </row>
    <row r="118" spans="1:25" s="1" customFormat="1">
      <c r="A118" s="11">
        <v>113</v>
      </c>
      <c r="B118" s="29" t="s">
        <v>770</v>
      </c>
      <c r="C118" s="12" t="s">
        <v>292</v>
      </c>
      <c r="D118" s="13">
        <v>15</v>
      </c>
      <c r="E118" s="5">
        <f>+VLOOKUP(B118,'1. PHARMAEUROPEA'!$B$2:$G$427,6,0)</f>
        <v>12000</v>
      </c>
      <c r="F118" s="5"/>
      <c r="G118" s="5"/>
      <c r="H118" s="5">
        <f>+VLOOKUP(B118,'4. OC LA ECONOMIA'!$B$2:$G$437,6,0)</f>
        <v>15000</v>
      </c>
      <c r="I118" s="5"/>
      <c r="J118" s="5"/>
      <c r="K118" s="879"/>
      <c r="L118" s="879"/>
      <c r="M118" s="5"/>
      <c r="N118" s="5"/>
      <c r="O118" s="879">
        <f>+VLOOKUP(B118,'11. SYD'!B114:G539,6,0)</f>
        <v>17870.96</v>
      </c>
      <c r="P118" s="5">
        <f>+VLOOKUP(B118,'12. REM EQUIPOS'!$B$4:$G$429,6,0)</f>
        <v>12100</v>
      </c>
      <c r="Q118" s="5"/>
      <c r="R118" s="5"/>
      <c r="S118" s="879"/>
      <c r="T118" s="23">
        <f t="shared" si="1"/>
        <v>12000</v>
      </c>
      <c r="U118" s="21" t="s">
        <v>1553</v>
      </c>
      <c r="V118" s="21"/>
      <c r="W118" s="835" t="s">
        <v>1660</v>
      </c>
      <c r="X118" s="36"/>
      <c r="Y118" s="21"/>
    </row>
    <row r="119" spans="1:25" s="1" customFormat="1">
      <c r="A119" s="11">
        <v>114</v>
      </c>
      <c r="B119" s="29" t="s">
        <v>771</v>
      </c>
      <c r="C119" s="12" t="s">
        <v>292</v>
      </c>
      <c r="D119" s="13">
        <v>40</v>
      </c>
      <c r="E119" s="5"/>
      <c r="F119" s="5"/>
      <c r="G119" s="5"/>
      <c r="H119" s="5">
        <f>+VLOOKUP(B119,'4. OC LA ECONOMIA'!$B$2:$G$437,6,0)</f>
        <v>19545</v>
      </c>
      <c r="I119" s="5"/>
      <c r="J119" s="5"/>
      <c r="K119" s="879"/>
      <c r="L119" s="879"/>
      <c r="M119" s="5"/>
      <c r="N119" s="5"/>
      <c r="O119" s="879">
        <f>+VLOOKUP(B119,'11. SYD'!B115:G540,6,0)</f>
        <v>21358</v>
      </c>
      <c r="P119" s="5">
        <f>+VLOOKUP(B119,'12. REM EQUIPOS'!$B$4:$G$429,6,0)</f>
        <v>16445</v>
      </c>
      <c r="Q119" s="5"/>
      <c r="R119" s="5"/>
      <c r="S119" s="879"/>
      <c r="T119" s="23">
        <f t="shared" si="1"/>
        <v>16445</v>
      </c>
      <c r="U119" s="21" t="s">
        <v>335</v>
      </c>
      <c r="V119" s="21"/>
      <c r="W119" s="835" t="s">
        <v>1661</v>
      </c>
      <c r="X119" s="36"/>
      <c r="Y119" s="21"/>
    </row>
    <row r="120" spans="1:25" s="1" customFormat="1">
      <c r="A120" s="11">
        <v>115</v>
      </c>
      <c r="B120" s="29" t="s">
        <v>772</v>
      </c>
      <c r="C120" s="12" t="s">
        <v>292</v>
      </c>
      <c r="D120" s="13">
        <v>20</v>
      </c>
      <c r="E120" s="5"/>
      <c r="F120" s="5"/>
      <c r="G120" s="5"/>
      <c r="H120" s="5">
        <f>+VLOOKUP(B120,'4. OC LA ECONOMIA'!$B$2:$G$437,6,0)</f>
        <v>19545</v>
      </c>
      <c r="I120" s="5"/>
      <c r="J120" s="5"/>
      <c r="K120" s="879"/>
      <c r="L120" s="879"/>
      <c r="M120" s="5"/>
      <c r="N120" s="5"/>
      <c r="O120" s="879">
        <f>+VLOOKUP(B120,'11. SYD'!B116:G541,6,0)</f>
        <v>21358</v>
      </c>
      <c r="P120" s="5">
        <f>+VLOOKUP(B120,'12. REM EQUIPOS'!$B$4:$G$429,6,0)</f>
        <v>16445</v>
      </c>
      <c r="Q120" s="5"/>
      <c r="R120" s="5"/>
      <c r="S120" s="879"/>
      <c r="T120" s="23">
        <f t="shared" si="1"/>
        <v>16445</v>
      </c>
      <c r="U120" s="21" t="s">
        <v>335</v>
      </c>
      <c r="V120" s="21"/>
      <c r="W120" s="835" t="s">
        <v>1661</v>
      </c>
      <c r="X120" s="36"/>
      <c r="Y120" s="21"/>
    </row>
    <row r="121" spans="1:25" s="1" customFormat="1">
      <c r="A121" s="11">
        <v>116</v>
      </c>
      <c r="B121" s="29" t="s">
        <v>773</v>
      </c>
      <c r="C121" s="12" t="s">
        <v>292</v>
      </c>
      <c r="D121" s="13">
        <v>2</v>
      </c>
      <c r="E121" s="5"/>
      <c r="F121" s="5"/>
      <c r="G121" s="5"/>
      <c r="H121" s="5"/>
      <c r="I121" s="5"/>
      <c r="J121" s="5">
        <f>+VLOOKUP(B121,'6. COOSBOY'!$B$10:$G$435,6,0)</f>
        <v>661196.65920000011</v>
      </c>
      <c r="K121" s="879"/>
      <c r="L121" s="879"/>
      <c r="M121" s="5"/>
      <c r="N121" s="5"/>
      <c r="O121" s="879"/>
      <c r="P121" s="5"/>
      <c r="Q121" s="5"/>
      <c r="R121" s="5"/>
      <c r="S121" s="879"/>
      <c r="T121" s="23">
        <f t="shared" si="1"/>
        <v>661196.65920000011</v>
      </c>
      <c r="U121" s="21" t="s">
        <v>12</v>
      </c>
      <c r="V121" s="21"/>
      <c r="W121" s="835" t="s">
        <v>337</v>
      </c>
      <c r="X121" s="36"/>
      <c r="Y121" s="21"/>
    </row>
    <row r="122" spans="1:25" s="1" customFormat="1">
      <c r="A122" s="11">
        <v>117</v>
      </c>
      <c r="B122" s="29" t="s">
        <v>774</v>
      </c>
      <c r="C122" s="12" t="s">
        <v>292</v>
      </c>
      <c r="D122" s="13">
        <v>2</v>
      </c>
      <c r="E122" s="5"/>
      <c r="F122" s="5"/>
      <c r="G122" s="5"/>
      <c r="H122" s="5"/>
      <c r="I122" s="5"/>
      <c r="J122" s="5">
        <f>+VLOOKUP(B122,'6. COOSBOY'!$B$10:$G$435,6,0)</f>
        <v>661196.65920000011</v>
      </c>
      <c r="K122" s="879"/>
      <c r="L122" s="879"/>
      <c r="M122" s="5"/>
      <c r="N122" s="5"/>
      <c r="O122" s="879"/>
      <c r="P122" s="5"/>
      <c r="Q122" s="5"/>
      <c r="R122" s="5"/>
      <c r="S122" s="879"/>
      <c r="T122" s="23">
        <f t="shared" si="1"/>
        <v>661196.65920000011</v>
      </c>
      <c r="U122" s="21" t="s">
        <v>12</v>
      </c>
      <c r="V122" s="21"/>
      <c r="W122" s="835" t="s">
        <v>337</v>
      </c>
      <c r="X122" s="36"/>
      <c r="Y122" s="21"/>
    </row>
    <row r="123" spans="1:25" s="1" customFormat="1">
      <c r="A123" s="11">
        <v>118</v>
      </c>
      <c r="B123" s="29" t="s">
        <v>775</v>
      </c>
      <c r="C123" s="12" t="s">
        <v>292</v>
      </c>
      <c r="D123" s="13">
        <v>2</v>
      </c>
      <c r="E123" s="5"/>
      <c r="F123" s="5"/>
      <c r="G123" s="5"/>
      <c r="H123" s="5"/>
      <c r="I123" s="5"/>
      <c r="J123" s="5">
        <f>+VLOOKUP(B123,'6. COOSBOY'!$B$10:$G$435,6,0)</f>
        <v>661196.65920000011</v>
      </c>
      <c r="K123" s="879"/>
      <c r="L123" s="879"/>
      <c r="M123" s="5"/>
      <c r="N123" s="5"/>
      <c r="O123" s="879"/>
      <c r="P123" s="5"/>
      <c r="Q123" s="5"/>
      <c r="R123" s="5"/>
      <c r="S123" s="879"/>
      <c r="T123" s="23">
        <f t="shared" si="1"/>
        <v>661196.65920000011</v>
      </c>
      <c r="U123" s="21" t="s">
        <v>12</v>
      </c>
      <c r="V123" s="21"/>
      <c r="W123" s="835" t="s">
        <v>337</v>
      </c>
      <c r="X123" s="36"/>
      <c r="Y123" s="21"/>
    </row>
    <row r="124" spans="1:25" s="1" customFormat="1">
      <c r="A124" s="11">
        <v>119</v>
      </c>
      <c r="B124" s="29" t="s">
        <v>776</v>
      </c>
      <c r="C124" s="12" t="s">
        <v>292</v>
      </c>
      <c r="D124" s="13">
        <v>10</v>
      </c>
      <c r="E124" s="5">
        <f>+VLOOKUP(B124,'1. PHARMAEUROPEA'!$B$2:$G$427,6,0)</f>
        <v>15413</v>
      </c>
      <c r="F124" s="5">
        <f>+VLOOKUP(B124,'2. LABORATORIOS LTDA'!$B$2:$G$427,6,0)</f>
        <v>13762</v>
      </c>
      <c r="G124" s="5"/>
      <c r="H124" s="5"/>
      <c r="I124" s="5"/>
      <c r="J124" s="5">
        <f>+VLOOKUP(B124,'6. COOSBOY'!$B$10:$G$435,6,0)</f>
        <v>12162.66</v>
      </c>
      <c r="K124" s="879"/>
      <c r="L124" s="879"/>
      <c r="M124" s="5"/>
      <c r="N124" s="5"/>
      <c r="O124" s="879"/>
      <c r="P124" s="5"/>
      <c r="Q124" s="5">
        <f>+VLOOKUP(B124,'13. MEDICA C.I. LTDA.'!$B$2:$G$427,6,0)</f>
        <v>14450</v>
      </c>
      <c r="R124" s="5"/>
      <c r="S124" s="879"/>
      <c r="T124" s="23">
        <f t="shared" si="1"/>
        <v>12162.66</v>
      </c>
      <c r="U124" s="21" t="s">
        <v>12</v>
      </c>
      <c r="V124" s="21"/>
      <c r="W124" s="835" t="s">
        <v>397</v>
      </c>
      <c r="X124" s="36"/>
      <c r="Y124" s="21"/>
    </row>
    <row r="125" spans="1:25" s="1" customFormat="1" ht="28">
      <c r="A125" s="11">
        <v>120</v>
      </c>
      <c r="B125" s="29" t="s">
        <v>83</v>
      </c>
      <c r="C125" s="12" t="s">
        <v>292</v>
      </c>
      <c r="D125" s="13">
        <v>2000</v>
      </c>
      <c r="E125" s="5"/>
      <c r="F125" s="5"/>
      <c r="G125" s="5"/>
      <c r="H125" s="5">
        <f>+VLOOKUP(B125,'4. OC LA ECONOMIA'!$B$2:$G$437,6,0)</f>
        <v>1424</v>
      </c>
      <c r="I125" s="5"/>
      <c r="J125" s="5">
        <f>+VLOOKUP(B125,'6. COOSBOY'!$B$10:$G$435,6,0)</f>
        <v>896.00000000000011</v>
      </c>
      <c r="K125" s="879"/>
      <c r="L125" s="879">
        <f>+VLOOKUP(B125,'8. ALFA TRADING'!$B$2:$G$427,6,0)</f>
        <v>1060</v>
      </c>
      <c r="M125" s="5"/>
      <c r="N125" s="5">
        <f>+VLOOKUP(B125,'10. PRO H'!$B$2:$G$427,6,0)</f>
        <v>6251</v>
      </c>
      <c r="O125" s="879">
        <f>+VLOOKUP(B125,'11. SYD'!B121:G546,6,0)</f>
        <v>1857.2</v>
      </c>
      <c r="P125" s="5"/>
      <c r="Q125" s="5"/>
      <c r="R125" s="5"/>
      <c r="S125" s="879"/>
      <c r="T125" s="23">
        <f t="shared" si="1"/>
        <v>896.00000000000011</v>
      </c>
      <c r="U125" s="21" t="s">
        <v>11</v>
      </c>
      <c r="V125" s="21"/>
      <c r="W125" s="835" t="s">
        <v>1670</v>
      </c>
      <c r="X125" s="36"/>
      <c r="Y125" s="21" t="s">
        <v>1650</v>
      </c>
    </row>
    <row r="126" spans="1:25" s="1" customFormat="1">
      <c r="A126" s="11">
        <v>121</v>
      </c>
      <c r="B126" s="29" t="s">
        <v>777</v>
      </c>
      <c r="C126" s="12" t="s">
        <v>292</v>
      </c>
      <c r="D126" s="13">
        <v>20</v>
      </c>
      <c r="E126" s="5">
        <f>+VLOOKUP(B126,'1. PHARMAEUROPEA'!$B$2:$G$427,6,0)</f>
        <v>170</v>
      </c>
      <c r="F126" s="5"/>
      <c r="G126" s="5"/>
      <c r="H126" s="5">
        <f>+VLOOKUP(B126,'4. OC LA ECONOMIA'!$B$2:$G$437,6,0)</f>
        <v>261</v>
      </c>
      <c r="I126" s="5"/>
      <c r="J126" s="5">
        <f>+VLOOKUP(B126,'6. COOSBOY'!$B$10:$G$435,6,0)</f>
        <v>257.64</v>
      </c>
      <c r="K126" s="879"/>
      <c r="L126" s="879"/>
      <c r="M126" s="5"/>
      <c r="N126" s="5">
        <f>+VLOOKUP(B126,'10. PRO H'!$B$2:$G$427,6,0)</f>
        <v>184</v>
      </c>
      <c r="O126" s="879">
        <f>+VLOOKUP(B126,'11. SYD'!B122:G547,6,0)</f>
        <v>310</v>
      </c>
      <c r="P126" s="5">
        <f>+VLOOKUP(B126,'12. REM EQUIPOS'!$B$4:$G$429,6,0)</f>
        <v>191.4</v>
      </c>
      <c r="Q126" s="5"/>
      <c r="R126" s="5"/>
      <c r="S126" s="879"/>
      <c r="T126" s="23">
        <f t="shared" si="1"/>
        <v>170</v>
      </c>
      <c r="U126" s="21" t="s">
        <v>1553</v>
      </c>
      <c r="V126" s="21"/>
      <c r="W126" s="835" t="s">
        <v>363</v>
      </c>
      <c r="X126" s="36"/>
      <c r="Y126" s="21"/>
    </row>
    <row r="127" spans="1:25" s="1" customFormat="1">
      <c r="A127" s="11">
        <v>122</v>
      </c>
      <c r="B127" s="29" t="s">
        <v>778</v>
      </c>
      <c r="C127" s="12" t="s">
        <v>291</v>
      </c>
      <c r="D127" s="13">
        <v>4</v>
      </c>
      <c r="E127" s="5">
        <f>+VLOOKUP(B127,'1. PHARMAEUROPEA'!$B$2:$G$427,6,0)</f>
        <v>18416</v>
      </c>
      <c r="F127" s="5"/>
      <c r="G127" s="5"/>
      <c r="H127" s="5">
        <f>+VLOOKUP(B127,'4. OC LA ECONOMIA'!$B$2:$G$437,6,0)</f>
        <v>13920</v>
      </c>
      <c r="I127" s="5"/>
      <c r="J127" s="5">
        <f>+VLOOKUP(B127,'6. COOSBOY'!$B$10:$G$435,6,0)</f>
        <v>14570.203199999998</v>
      </c>
      <c r="K127" s="879"/>
      <c r="L127" s="879"/>
      <c r="M127" s="5"/>
      <c r="N127" s="5">
        <f>+VLOOKUP(B127,'10. PRO H'!$B$2:$G$427,6,0)</f>
        <v>14500</v>
      </c>
      <c r="O127" s="879">
        <v>14800</v>
      </c>
      <c r="P127" s="5">
        <f>+VLOOKUP(B127,'12. REM EQUIPOS'!$B$4:$G$429,6,0)</f>
        <v>14500</v>
      </c>
      <c r="Q127" s="5">
        <v>17300</v>
      </c>
      <c r="R127" s="5"/>
      <c r="S127" s="879"/>
      <c r="T127" s="23">
        <f t="shared" si="1"/>
        <v>13920</v>
      </c>
      <c r="U127" s="21" t="s">
        <v>11</v>
      </c>
      <c r="V127" s="21"/>
      <c r="W127" s="835" t="s">
        <v>388</v>
      </c>
      <c r="X127" s="36"/>
      <c r="Y127" s="21"/>
    </row>
    <row r="128" spans="1:25" s="1" customFormat="1">
      <c r="A128" s="11">
        <v>123</v>
      </c>
      <c r="B128" s="29" t="s">
        <v>84</v>
      </c>
      <c r="C128" s="12" t="s">
        <v>291</v>
      </c>
      <c r="D128" s="13">
        <v>40</v>
      </c>
      <c r="E128" s="5">
        <f>+VLOOKUP(B128,'1. PHARMAEUROPEA'!$B$2:$G$427,6,0)</f>
        <v>18416</v>
      </c>
      <c r="F128" s="5"/>
      <c r="G128" s="5"/>
      <c r="H128" s="5">
        <f>+VLOOKUP(B128,'4. OC LA ECONOMIA'!$B$2:$G$437,6,0)</f>
        <v>13920</v>
      </c>
      <c r="I128" s="5"/>
      <c r="J128" s="5">
        <f>+VLOOKUP(B128,'6. COOSBOY'!$B$10:$G$435,6,0)</f>
        <v>14570.203199999998</v>
      </c>
      <c r="K128" s="879"/>
      <c r="L128" s="879"/>
      <c r="M128" s="5"/>
      <c r="N128" s="5">
        <f>+VLOOKUP(B128,'10. PRO H'!$B$2:$G$427,6,0)</f>
        <v>14500</v>
      </c>
      <c r="O128" s="879">
        <v>14800</v>
      </c>
      <c r="P128" s="5">
        <f>+VLOOKUP(B128,'12. REM EQUIPOS'!$B$4:$G$429,6,0)</f>
        <v>14500</v>
      </c>
      <c r="Q128" s="5">
        <v>17300</v>
      </c>
      <c r="R128" s="5"/>
      <c r="S128" s="879"/>
      <c r="T128" s="23">
        <f t="shared" si="1"/>
        <v>13920</v>
      </c>
      <c r="U128" s="21" t="s">
        <v>11</v>
      </c>
      <c r="V128" s="21"/>
      <c r="W128" s="835" t="s">
        <v>388</v>
      </c>
      <c r="X128" s="36"/>
      <c r="Y128" s="21"/>
    </row>
    <row r="129" spans="1:25" s="1" customFormat="1">
      <c r="A129" s="11">
        <v>124</v>
      </c>
      <c r="B129" s="29" t="s">
        <v>85</v>
      </c>
      <c r="C129" s="12" t="s">
        <v>291</v>
      </c>
      <c r="D129" s="13">
        <v>4</v>
      </c>
      <c r="E129" s="5">
        <f>+VLOOKUP(B129,'1. PHARMAEUROPEA'!$B$2:$G$427,6,0)</f>
        <v>18416</v>
      </c>
      <c r="F129" s="5"/>
      <c r="G129" s="5"/>
      <c r="H129" s="5">
        <f>+VLOOKUP(B129,'4. OC LA ECONOMIA'!$B$2:$G$437,6,0)</f>
        <v>13920</v>
      </c>
      <c r="I129" s="5"/>
      <c r="J129" s="5">
        <f>+VLOOKUP(B129,'6. COOSBOY'!$B$10:$G$435,6,0)</f>
        <v>14570.203199999998</v>
      </c>
      <c r="K129" s="879"/>
      <c r="L129" s="879"/>
      <c r="M129" s="5"/>
      <c r="N129" s="5">
        <f>+VLOOKUP(B129,'10. PRO H'!$B$2:$G$427,6,0)</f>
        <v>14500</v>
      </c>
      <c r="O129" s="879">
        <v>18200</v>
      </c>
      <c r="P129" s="5">
        <f>+VLOOKUP(B129,'12. REM EQUIPOS'!$B$4:$G$429,6,0)</f>
        <v>14500</v>
      </c>
      <c r="Q129" s="5">
        <v>17300</v>
      </c>
      <c r="R129" s="5"/>
      <c r="S129" s="879"/>
      <c r="T129" s="23">
        <f t="shared" si="1"/>
        <v>13920</v>
      </c>
      <c r="U129" s="21" t="s">
        <v>11</v>
      </c>
      <c r="V129" s="21"/>
      <c r="W129" s="835" t="s">
        <v>388</v>
      </c>
      <c r="X129" s="36"/>
      <c r="Y129" s="21"/>
    </row>
    <row r="130" spans="1:25" s="1" customFormat="1">
      <c r="A130" s="11">
        <v>125</v>
      </c>
      <c r="B130" s="29" t="s">
        <v>86</v>
      </c>
      <c r="C130" s="12" t="s">
        <v>291</v>
      </c>
      <c r="D130" s="13">
        <v>12</v>
      </c>
      <c r="E130" s="5">
        <f>+VLOOKUP(B130,'1. PHARMAEUROPEA'!$B$2:$G$427,6,0)</f>
        <v>18416</v>
      </c>
      <c r="F130" s="5"/>
      <c r="G130" s="5"/>
      <c r="H130" s="5">
        <f>+VLOOKUP(B130,'4. OC LA ECONOMIA'!$B$2:$G$437,6,0)</f>
        <v>15696</v>
      </c>
      <c r="I130" s="5"/>
      <c r="J130" s="5">
        <f>+VLOOKUP(B130,'6. COOSBOY'!$B$10:$G$435,6,0)</f>
        <v>14570.203199999998</v>
      </c>
      <c r="K130" s="879"/>
      <c r="L130" s="879"/>
      <c r="M130" s="5"/>
      <c r="N130" s="5">
        <f>+VLOOKUP(B130,'10. PRO H'!$B$2:$G$427,6,0)</f>
        <v>14500</v>
      </c>
      <c r="O130" s="879">
        <v>18200</v>
      </c>
      <c r="P130" s="5">
        <f>+VLOOKUP(B130,'12. REM EQUIPOS'!$B$4:$G$429,6,0)</f>
        <v>14500</v>
      </c>
      <c r="Q130" s="5">
        <v>17300</v>
      </c>
      <c r="R130" s="5"/>
      <c r="S130" s="879"/>
      <c r="T130" s="23">
        <f t="shared" si="1"/>
        <v>14500</v>
      </c>
      <c r="U130" s="21" t="s">
        <v>335</v>
      </c>
      <c r="V130" s="21"/>
      <c r="W130" s="835" t="s">
        <v>388</v>
      </c>
      <c r="X130" s="36"/>
      <c r="Y130" s="21" t="s">
        <v>1650</v>
      </c>
    </row>
    <row r="131" spans="1:25" s="1" customFormat="1">
      <c r="A131" s="11">
        <v>126</v>
      </c>
      <c r="B131" s="29" t="s">
        <v>779</v>
      </c>
      <c r="C131" s="12" t="s">
        <v>291</v>
      </c>
      <c r="D131" s="13">
        <v>4</v>
      </c>
      <c r="E131" s="5">
        <f>+VLOOKUP(B131,'1. PHARMAEUROPEA'!$B$2:$G$427,6,0)</f>
        <v>18416</v>
      </c>
      <c r="F131" s="5"/>
      <c r="G131" s="5"/>
      <c r="H131" s="5">
        <f>+VLOOKUP(B131,'4. OC LA ECONOMIA'!$B$2:$G$437,6,0)</f>
        <v>13920</v>
      </c>
      <c r="I131" s="5"/>
      <c r="J131" s="5">
        <f>+VLOOKUP(B131,'6. COOSBOY'!$B$10:$G$435,6,0)</f>
        <v>14570.203199999998</v>
      </c>
      <c r="K131" s="879"/>
      <c r="L131" s="879"/>
      <c r="M131" s="5"/>
      <c r="N131" s="5">
        <f>+VLOOKUP(B131,'10. PRO H'!$B$2:$G$427,6,0)</f>
        <v>14500</v>
      </c>
      <c r="O131" s="879">
        <v>18200</v>
      </c>
      <c r="P131" s="5">
        <f>+VLOOKUP(B131,'12. REM EQUIPOS'!$B$4:$G$429,6,0)</f>
        <v>14500</v>
      </c>
      <c r="Q131" s="5">
        <v>17300</v>
      </c>
      <c r="R131" s="5"/>
      <c r="S131" s="879"/>
      <c r="T131" s="23">
        <f t="shared" si="1"/>
        <v>13920</v>
      </c>
      <c r="U131" s="21" t="s">
        <v>11</v>
      </c>
      <c r="V131" s="21"/>
      <c r="W131" s="835" t="s">
        <v>388</v>
      </c>
      <c r="X131" s="36"/>
      <c r="Y131" s="21"/>
    </row>
    <row r="132" spans="1:25" s="1" customFormat="1">
      <c r="A132" s="11">
        <v>127</v>
      </c>
      <c r="B132" s="29" t="s">
        <v>87</v>
      </c>
      <c r="C132" s="12" t="s">
        <v>291</v>
      </c>
      <c r="D132" s="13">
        <v>48</v>
      </c>
      <c r="E132" s="5">
        <f>+VLOOKUP(B132,'1. PHARMAEUROPEA'!$B$2:$G$427,6,0)</f>
        <v>3333</v>
      </c>
      <c r="F132" s="5">
        <f>+VLOOKUP(B132,'2. LABORATORIOS LTDA'!$B$2:$G$427,6,0)</f>
        <v>3958</v>
      </c>
      <c r="G132" s="5"/>
      <c r="H132" s="5">
        <f>+VLOOKUP(B132,'4. OC LA ECONOMIA'!$B$2:$G$437,6,0)</f>
        <v>3200</v>
      </c>
      <c r="I132" s="5">
        <f>+VLOOKUP(B132,'5. COBO Y ASOCIADOS'!$B$2:$G$427,6,0)</f>
        <v>3555</v>
      </c>
      <c r="J132" s="5">
        <f>+VLOOKUP(B132,'6. COOSBOY'!$B$10:$G$435,6,0)</f>
        <v>2394</v>
      </c>
      <c r="K132" s="879"/>
      <c r="L132" s="879"/>
      <c r="M132" s="5"/>
      <c r="N132" s="5">
        <f>+VLOOKUP(B132,'10. PRO H'!$B$2:$G$427,6,0)</f>
        <v>3001</v>
      </c>
      <c r="O132" s="879">
        <v>4400</v>
      </c>
      <c r="P132" s="5">
        <f>+VLOOKUP(B132,'12. REM EQUIPOS'!$B$4:$G$429,6,0)</f>
        <v>4200</v>
      </c>
      <c r="Q132" s="5">
        <f>+VLOOKUP(B132,'13. MEDICA C.I. LTDA.'!$B$2:$G$427,6,0)</f>
        <v>3625</v>
      </c>
      <c r="R132" s="5"/>
      <c r="S132" s="879"/>
      <c r="T132" s="23">
        <f t="shared" si="1"/>
        <v>2394</v>
      </c>
      <c r="U132" s="21" t="s">
        <v>12</v>
      </c>
      <c r="V132" s="21"/>
      <c r="W132" s="835" t="s">
        <v>397</v>
      </c>
      <c r="X132" s="36"/>
      <c r="Y132" s="21"/>
    </row>
    <row r="133" spans="1:25" s="1" customFormat="1">
      <c r="A133" s="11">
        <v>128</v>
      </c>
      <c r="B133" s="29" t="s">
        <v>88</v>
      </c>
      <c r="C133" s="12" t="s">
        <v>304</v>
      </c>
      <c r="D133" s="13">
        <v>12</v>
      </c>
      <c r="E133" s="5"/>
      <c r="F133" s="5"/>
      <c r="G133" s="5"/>
      <c r="H133" s="5"/>
      <c r="I133" s="5"/>
      <c r="J133" s="5">
        <f>+VLOOKUP(B133,'6. COOSBOY'!$B$10:$G$435,6,0)</f>
        <v>67258.86</v>
      </c>
      <c r="K133" s="879"/>
      <c r="L133" s="879"/>
      <c r="M133" s="5"/>
      <c r="N133" s="5">
        <f>+VLOOKUP(B133,'10. PRO H'!$B$2:$G$427,6,0)</f>
        <v>116790</v>
      </c>
      <c r="O133" s="879">
        <f>+VLOOKUP(B133,'11. SYD'!B129:G554,6,0)</f>
        <v>267167</v>
      </c>
      <c r="P133" s="5">
        <f>+VLOOKUP(B133,'12. REM EQUIPOS'!$B$4:$G$429,6,0)</f>
        <v>64900</v>
      </c>
      <c r="Q133" s="5"/>
      <c r="R133" s="5"/>
      <c r="S133" s="879"/>
      <c r="T133" s="23">
        <f t="shared" si="1"/>
        <v>64900</v>
      </c>
      <c r="U133" s="21" t="s">
        <v>335</v>
      </c>
      <c r="V133" s="21"/>
      <c r="W133" s="835" t="s">
        <v>391</v>
      </c>
      <c r="X133" s="36"/>
      <c r="Y133" s="21"/>
    </row>
    <row r="134" spans="1:25" s="1" customFormat="1" ht="28">
      <c r="A134" s="11">
        <v>129</v>
      </c>
      <c r="B134" s="29" t="s">
        <v>89</v>
      </c>
      <c r="C134" s="12" t="s">
        <v>292</v>
      </c>
      <c r="D134" s="13">
        <v>600</v>
      </c>
      <c r="E134" s="5">
        <f>+VLOOKUP(B134,'1. PHARMAEUROPEA'!$B$2:$G$427,6,0)</f>
        <v>1931</v>
      </c>
      <c r="F134" s="5"/>
      <c r="G134" s="5"/>
      <c r="H134" s="5">
        <f>+VLOOKUP(B134,'4. OC LA ECONOMIA'!$B$2:$G$437,6,0)</f>
        <v>2043</v>
      </c>
      <c r="I134" s="5"/>
      <c r="J134" s="5">
        <f>+VLOOKUP(B134,'6. COOSBOY'!$B$10:$G$435,6,0)</f>
        <v>2616.7680000000005</v>
      </c>
      <c r="K134" s="879"/>
      <c r="L134" s="879"/>
      <c r="M134" s="5"/>
      <c r="N134" s="5"/>
      <c r="O134" s="879"/>
      <c r="P134" s="5"/>
      <c r="Q134" s="5"/>
      <c r="R134" s="5"/>
      <c r="S134" s="879">
        <f>+VLOOKUP(B134,'15. DEPOSFARMA SAS'!$B$12:$G$437,6,0)</f>
        <v>17037.5</v>
      </c>
      <c r="T134" s="23">
        <f t="shared" ref="T134:T197" si="2">+MIN(E134:S134)</f>
        <v>1931</v>
      </c>
      <c r="U134" s="21" t="s">
        <v>12</v>
      </c>
      <c r="V134" s="21"/>
      <c r="W134" s="835" t="s">
        <v>504</v>
      </c>
      <c r="X134" s="36"/>
      <c r="Y134" s="21"/>
    </row>
    <row r="135" spans="1:25" s="1" customFormat="1">
      <c r="A135" s="11">
        <v>130</v>
      </c>
      <c r="B135" s="29" t="s">
        <v>780</v>
      </c>
      <c r="C135" s="12" t="s">
        <v>292</v>
      </c>
      <c r="D135" s="13">
        <v>200</v>
      </c>
      <c r="E135" s="5"/>
      <c r="F135" s="5"/>
      <c r="G135" s="5"/>
      <c r="H135" s="5">
        <f>+VLOOKUP(B135,'4. OC LA ECONOMIA'!$B$2:$G$437,6,0)</f>
        <v>4534</v>
      </c>
      <c r="I135" s="5"/>
      <c r="J135" s="5">
        <f>+VLOOKUP(B135,'6. COOSBOY'!$B$10:$G$435,6,0)</f>
        <v>4332</v>
      </c>
      <c r="K135" s="879"/>
      <c r="L135" s="879"/>
      <c r="M135" s="5"/>
      <c r="N135" s="5"/>
      <c r="O135" s="879">
        <f>+VLOOKUP(B135,'11. SYD'!B131:G556,6,0)</f>
        <v>4572</v>
      </c>
      <c r="P135" s="5">
        <f>+VLOOKUP(B135,'12. REM EQUIPOS'!$B$4:$G$429,6,0)</f>
        <v>5346</v>
      </c>
      <c r="Q135" s="5"/>
      <c r="R135" s="5"/>
      <c r="S135" s="879"/>
      <c r="T135" s="23">
        <f t="shared" si="2"/>
        <v>4332</v>
      </c>
      <c r="U135" s="21" t="s">
        <v>12</v>
      </c>
      <c r="V135" s="21"/>
      <c r="W135" s="835" t="s">
        <v>356</v>
      </c>
      <c r="X135" s="36"/>
      <c r="Y135" s="21"/>
    </row>
    <row r="136" spans="1:25" s="1" customFormat="1">
      <c r="A136" s="11">
        <v>131</v>
      </c>
      <c r="B136" s="29" t="s">
        <v>90</v>
      </c>
      <c r="C136" s="12" t="s">
        <v>292</v>
      </c>
      <c r="D136" s="13">
        <v>6</v>
      </c>
      <c r="E136" s="5"/>
      <c r="F136" s="5"/>
      <c r="G136" s="5"/>
      <c r="H136" s="5">
        <f>+VLOOKUP(B136,'4. OC LA ECONOMIA'!$B$2:$G$437,6,0)</f>
        <v>498231</v>
      </c>
      <c r="I136" s="5"/>
      <c r="J136" s="5">
        <f>+VLOOKUP(B136,'6. COOSBOY'!$B$10:$G$435,6,0)</f>
        <v>424536.00000000006</v>
      </c>
      <c r="K136" s="879"/>
      <c r="L136" s="879"/>
      <c r="M136" s="5"/>
      <c r="N136" s="5"/>
      <c r="O136" s="879"/>
      <c r="P136" s="5"/>
      <c r="Q136" s="5"/>
      <c r="R136" s="5"/>
      <c r="S136" s="879"/>
      <c r="T136" s="23">
        <f t="shared" si="2"/>
        <v>424536.00000000006</v>
      </c>
      <c r="U136" s="21" t="s">
        <v>12</v>
      </c>
      <c r="V136" s="21"/>
      <c r="W136" s="835" t="s">
        <v>420</v>
      </c>
      <c r="X136" s="36"/>
      <c r="Y136" s="21"/>
    </row>
    <row r="137" spans="1:25" s="1" customFormat="1">
      <c r="A137" s="11">
        <v>132</v>
      </c>
      <c r="B137" s="29" t="s">
        <v>91</v>
      </c>
      <c r="C137" s="12" t="s">
        <v>292</v>
      </c>
      <c r="D137" s="13">
        <v>8</v>
      </c>
      <c r="E137" s="5">
        <f>+VLOOKUP(B137,'1. PHARMAEUROPEA'!$B$2:$G$427,6,0)</f>
        <v>21460</v>
      </c>
      <c r="F137" s="5"/>
      <c r="G137" s="5">
        <f>+VLOOKUP(B137,'3. HOSPIMEDICS'!$B$2:$G$427,6,0)</f>
        <v>40600</v>
      </c>
      <c r="H137" s="5">
        <f>+VLOOKUP(B137,'4. OC LA ECONOMIA'!$B$2:$G$437,6,0)</f>
        <v>26363</v>
      </c>
      <c r="I137" s="5">
        <f>+VLOOKUP(B137,'5. COBO Y ASOCIADOS'!$B$2:$G$427,6,0)</f>
        <v>49300</v>
      </c>
      <c r="J137" s="5">
        <f>+VLOOKUP(B137,'6. COOSBOY'!$B$10:$G$435,6,0)</f>
        <v>22480.799999999999</v>
      </c>
      <c r="K137" s="879"/>
      <c r="L137" s="879"/>
      <c r="M137" s="5"/>
      <c r="N137" s="5">
        <f>+VLOOKUP(B137,'10. PRO H'!$B$2:$G$427,6,0)</f>
        <v>29000</v>
      </c>
      <c r="O137" s="879">
        <f>+VLOOKUP(B137,'11. SYD'!B133:G558,6,0)</f>
        <v>26515.279999999999</v>
      </c>
      <c r="P137" s="5">
        <f>+VLOOKUP(B137,'12. REM EQUIPOS'!$B$4:$G$429,6,0)</f>
        <v>19140</v>
      </c>
      <c r="Q137" s="5"/>
      <c r="R137" s="5"/>
      <c r="S137" s="879">
        <f>+VLOOKUP(B137,'15. DEPOSFARMA SAS'!$B$12:$G$437,6,0)</f>
        <v>22968</v>
      </c>
      <c r="T137" s="23">
        <f t="shared" si="2"/>
        <v>19140</v>
      </c>
      <c r="U137" s="21" t="s">
        <v>335</v>
      </c>
      <c r="V137" s="21"/>
      <c r="W137" s="835" t="s">
        <v>1662</v>
      </c>
      <c r="X137" s="36"/>
      <c r="Y137" s="21"/>
    </row>
    <row r="138" spans="1:25" s="1" customFormat="1">
      <c r="A138" s="11">
        <v>133</v>
      </c>
      <c r="B138" s="29" t="s">
        <v>92</v>
      </c>
      <c r="C138" s="12" t="s">
        <v>305</v>
      </c>
      <c r="D138" s="13">
        <v>8</v>
      </c>
      <c r="E138" s="5">
        <f>+VLOOKUP(B138,'1. PHARMAEUROPEA'!$B$2:$G$427,6,0)</f>
        <v>21460</v>
      </c>
      <c r="F138" s="5"/>
      <c r="G138" s="5">
        <f>+VLOOKUP(B138,'3. HOSPIMEDICS'!$B$2:$G$427,6,0)</f>
        <v>40600</v>
      </c>
      <c r="H138" s="5">
        <f>+VLOOKUP(B138,'4. OC LA ECONOMIA'!$B$2:$G$437,6,0)</f>
        <v>21090</v>
      </c>
      <c r="I138" s="5">
        <f>+VLOOKUP(B138,'5. COBO Y ASOCIADOS'!$B$2:$G$427,6,0)</f>
        <v>49300</v>
      </c>
      <c r="J138" s="5">
        <f>+VLOOKUP(B138,'6. COOSBOY'!$B$10:$G$435,6,0)</f>
        <v>22480.799999999999</v>
      </c>
      <c r="K138" s="879"/>
      <c r="L138" s="879"/>
      <c r="M138" s="5"/>
      <c r="N138" s="5">
        <f>+VLOOKUP(B138,'10. PRO H'!$B$2:$G$427,6,0)</f>
        <v>29000</v>
      </c>
      <c r="O138" s="879">
        <f>+VLOOKUP(B138,'11. SYD'!B134:G559,6,0)</f>
        <v>24857.64</v>
      </c>
      <c r="P138" s="5">
        <f>+VLOOKUP(B138,'12. REM EQUIPOS'!$B$4:$G$429,6,0)</f>
        <v>19140</v>
      </c>
      <c r="Q138" s="5"/>
      <c r="R138" s="5"/>
      <c r="S138" s="879">
        <f>+VLOOKUP(B138,'15. DEPOSFARMA SAS'!$B$12:$G$437,6,0)</f>
        <v>22968</v>
      </c>
      <c r="T138" s="23">
        <f t="shared" si="2"/>
        <v>19140</v>
      </c>
      <c r="U138" s="21" t="s">
        <v>335</v>
      </c>
      <c r="V138" s="21"/>
      <c r="W138" s="835" t="s">
        <v>1662</v>
      </c>
      <c r="X138" s="36"/>
      <c r="Y138" s="21"/>
    </row>
    <row r="139" spans="1:25" s="1" customFormat="1">
      <c r="A139" s="11">
        <v>134</v>
      </c>
      <c r="B139" s="29" t="s">
        <v>93</v>
      </c>
      <c r="C139" s="12" t="s">
        <v>306</v>
      </c>
      <c r="D139" s="13">
        <v>10</v>
      </c>
      <c r="E139" s="5">
        <f>+VLOOKUP(B139,'1. PHARMAEUROPEA'!$B$2:$G$427,6,0)</f>
        <v>15753</v>
      </c>
      <c r="F139" s="5"/>
      <c r="G139" s="5">
        <f>+VLOOKUP(B139,'3. HOSPIMEDICS'!$B$2:$G$427,6,0)</f>
        <v>3290.92</v>
      </c>
      <c r="H139" s="5">
        <f>+VLOOKUP(B139,'4. OC LA ECONOMIA'!$B$2:$G$437,6,0)</f>
        <v>13874</v>
      </c>
      <c r="I139" s="5"/>
      <c r="J139" s="5">
        <f>+VLOOKUP(B139,'6. COOSBOY'!$B$10:$G$435,6,0)</f>
        <v>25548.768</v>
      </c>
      <c r="K139" s="879"/>
      <c r="L139" s="879"/>
      <c r="M139" s="5"/>
      <c r="N139" s="5"/>
      <c r="O139" s="879">
        <f>+VLOOKUP(B139,'11. SYD'!B135:G560,6,0)</f>
        <v>1988.588</v>
      </c>
      <c r="P139" s="5">
        <f>+VLOOKUP(B139,'12. REM EQUIPOS'!$B$4:$G$429,6,0)</f>
        <v>35454.239999999998</v>
      </c>
      <c r="Q139" s="5"/>
      <c r="R139" s="5"/>
      <c r="S139" s="879">
        <f>+VLOOKUP(B139,'15. DEPOSFARMA SAS'!$B$12:$G$437,6,0)</f>
        <v>28014</v>
      </c>
      <c r="T139" s="23">
        <f t="shared" si="2"/>
        <v>1988.588</v>
      </c>
      <c r="U139" s="21" t="s">
        <v>11</v>
      </c>
      <c r="V139" s="21"/>
      <c r="W139" s="835" t="s">
        <v>375</v>
      </c>
      <c r="X139" s="36"/>
      <c r="Y139" s="21"/>
    </row>
    <row r="140" spans="1:25" s="1" customFormat="1">
      <c r="A140" s="11">
        <v>135</v>
      </c>
      <c r="B140" s="29" t="s">
        <v>94</v>
      </c>
      <c r="C140" s="12" t="s">
        <v>306</v>
      </c>
      <c r="D140" s="13">
        <v>16</v>
      </c>
      <c r="E140" s="5">
        <f>+VLOOKUP(B140,'1. PHARMAEUROPEA'!$B$2:$G$427,6,0)</f>
        <v>15753</v>
      </c>
      <c r="F140" s="5"/>
      <c r="G140" s="5">
        <f>+VLOOKUP(B140,'3. HOSPIMEDICS'!$B$2:$G$427,6,0)</f>
        <v>2931.32</v>
      </c>
      <c r="H140" s="5">
        <f>+VLOOKUP(B140,'4. OC LA ECONOMIA'!$B$2:$G$437,6,0)</f>
        <v>13874</v>
      </c>
      <c r="I140" s="5"/>
      <c r="J140" s="5">
        <f>+VLOOKUP(B140,'6. COOSBOY'!$B$10:$G$435,6,0)</f>
        <v>25548.768</v>
      </c>
      <c r="K140" s="879"/>
      <c r="L140" s="879"/>
      <c r="M140" s="5"/>
      <c r="N140" s="5"/>
      <c r="O140" s="879">
        <f>+VLOOKUP(B140,'11. SYD'!B136:G561,6,0)</f>
        <v>1988.588</v>
      </c>
      <c r="P140" s="5">
        <f>+VLOOKUP(B140,'12. REM EQUIPOS'!$B$4:$G$429,6,0)</f>
        <v>35454.239999999998</v>
      </c>
      <c r="Q140" s="5"/>
      <c r="R140" s="5"/>
      <c r="S140" s="879">
        <f>+VLOOKUP(B140,'15. DEPOSFARMA SAS'!$B$12:$G$437,6,0)</f>
        <v>28014</v>
      </c>
      <c r="T140" s="23">
        <f t="shared" si="2"/>
        <v>1988.588</v>
      </c>
      <c r="U140" s="21" t="s">
        <v>11</v>
      </c>
      <c r="V140" s="21"/>
      <c r="W140" s="835" t="s">
        <v>375</v>
      </c>
      <c r="X140" s="36"/>
      <c r="Y140" s="21"/>
    </row>
    <row r="141" spans="1:25" s="1" customFormat="1">
      <c r="A141" s="11">
        <v>136</v>
      </c>
      <c r="B141" s="29" t="s">
        <v>95</v>
      </c>
      <c r="C141" s="12" t="s">
        <v>307</v>
      </c>
      <c r="D141" s="13">
        <v>100</v>
      </c>
      <c r="E141" s="5">
        <f>+VLOOKUP(B141,'1. PHARMAEUROPEA'!$B$2:$G$427,6,0)</f>
        <v>27840</v>
      </c>
      <c r="F141" s="5">
        <f>+VLOOKUP(B141,'2. LABORATORIOS LTDA'!$B$2:$G$427,6,0)</f>
        <v>26565</v>
      </c>
      <c r="G141" s="5"/>
      <c r="H141" s="5">
        <f>+VLOOKUP(B141,'4. OC LA ECONOMIA'!$B$2:$G$437,6,0)</f>
        <v>27740</v>
      </c>
      <c r="I141" s="5">
        <f>+VLOOKUP(B141,'5. COBO Y ASOCIADOS'!$B$2:$G$427,6,0)</f>
        <v>26509</v>
      </c>
      <c r="J141" s="5">
        <f>+VLOOKUP(B141,'6. COOSBOY'!$B$10:$G$435,6,0)</f>
        <v>21826.560000000001</v>
      </c>
      <c r="K141" s="879"/>
      <c r="L141" s="879"/>
      <c r="M141" s="5"/>
      <c r="N141" s="5">
        <f>+VLOOKUP(B141,'10. PRO H'!$B$2:$G$427,6,0)</f>
        <v>27551.16</v>
      </c>
      <c r="O141" s="879">
        <v>25700</v>
      </c>
      <c r="P141" s="5">
        <f>+VLOOKUP(B141,'12. REM EQUIPOS'!$B$4:$G$429,6,0)</f>
        <v>31900</v>
      </c>
      <c r="Q141" s="5">
        <v>35000</v>
      </c>
      <c r="R141" s="5"/>
      <c r="S141" s="879">
        <f>+VLOOKUP(B141,'15. DEPOSFARMA SAS'!$B$12:$G$437,6,0)</f>
        <v>22678</v>
      </c>
      <c r="T141" s="23">
        <f t="shared" si="2"/>
        <v>21826.560000000001</v>
      </c>
      <c r="U141" s="21" t="s">
        <v>12</v>
      </c>
      <c r="V141" s="21"/>
      <c r="W141" s="835" t="s">
        <v>1400</v>
      </c>
      <c r="X141" s="36"/>
      <c r="Y141" s="21"/>
    </row>
    <row r="142" spans="1:25" s="1" customFormat="1">
      <c r="A142" s="11">
        <v>137</v>
      </c>
      <c r="B142" s="29" t="s">
        <v>96</v>
      </c>
      <c r="C142" s="12" t="s">
        <v>292</v>
      </c>
      <c r="D142" s="13">
        <v>8</v>
      </c>
      <c r="E142" s="5"/>
      <c r="F142" s="5"/>
      <c r="G142" s="5"/>
      <c r="H142" s="5"/>
      <c r="I142" s="5"/>
      <c r="J142" s="5"/>
      <c r="K142" s="879"/>
      <c r="L142" s="879"/>
      <c r="M142" s="5"/>
      <c r="N142" s="5"/>
      <c r="O142" s="879"/>
      <c r="P142" s="5">
        <f>+VLOOKUP(B142,'12. REM EQUIPOS'!$B$4:$G$429,6,0)</f>
        <v>22040</v>
      </c>
      <c r="Q142" s="5"/>
      <c r="R142" s="5"/>
      <c r="S142" s="879"/>
      <c r="T142" s="23">
        <f t="shared" si="2"/>
        <v>22040</v>
      </c>
      <c r="U142" s="21" t="s">
        <v>335</v>
      </c>
      <c r="V142" s="21"/>
      <c r="W142" s="835" t="s">
        <v>685</v>
      </c>
      <c r="X142" s="36"/>
      <c r="Y142" s="21"/>
    </row>
    <row r="143" spans="1:25" s="1" customFormat="1">
      <c r="A143" s="11">
        <v>138</v>
      </c>
      <c r="B143" s="700" t="s">
        <v>97</v>
      </c>
      <c r="C143" s="27" t="s">
        <v>307</v>
      </c>
      <c r="D143" s="28">
        <v>80</v>
      </c>
      <c r="E143" s="5">
        <f>+VLOOKUP(B143,'1. PHARMAEUROPEA'!$B$2:$G$427,6,0)</f>
        <v>27840</v>
      </c>
      <c r="F143" s="5"/>
      <c r="G143" s="5"/>
      <c r="H143" s="5">
        <f>+VLOOKUP(B143,'4. OC LA ECONOMIA'!$B$2:$G$437,6,0)</f>
        <v>11252</v>
      </c>
      <c r="I143" s="5"/>
      <c r="J143" s="5">
        <f>+VLOOKUP(B143,'6. COOSBOY'!$B$10:$G$435,6,0)</f>
        <v>22216.320000000003</v>
      </c>
      <c r="K143" s="879"/>
      <c r="L143" s="879"/>
      <c r="M143" s="5"/>
      <c r="N143" s="5">
        <f>+VLOOKUP(B143,'10. PRO H'!$B$2:$G$427,6,0)</f>
        <v>27551.16</v>
      </c>
      <c r="O143" s="879">
        <v>24900</v>
      </c>
      <c r="P143" s="5">
        <f>+VLOOKUP(B143,'12. REM EQUIPOS'!$B$4:$G$429,6,0)</f>
        <v>31900</v>
      </c>
      <c r="Q143" s="5">
        <v>30700</v>
      </c>
      <c r="R143" s="5"/>
      <c r="S143" s="879"/>
      <c r="T143" s="23">
        <f t="shared" si="2"/>
        <v>11252</v>
      </c>
      <c r="U143" s="21" t="s">
        <v>11</v>
      </c>
      <c r="V143" s="21"/>
      <c r="W143" s="835" t="s">
        <v>364</v>
      </c>
      <c r="X143" s="36"/>
      <c r="Y143" s="21"/>
    </row>
    <row r="144" spans="1:25" s="1" customFormat="1" ht="28">
      <c r="A144" s="11">
        <v>139</v>
      </c>
      <c r="B144" s="29" t="s">
        <v>781</v>
      </c>
      <c r="C144" s="12" t="s">
        <v>313</v>
      </c>
      <c r="D144" s="13">
        <v>10</v>
      </c>
      <c r="E144" s="5"/>
      <c r="F144" s="5"/>
      <c r="G144" s="5"/>
      <c r="H144" s="5"/>
      <c r="I144" s="5"/>
      <c r="J144" s="5"/>
      <c r="K144" s="879"/>
      <c r="L144" s="879"/>
      <c r="M144" s="5"/>
      <c r="N144" s="5"/>
      <c r="O144" s="879"/>
      <c r="P144" s="5">
        <f>+VLOOKUP(B144,'12. REM EQUIPOS'!$B$4:$G$429,6,0)</f>
        <v>220400</v>
      </c>
      <c r="Q144" s="5"/>
      <c r="R144" s="5"/>
      <c r="S144" s="879"/>
      <c r="T144" s="23">
        <f t="shared" si="2"/>
        <v>220400</v>
      </c>
      <c r="U144" s="21" t="s">
        <v>335</v>
      </c>
      <c r="V144" s="21"/>
      <c r="W144" s="835" t="s">
        <v>1663</v>
      </c>
      <c r="X144" s="36"/>
      <c r="Y144" s="21"/>
    </row>
    <row r="145" spans="1:25" s="1" customFormat="1">
      <c r="A145" s="11">
        <v>140</v>
      </c>
      <c r="B145" s="29" t="s">
        <v>98</v>
      </c>
      <c r="C145" s="12" t="s">
        <v>292</v>
      </c>
      <c r="D145" s="13">
        <v>1200</v>
      </c>
      <c r="E145" s="5">
        <f>+VLOOKUP(B145,'1. PHARMAEUROPEA'!$B$2:$G$427,6,0)</f>
        <v>121</v>
      </c>
      <c r="F145" s="5"/>
      <c r="G145" s="5"/>
      <c r="H145" s="5">
        <f>+VLOOKUP(B145,'4. OC LA ECONOMIA'!$B$2:$G$437,6,0)</f>
        <v>131</v>
      </c>
      <c r="I145" s="5"/>
      <c r="J145" s="5">
        <f>+VLOOKUP(B145,'6. COOSBOY'!$B$10:$G$435,6,0)</f>
        <v>101.82479999999998</v>
      </c>
      <c r="K145" s="879"/>
      <c r="L145" s="879"/>
      <c r="M145" s="5"/>
      <c r="N145" s="5"/>
      <c r="O145" s="879">
        <f>+VLOOKUP(B145,'11. SYD'!B141:G566,6,0)</f>
        <v>127.6</v>
      </c>
      <c r="P145" s="5">
        <f>+VLOOKUP(B145,'12. REM EQUIPOS'!$B$4:$G$429,6,0)</f>
        <v>119.48</v>
      </c>
      <c r="Q145" s="5"/>
      <c r="R145" s="5"/>
      <c r="S145" s="879"/>
      <c r="T145" s="23">
        <f t="shared" si="2"/>
        <v>101.82479999999998</v>
      </c>
      <c r="U145" s="21" t="s">
        <v>12</v>
      </c>
      <c r="V145" s="21"/>
      <c r="W145" s="835" t="s">
        <v>373</v>
      </c>
      <c r="X145" s="36"/>
      <c r="Y145" s="21"/>
    </row>
    <row r="146" spans="1:25" s="1" customFormat="1">
      <c r="A146" s="11">
        <v>141</v>
      </c>
      <c r="B146" s="29" t="s">
        <v>99</v>
      </c>
      <c r="C146" s="12" t="s">
        <v>292</v>
      </c>
      <c r="D146" s="13">
        <v>10</v>
      </c>
      <c r="E146" s="5"/>
      <c r="F146" s="5"/>
      <c r="G146" s="5"/>
      <c r="H146" s="5">
        <f>+VLOOKUP(B146,'4. OC LA ECONOMIA'!$B$2:$G$437,6,0)</f>
        <v>19886</v>
      </c>
      <c r="I146" s="5"/>
      <c r="J146" s="5"/>
      <c r="K146" s="879"/>
      <c r="L146" s="879"/>
      <c r="M146" s="5"/>
      <c r="N146" s="5"/>
      <c r="O146" s="879">
        <f>+VLOOKUP(B146,'11. SYD'!B142:G567,6,0)</f>
        <v>20000</v>
      </c>
      <c r="P146" s="5"/>
      <c r="Q146" s="5"/>
      <c r="R146" s="5"/>
      <c r="S146" s="879"/>
      <c r="T146" s="23">
        <f t="shared" si="2"/>
        <v>19886</v>
      </c>
      <c r="U146" s="21" t="s">
        <v>11</v>
      </c>
      <c r="V146" s="21"/>
      <c r="W146" s="835" t="s">
        <v>348</v>
      </c>
      <c r="X146" s="36"/>
      <c r="Y146" s="21"/>
    </row>
    <row r="147" spans="1:25" s="1" customFormat="1">
      <c r="A147" s="11">
        <v>142</v>
      </c>
      <c r="B147" s="29" t="s">
        <v>100</v>
      </c>
      <c r="C147" s="12" t="s">
        <v>292</v>
      </c>
      <c r="D147" s="13">
        <v>5600</v>
      </c>
      <c r="E147" s="5">
        <f>+VLOOKUP(B147,'1. PHARMAEUROPEA'!$B$2:$G$427,6,0)</f>
        <v>670</v>
      </c>
      <c r="F147" s="5"/>
      <c r="G147" s="5"/>
      <c r="H147" s="5">
        <f>+VLOOKUP(B147,'4. OC LA ECONOMIA'!$B$2:$G$437,6,0)</f>
        <v>1373</v>
      </c>
      <c r="I147" s="5"/>
      <c r="J147" s="5">
        <f>+VLOOKUP(B147,'6. COOSBOY'!$B$10:$G$435,6,0)</f>
        <v>1311.5200000000002</v>
      </c>
      <c r="K147" s="879"/>
      <c r="L147" s="879">
        <f>+VLOOKUP(B147,'8. ALFA TRADING'!$B$2:$G$427,6,0)</f>
        <v>636</v>
      </c>
      <c r="M147" s="5"/>
      <c r="N147" s="5">
        <f>+VLOOKUP(B147,'10. PRO H'!$B$2:$G$427,6,0)</f>
        <v>550</v>
      </c>
      <c r="O147" s="879">
        <f>+VLOOKUP(B147,'11. SYD'!B143:G568,6,0)</f>
        <v>642.6</v>
      </c>
      <c r="P147" s="5">
        <f>+VLOOKUP(B147,'12. REM EQUIPOS'!$B$4:$G$429,6,0)</f>
        <v>1367</v>
      </c>
      <c r="Q147" s="5"/>
      <c r="R147" s="5"/>
      <c r="S147" s="879"/>
      <c r="T147" s="23">
        <f t="shared" si="2"/>
        <v>550</v>
      </c>
      <c r="U147" s="21" t="s">
        <v>12</v>
      </c>
      <c r="V147" s="21"/>
      <c r="W147" s="835" t="s">
        <v>344</v>
      </c>
      <c r="X147" s="36"/>
      <c r="Y147" s="21" t="s">
        <v>1650</v>
      </c>
    </row>
    <row r="148" spans="1:25" s="1" customFormat="1">
      <c r="A148" s="11">
        <v>143</v>
      </c>
      <c r="B148" s="29" t="s">
        <v>101</v>
      </c>
      <c r="C148" s="12" t="s">
        <v>292</v>
      </c>
      <c r="D148" s="13">
        <v>8</v>
      </c>
      <c r="E148" s="5">
        <f>+VLOOKUP(B148,'1. PHARMAEUROPEA'!$B$2:$G$427,6,0)</f>
        <v>13173</v>
      </c>
      <c r="F148" s="5"/>
      <c r="G148" s="5"/>
      <c r="H148" s="5">
        <f>+VLOOKUP(B148,'4. OC LA ECONOMIA'!$B$2:$G$437,6,0)</f>
        <v>11136</v>
      </c>
      <c r="I148" s="5"/>
      <c r="J148" s="5">
        <f>+VLOOKUP(B148,'6. COOSBOY'!$B$10:$G$435,6,0)</f>
        <v>24051.8112</v>
      </c>
      <c r="K148" s="879"/>
      <c r="L148" s="879"/>
      <c r="M148" s="5"/>
      <c r="N148" s="5">
        <f>+VLOOKUP(B148,'10. PRO H'!$B$2:$G$427,6,0)</f>
        <v>11701</v>
      </c>
      <c r="O148" s="879">
        <f>+VLOOKUP(B148,'11. SYD'!B144:G569,6,0)</f>
        <v>24195.279999999999</v>
      </c>
      <c r="P148" s="5"/>
      <c r="Q148" s="5"/>
      <c r="R148" s="5"/>
      <c r="S148" s="879"/>
      <c r="T148" s="23">
        <f t="shared" si="2"/>
        <v>11136</v>
      </c>
      <c r="U148" s="21" t="s">
        <v>12</v>
      </c>
      <c r="V148" s="21"/>
      <c r="W148" s="835" t="s">
        <v>344</v>
      </c>
      <c r="X148" s="36"/>
      <c r="Y148" s="21" t="s">
        <v>1650</v>
      </c>
    </row>
    <row r="149" spans="1:25" s="1" customFormat="1">
      <c r="A149" s="11">
        <v>144</v>
      </c>
      <c r="B149" s="29" t="s">
        <v>102</v>
      </c>
      <c r="C149" s="12" t="s">
        <v>292</v>
      </c>
      <c r="D149" s="13">
        <v>200</v>
      </c>
      <c r="E149" s="5">
        <f>+VLOOKUP(B149,'1. PHARMAEUROPEA'!$B$2:$G$427,6,0)</f>
        <v>1850</v>
      </c>
      <c r="F149" s="5"/>
      <c r="G149" s="5"/>
      <c r="H149" s="5">
        <f>+VLOOKUP(B149,'4. OC LA ECONOMIA'!$B$2:$G$437,6,0)</f>
        <v>1705</v>
      </c>
      <c r="I149" s="5"/>
      <c r="J149" s="5">
        <f>+VLOOKUP(B149,'6. COOSBOY'!$B$10:$G$435,6,0)</f>
        <v>1709.9999999999998</v>
      </c>
      <c r="K149" s="879"/>
      <c r="L149" s="879"/>
      <c r="M149" s="5"/>
      <c r="N149" s="5">
        <f>+VLOOKUP(B149,'10. PRO H'!$B$2:$G$427,6,0)</f>
        <v>1750</v>
      </c>
      <c r="O149" s="879">
        <f>+VLOOKUP(B149,'11. SYD'!B145:G570,6,0)</f>
        <v>2071</v>
      </c>
      <c r="P149" s="5">
        <f>+VLOOKUP(B149,'12. REM EQUIPOS'!$B$4:$G$429,6,0)</f>
        <v>2489</v>
      </c>
      <c r="Q149" s="5"/>
      <c r="R149" s="5"/>
      <c r="S149" s="879"/>
      <c r="T149" s="23">
        <f t="shared" si="2"/>
        <v>1705</v>
      </c>
      <c r="U149" s="21" t="s">
        <v>11</v>
      </c>
      <c r="V149" s="21"/>
      <c r="W149" s="835" t="s">
        <v>344</v>
      </c>
      <c r="X149" s="36"/>
      <c r="Y149" s="21"/>
    </row>
    <row r="150" spans="1:25" s="1" customFormat="1">
      <c r="A150" s="11">
        <v>145</v>
      </c>
      <c r="B150" s="29" t="s">
        <v>103</v>
      </c>
      <c r="C150" s="12" t="s">
        <v>308</v>
      </c>
      <c r="D150" s="13">
        <v>60</v>
      </c>
      <c r="E150" s="5">
        <f>+VLOOKUP(B150,'1. PHARMAEUROPEA'!$B$2:$G$427,6,0)</f>
        <v>53333</v>
      </c>
      <c r="F150" s="5">
        <f>+VLOOKUP(B150,'2. LABORATORIOS LTDA'!$B$2:$G$427,6,0)</f>
        <v>47058</v>
      </c>
      <c r="G150" s="5"/>
      <c r="H150" s="5">
        <f>+VLOOKUP(B150,'4. OC LA ECONOMIA'!$B$2:$G$437,6,0)</f>
        <v>66193</v>
      </c>
      <c r="I150" s="5">
        <f>+VLOOKUP(B150,'5. COBO Y ASOCIADOS'!$B$2:$G$427,6,0)</f>
        <v>52153</v>
      </c>
      <c r="J150" s="5">
        <f>+VLOOKUP(B150,'6. COOSBOY'!$B$10:$G$435,6,0)</f>
        <v>40320.000000000007</v>
      </c>
      <c r="K150" s="879"/>
      <c r="L150" s="879">
        <f>+VLOOKUP(B150,'8. ALFA TRADING'!$B$2:$G$427,6,0)</f>
        <v>29680</v>
      </c>
      <c r="M150" s="5"/>
      <c r="N150" s="5">
        <f>+VLOOKUP(B150,'10. PRO H'!$B$2:$G$427,6,0)</f>
        <v>33000</v>
      </c>
      <c r="O150" s="879">
        <f>+VLOOKUP(B150,'11. SYD'!B146:G571,6,0)</f>
        <v>64301</v>
      </c>
      <c r="P150" s="5">
        <f>+VLOOKUP(B150,'12. REM EQUIPOS'!$B$4:$G$429,6,0)</f>
        <v>61954</v>
      </c>
      <c r="Q150" s="5">
        <f>+VLOOKUP(B150,'13. MEDICA C.I. LTDA.'!$B$2:$G$427,6,0)</f>
        <v>50000</v>
      </c>
      <c r="R150" s="5">
        <f>+VLOOKUP(B150,'14. ASEPSIS PRODUCTS'!$B$2:$G$427,6,0)</f>
        <v>17000</v>
      </c>
      <c r="S150" s="879"/>
      <c r="T150" s="23">
        <f t="shared" si="2"/>
        <v>17000</v>
      </c>
      <c r="U150" s="21" t="s">
        <v>12</v>
      </c>
      <c r="V150" s="21"/>
      <c r="W150" s="835" t="s">
        <v>397</v>
      </c>
      <c r="X150" s="36"/>
      <c r="Y150" s="21" t="s">
        <v>1650</v>
      </c>
    </row>
    <row r="151" spans="1:25" s="1" customFormat="1">
      <c r="A151" s="11">
        <v>146</v>
      </c>
      <c r="B151" s="29" t="s">
        <v>104</v>
      </c>
      <c r="C151" s="12" t="s">
        <v>303</v>
      </c>
      <c r="D151" s="13">
        <v>40</v>
      </c>
      <c r="E151" s="5">
        <f>+VLOOKUP(B151,'1. PHARMAEUROPEA'!$B$2:$G$427,6,0)</f>
        <v>1560</v>
      </c>
      <c r="F151" s="5">
        <f>+VLOOKUP(B151,'2. LABORATORIOS LTDA'!$B$2:$G$427,6,0)</f>
        <v>2350</v>
      </c>
      <c r="G151" s="5"/>
      <c r="H151" s="5">
        <f>+VLOOKUP(B151,'4. OC LA ECONOMIA'!$B$2:$G$437,6,0)</f>
        <v>19092</v>
      </c>
      <c r="I151" s="5">
        <f>+VLOOKUP(B151,'5. COBO Y ASOCIADOS'!$B$2:$G$427,6,0)</f>
        <v>2347</v>
      </c>
      <c r="J151" s="5">
        <f>+VLOOKUP(B151,'6. COOSBOY'!$B$10:$G$435,6,0)</f>
        <v>25200.000000000004</v>
      </c>
      <c r="K151" s="879"/>
      <c r="L151" s="879">
        <f>+VLOOKUP(B151,'8. ALFA TRADING'!$B$2:$G$427,6,0)</f>
        <v>1431</v>
      </c>
      <c r="M151" s="5"/>
      <c r="N151" s="5">
        <f>+VLOOKUP(B151,'10. PRO H'!$B$2:$G$427,6,0)</f>
        <v>1750</v>
      </c>
      <c r="O151" s="879">
        <f>+VLOOKUP(B151,'11. SYD'!B147:G572,6,0)</f>
        <v>4000</v>
      </c>
      <c r="P151" s="5">
        <f>+VLOOKUP(B151,'12. REM EQUIPOS'!$B$4:$G$429,6,0)</f>
        <v>1642</v>
      </c>
      <c r="Q151" s="5">
        <f>+VLOOKUP(B151,'13. MEDICA C.I. LTDA.'!$B$2:$G$427,6,0)</f>
        <v>2500</v>
      </c>
      <c r="R151" s="5"/>
      <c r="S151" s="879"/>
      <c r="T151" s="23">
        <f t="shared" si="2"/>
        <v>1431</v>
      </c>
      <c r="U151" s="21" t="s">
        <v>1553</v>
      </c>
      <c r="V151" s="21"/>
      <c r="W151" s="835" t="s">
        <v>484</v>
      </c>
      <c r="X151" s="36"/>
      <c r="Y151" s="21"/>
    </row>
    <row r="152" spans="1:25" s="1" customFormat="1">
      <c r="A152" s="11">
        <v>147</v>
      </c>
      <c r="B152" s="29" t="s">
        <v>105</v>
      </c>
      <c r="C152" s="12" t="s">
        <v>309</v>
      </c>
      <c r="D152" s="13">
        <v>120</v>
      </c>
      <c r="E152" s="5">
        <f>+VLOOKUP(B152,'1. PHARMAEUROPEA'!$B$2:$G$427,6,0)</f>
        <v>3120</v>
      </c>
      <c r="F152" s="5">
        <f>+VLOOKUP(B152,'2. LABORATORIOS LTDA'!$B$2:$G$427,6,0)</f>
        <v>4702</v>
      </c>
      <c r="G152" s="5"/>
      <c r="H152" s="5">
        <f>+VLOOKUP(B152,'4. OC LA ECONOMIA'!$B$2:$G$437,6,0)</f>
        <v>19092</v>
      </c>
      <c r="I152" s="5">
        <f>+VLOOKUP(B152,'5. COBO Y ASOCIADOS'!$B$2:$G$427,6,0)</f>
        <v>4695</v>
      </c>
      <c r="J152" s="5">
        <f>+VLOOKUP(B152,'6. COOSBOY'!$B$10:$G$435,6,0)</f>
        <v>25200.000000000004</v>
      </c>
      <c r="K152" s="879"/>
      <c r="L152" s="879">
        <f>+VLOOKUP(B152,'8. ALFA TRADING'!$B$2:$G$427,6,0)</f>
        <v>2756</v>
      </c>
      <c r="M152" s="5"/>
      <c r="N152" s="5">
        <f>+VLOOKUP(B152,'10. PRO H'!$B$2:$G$427,6,0)</f>
        <v>3501</v>
      </c>
      <c r="O152" s="879">
        <f>+VLOOKUP(B152,'11. SYD'!B148:G573,6,0)</f>
        <v>4000</v>
      </c>
      <c r="P152" s="5">
        <f>+VLOOKUP(B152,'12. REM EQUIPOS'!$B$4:$G$429,6,0)</f>
        <v>3283</v>
      </c>
      <c r="Q152" s="5">
        <f>+VLOOKUP(B152,'13. MEDICA C.I. LTDA.'!$B$2:$G$427,6,0)</f>
        <v>5000</v>
      </c>
      <c r="R152" s="5"/>
      <c r="S152" s="879"/>
      <c r="T152" s="23">
        <f t="shared" si="2"/>
        <v>2756</v>
      </c>
      <c r="U152" s="21" t="s">
        <v>1553</v>
      </c>
      <c r="V152" s="21"/>
      <c r="W152" s="835" t="s">
        <v>484</v>
      </c>
      <c r="X152" s="36"/>
      <c r="Y152" s="21"/>
    </row>
    <row r="153" spans="1:25" s="18" customFormat="1">
      <c r="A153" s="11">
        <v>148</v>
      </c>
      <c r="B153" s="29" t="s">
        <v>106</v>
      </c>
      <c r="C153" s="12" t="s">
        <v>310</v>
      </c>
      <c r="D153" s="13">
        <v>80</v>
      </c>
      <c r="E153" s="5">
        <f>+VLOOKUP(B153,'1. PHARMAEUROPEA'!$B$2:$G$427,6,0)</f>
        <v>36000</v>
      </c>
      <c r="F153" s="5">
        <f>+VLOOKUP(B153,'2. LABORATORIOS LTDA'!$B$2:$G$427,6,0)</f>
        <v>32143</v>
      </c>
      <c r="G153" s="5"/>
      <c r="H153" s="5">
        <f>+VLOOKUP(B153,'4. OC LA ECONOMIA'!$B$2:$G$437,6,0)</f>
        <v>31250</v>
      </c>
      <c r="I153" s="5">
        <f>+VLOOKUP(B153,'5. COBO Y ASOCIADOS'!$B$2:$G$427,6,0)</f>
        <v>37958</v>
      </c>
      <c r="J153" s="5">
        <f>+VLOOKUP(B153,'6. COOSBOY'!$B$10:$G$435,6,0)</f>
        <v>28000.000000000004</v>
      </c>
      <c r="K153" s="879"/>
      <c r="L153" s="879">
        <f>+VLOOKUP(B153,'8. ALFA TRADING'!$B$2:$G$427,6,0)</f>
        <v>33920</v>
      </c>
      <c r="M153" s="5"/>
      <c r="N153" s="5">
        <f>+VLOOKUP(B153,'10. PRO H'!$B$2:$G$427,6,0)</f>
        <v>45042</v>
      </c>
      <c r="O153" s="879">
        <f>+VLOOKUP(B153,'11. SYD'!B149:G574,6,0)</f>
        <v>7800.2</v>
      </c>
      <c r="P153" s="5">
        <f>+VLOOKUP(B153,'12. REM EQUIPOS'!$B$4:$G$429,6,0)</f>
        <v>38137</v>
      </c>
      <c r="Q153" s="5">
        <f>+VLOOKUP(B153,'13. MEDICA C.I. LTDA.'!$B$2:$G$427,6,0)</f>
        <v>6750</v>
      </c>
      <c r="R153" s="5"/>
      <c r="S153" s="879"/>
      <c r="T153" s="869">
        <f t="shared" si="2"/>
        <v>6750</v>
      </c>
      <c r="U153" s="17" t="s">
        <v>12</v>
      </c>
      <c r="V153" s="17"/>
      <c r="W153" s="870" t="s">
        <v>397</v>
      </c>
      <c r="X153" s="871"/>
      <c r="Y153" s="17"/>
    </row>
    <row r="154" spans="1:25" s="1" customFormat="1">
      <c r="A154" s="11">
        <v>149</v>
      </c>
      <c r="B154" s="701" t="s">
        <v>782</v>
      </c>
      <c r="C154" s="31" t="s">
        <v>292</v>
      </c>
      <c r="D154" s="13">
        <v>160</v>
      </c>
      <c r="E154" s="5">
        <f>+VLOOKUP(B154,'1. PHARMAEUROPEA'!$B$2:$G$427,6,0)</f>
        <v>933</v>
      </c>
      <c r="F154" s="5"/>
      <c r="G154" s="5"/>
      <c r="H154" s="5">
        <f>+VLOOKUP(B154,'4. OC LA ECONOMIA'!$B$2:$G$437,6,0)</f>
        <v>818</v>
      </c>
      <c r="I154" s="5"/>
      <c r="J154" s="5">
        <f>+VLOOKUP(B154,'6. COOSBOY'!$B$10:$G$435,6,0)</f>
        <v>621.52799999999991</v>
      </c>
      <c r="K154" s="879"/>
      <c r="L154" s="879"/>
      <c r="M154" s="5"/>
      <c r="N154" s="5"/>
      <c r="O154" s="879">
        <f>+VLOOKUP(B154,'11. SYD'!B150:G575,6,0)</f>
        <v>961.64</v>
      </c>
      <c r="P154" s="5">
        <f>+VLOOKUP(B154,'12. REM EQUIPOS'!$B$4:$G$429,6,0)</f>
        <v>738.92</v>
      </c>
      <c r="Q154" s="5">
        <f>+VLOOKUP(B154,'13. MEDICA C.I. LTDA.'!$B$2:$G$427,6,0)</f>
        <v>1006.88</v>
      </c>
      <c r="R154" s="5"/>
      <c r="S154" s="879"/>
      <c r="T154" s="23">
        <f t="shared" si="2"/>
        <v>621.52799999999991</v>
      </c>
      <c r="U154" s="21" t="s">
        <v>12</v>
      </c>
      <c r="V154" s="21"/>
      <c r="W154" s="835" t="s">
        <v>373</v>
      </c>
      <c r="X154" s="36"/>
      <c r="Y154" s="21"/>
    </row>
    <row r="155" spans="1:25" s="1" customFormat="1">
      <c r="A155" s="11">
        <v>150</v>
      </c>
      <c r="B155" s="29" t="s">
        <v>783</v>
      </c>
      <c r="C155" s="12"/>
      <c r="D155" s="13">
        <v>100</v>
      </c>
      <c r="E155" s="5"/>
      <c r="F155" s="5"/>
      <c r="G155" s="5"/>
      <c r="H155" s="5"/>
      <c r="I155" s="5"/>
      <c r="J155" s="5">
        <f>+VLOOKUP(B155,'6. COOSBOY'!$B$10:$G$435,6,0)</f>
        <v>73368.960000000006</v>
      </c>
      <c r="K155" s="879"/>
      <c r="L155" s="879"/>
      <c r="M155" s="5"/>
      <c r="N155" s="5">
        <f>+VLOOKUP(B155,'10. PRO H'!$B$2:$G$427,6,0)</f>
        <v>13704.24</v>
      </c>
      <c r="O155" s="879">
        <f>+VLOOKUP(B155,'11. SYD'!B151:G576,6,0)</f>
        <v>6380</v>
      </c>
      <c r="P155" s="5"/>
      <c r="Q155" s="5"/>
      <c r="R155" s="5"/>
      <c r="S155" s="879"/>
      <c r="T155" s="23">
        <f t="shared" si="2"/>
        <v>6380</v>
      </c>
      <c r="U155" s="21" t="s">
        <v>1560</v>
      </c>
      <c r="V155" s="21"/>
      <c r="W155" s="835" t="s">
        <v>348</v>
      </c>
      <c r="X155" s="36"/>
      <c r="Y155" s="21"/>
    </row>
    <row r="156" spans="1:25" s="1" customFormat="1">
      <c r="A156" s="11">
        <v>151</v>
      </c>
      <c r="B156" s="29" t="s">
        <v>784</v>
      </c>
      <c r="C156" s="12" t="s">
        <v>292</v>
      </c>
      <c r="D156" s="13">
        <v>200</v>
      </c>
      <c r="E156" s="5">
        <f>+VLOOKUP(B156,'1. PHARMAEUROPEA'!$B$2:$G$427,6,0)</f>
        <v>6682</v>
      </c>
      <c r="F156" s="5"/>
      <c r="G156" s="5"/>
      <c r="H156" s="5">
        <f>+VLOOKUP(B156,'4. OC LA ECONOMIA'!$B$2:$G$437,6,0)</f>
        <v>5141</v>
      </c>
      <c r="I156" s="5"/>
      <c r="J156" s="5">
        <f>+VLOOKUP(B156,'6. COOSBOY'!$B$10:$G$435,6,0)</f>
        <v>5887.3247999999994</v>
      </c>
      <c r="K156" s="879"/>
      <c r="L156" s="879"/>
      <c r="M156" s="5">
        <f>+VLOOKUP(B156,'9. ALLERS GROUP'!$B$2:$G$427,6,0)</f>
        <v>7088.76</v>
      </c>
      <c r="N156" s="5">
        <f>+VLOOKUP(B156,'10. PRO H'!$B$2:$G$427,6,0)</f>
        <v>5677.04</v>
      </c>
      <c r="O156" s="879">
        <f>+VLOOKUP(B156,'11. SYD'!B152:G577,6,0)</f>
        <v>6380</v>
      </c>
      <c r="P156" s="5">
        <f>+VLOOKUP(B156,'12. REM EQUIPOS'!$B$4:$G$429,6,0)</f>
        <v>7145.6</v>
      </c>
      <c r="Q156" s="5"/>
      <c r="R156" s="5"/>
      <c r="S156" s="879">
        <f>+VLOOKUP(B156,'15. DEPOSFARMA SAS'!$B$12:$G$437,6,0)</f>
        <v>5846.4</v>
      </c>
      <c r="T156" s="23">
        <f t="shared" si="2"/>
        <v>5141</v>
      </c>
      <c r="U156" s="21" t="s">
        <v>11</v>
      </c>
      <c r="V156" s="21"/>
      <c r="W156" s="835" t="s">
        <v>348</v>
      </c>
      <c r="X156" s="36"/>
      <c r="Y156" s="21"/>
    </row>
    <row r="157" spans="1:25" s="1" customFormat="1">
      <c r="A157" s="11">
        <v>152</v>
      </c>
      <c r="B157" s="29" t="s">
        <v>785</v>
      </c>
      <c r="C157" s="12" t="s">
        <v>292</v>
      </c>
      <c r="D157" s="13">
        <v>400</v>
      </c>
      <c r="E157" s="5">
        <f>+VLOOKUP(B157,'1. PHARMAEUROPEA'!$B$2:$G$427,6,0)</f>
        <v>6682</v>
      </c>
      <c r="F157" s="5"/>
      <c r="G157" s="5"/>
      <c r="H157" s="5">
        <f>+VLOOKUP(B157,'4. OC LA ECONOMIA'!$B$2:$G$437,6,0)</f>
        <v>5141</v>
      </c>
      <c r="I157" s="5"/>
      <c r="J157" s="5">
        <f>+VLOOKUP(B157,'6. COOSBOY'!$B$10:$G$435,6,0)</f>
        <v>5784.0384000000013</v>
      </c>
      <c r="K157" s="879"/>
      <c r="L157" s="879"/>
      <c r="M157" s="5">
        <f>+VLOOKUP(B157,'9. ALLERS GROUP'!$B$2:$G$427,6,0)</f>
        <v>7002.92</v>
      </c>
      <c r="N157" s="5">
        <f>+VLOOKUP(B157,'10. PRO H'!$B$2:$G$427,6,0)</f>
        <v>5677.04</v>
      </c>
      <c r="O157" s="879">
        <f>+VLOOKUP(B157,'11. SYD'!B153:G578,6,0)</f>
        <v>6380.1391999999996</v>
      </c>
      <c r="P157" s="5">
        <f>+VLOOKUP(B157,'12. REM EQUIPOS'!$B$4:$G$429,6,0)</f>
        <v>7145.6</v>
      </c>
      <c r="Q157" s="5"/>
      <c r="R157" s="5"/>
      <c r="S157" s="879">
        <f>+VLOOKUP(B157,'15. DEPOSFARMA SAS'!$B$12:$G$437,6,0)</f>
        <v>5846.4</v>
      </c>
      <c r="T157" s="23">
        <f t="shared" si="2"/>
        <v>5141</v>
      </c>
      <c r="U157" s="21" t="s">
        <v>11</v>
      </c>
      <c r="V157" s="21"/>
      <c r="W157" s="835" t="s">
        <v>348</v>
      </c>
      <c r="X157" s="36"/>
      <c r="Y157" s="21"/>
    </row>
    <row r="158" spans="1:25" s="1" customFormat="1">
      <c r="A158" s="11">
        <v>153</v>
      </c>
      <c r="B158" s="29" t="s">
        <v>786</v>
      </c>
      <c r="C158" s="12" t="s">
        <v>292</v>
      </c>
      <c r="D158" s="13">
        <v>200</v>
      </c>
      <c r="E158" s="5"/>
      <c r="F158" s="5"/>
      <c r="G158" s="5"/>
      <c r="H158" s="5">
        <f>+VLOOKUP(B158,'4. OC LA ECONOMIA'!$B$2:$G$437,6,0)</f>
        <v>5694</v>
      </c>
      <c r="I158" s="5"/>
      <c r="J158" s="5">
        <f>+VLOOKUP(B158,'6. COOSBOY'!$B$10:$G$435,6,0)</f>
        <v>5784.0384000000013</v>
      </c>
      <c r="K158" s="879"/>
      <c r="L158" s="879"/>
      <c r="M158" s="5">
        <f>+VLOOKUP(B158,'9. ALLERS GROUP'!$B$2:$G$427,6,0)</f>
        <v>7002.92</v>
      </c>
      <c r="N158" s="5">
        <f>+VLOOKUP(B158,'10. PRO H'!$B$2:$G$427,6,0)</f>
        <v>5677.04</v>
      </c>
      <c r="O158" s="879">
        <f>+VLOOKUP(B158,'11. SYD'!B154:G579,6,0)</f>
        <v>6380</v>
      </c>
      <c r="P158" s="5">
        <f>+VLOOKUP(B158,'12. REM EQUIPOS'!$B$4:$G$429,6,0)</f>
        <v>7145.6</v>
      </c>
      <c r="Q158" s="5"/>
      <c r="R158" s="5"/>
      <c r="S158" s="879">
        <f>+VLOOKUP(B158,'15. DEPOSFARMA SAS'!$B$12:$G$437,6,0)</f>
        <v>5846.4</v>
      </c>
      <c r="T158" s="23">
        <f t="shared" si="2"/>
        <v>5677.04</v>
      </c>
      <c r="U158" s="21" t="s">
        <v>1560</v>
      </c>
      <c r="V158" s="21"/>
      <c r="W158" s="835" t="s">
        <v>348</v>
      </c>
      <c r="X158" s="36"/>
      <c r="Y158" s="21"/>
    </row>
    <row r="159" spans="1:25" s="1" customFormat="1">
      <c r="A159" s="11">
        <v>154</v>
      </c>
      <c r="B159" s="29" t="s">
        <v>107</v>
      </c>
      <c r="C159" s="12" t="s">
        <v>292</v>
      </c>
      <c r="D159" s="13">
        <v>200</v>
      </c>
      <c r="E159" s="5"/>
      <c r="F159" s="5"/>
      <c r="G159" s="5"/>
      <c r="H159" s="5"/>
      <c r="I159" s="5">
        <f>+VLOOKUP(B159,'5. COBO Y ASOCIADOS'!$B$2:$G$427,6,0)</f>
        <v>41666</v>
      </c>
      <c r="J159" s="5">
        <f>+VLOOKUP(B159,'6. COOSBOY'!$B$10:$G$435,6,0)</f>
        <v>43918.560000000005</v>
      </c>
      <c r="K159" s="879"/>
      <c r="L159" s="879"/>
      <c r="M159" s="5"/>
      <c r="N159" s="5"/>
      <c r="O159" s="879"/>
      <c r="P159" s="5"/>
      <c r="Q159" s="5"/>
      <c r="R159" s="5"/>
      <c r="S159" s="879"/>
      <c r="T159" s="23">
        <f t="shared" si="2"/>
        <v>41666</v>
      </c>
      <c r="U159" s="21" t="s">
        <v>1556</v>
      </c>
      <c r="V159" s="21"/>
      <c r="W159" s="835" t="s">
        <v>1656</v>
      </c>
      <c r="X159" s="36"/>
      <c r="Y159" s="21"/>
    </row>
    <row r="160" spans="1:25" s="861" customFormat="1" ht="32" customHeight="1">
      <c r="A160" s="852">
        <v>155</v>
      </c>
      <c r="B160" s="853" t="s">
        <v>108</v>
      </c>
      <c r="C160" s="854" t="s">
        <v>14</v>
      </c>
      <c r="D160" s="855">
        <v>4</v>
      </c>
      <c r="E160" s="856"/>
      <c r="F160" s="856"/>
      <c r="G160" s="856"/>
      <c r="H160" s="856">
        <f>+VLOOKUP(B160,'4. OC LA ECONOMIA'!$B$2:$G$437,6,0)</f>
        <v>398</v>
      </c>
      <c r="I160" s="856"/>
      <c r="J160" s="856"/>
      <c r="K160" s="879"/>
      <c r="L160" s="879"/>
      <c r="M160" s="856"/>
      <c r="N160" s="856"/>
      <c r="O160" s="879">
        <f>+VLOOKUP(B160,'11. SYD'!B156:G581,6,0)</f>
        <v>32113</v>
      </c>
      <c r="P160" s="856"/>
      <c r="Q160" s="856"/>
      <c r="R160" s="856"/>
      <c r="S160" s="879"/>
      <c r="T160" s="857">
        <f t="shared" si="2"/>
        <v>398</v>
      </c>
      <c r="U160" s="858"/>
      <c r="V160" s="858"/>
      <c r="W160" s="859"/>
      <c r="X160" s="860"/>
      <c r="Y160" s="858"/>
    </row>
    <row r="161" spans="1:25" s="1" customFormat="1">
      <c r="A161" s="11">
        <v>156</v>
      </c>
      <c r="B161" s="29" t="s">
        <v>109</v>
      </c>
      <c r="C161" s="12" t="s">
        <v>311</v>
      </c>
      <c r="D161" s="13">
        <v>200</v>
      </c>
      <c r="E161" s="5"/>
      <c r="F161" s="5"/>
      <c r="G161" s="5"/>
      <c r="H161" s="5">
        <f>+VLOOKUP(B161,'4. OC LA ECONOMIA'!$B$2:$G$437,6,0)</f>
        <v>5700</v>
      </c>
      <c r="I161" s="5"/>
      <c r="J161" s="5">
        <f>+VLOOKUP(B161,'6. COOSBOY'!$B$10:$G$435,6,0)</f>
        <v>6048.0000000000009</v>
      </c>
      <c r="K161" s="879"/>
      <c r="L161" s="879"/>
      <c r="M161" s="5"/>
      <c r="N161" s="5">
        <f>+VLOOKUP(B161,'10. PRO H'!$B$2:$G$427,6,0)</f>
        <v>10000</v>
      </c>
      <c r="O161" s="879"/>
      <c r="P161" s="5"/>
      <c r="Q161" s="5"/>
      <c r="R161" s="5"/>
      <c r="S161" s="879">
        <f>+VLOOKUP(B161,'15. DEPOSFARMA SAS'!$B$12:$G$437,6,0)</f>
        <v>11160</v>
      </c>
      <c r="T161" s="23">
        <f t="shared" si="2"/>
        <v>5700</v>
      </c>
      <c r="U161" s="21" t="s">
        <v>11</v>
      </c>
      <c r="V161" s="21"/>
      <c r="W161" s="835" t="s">
        <v>1664</v>
      </c>
      <c r="X161" s="36"/>
      <c r="Y161" s="21"/>
    </row>
    <row r="162" spans="1:25" s="1" customFormat="1">
      <c r="A162" s="11">
        <v>157</v>
      </c>
      <c r="B162" s="29" t="s">
        <v>110</v>
      </c>
      <c r="C162" s="12" t="s">
        <v>292</v>
      </c>
      <c r="D162" s="28">
        <v>48</v>
      </c>
      <c r="E162" s="5">
        <f>+VLOOKUP(B162,'1. PHARMAEUROPEA'!$B$2:$G$427,6,0)</f>
        <v>4713</v>
      </c>
      <c r="F162" s="5">
        <f>+VLOOKUP(B162,'2. LABORATORIOS LTDA'!$B$2:$G$427,6,0)</f>
        <v>6828</v>
      </c>
      <c r="G162" s="5"/>
      <c r="H162" s="5">
        <f>+VLOOKUP(B162,'4. OC LA ECONOMIA'!$B$2:$G$437,6,0)</f>
        <v>7701</v>
      </c>
      <c r="I162" s="5">
        <f>+VLOOKUP(B162,'5. COBO Y ASOCIADOS'!$B$2:$G$427,6,0)</f>
        <v>6900</v>
      </c>
      <c r="J162" s="5">
        <f>+VLOOKUP(B162,'6. COOSBOY'!$B$10:$G$435,6,0)</f>
        <v>7404.2999999999993</v>
      </c>
      <c r="K162" s="879"/>
      <c r="L162" s="879"/>
      <c r="M162" s="5"/>
      <c r="N162" s="5">
        <f>+VLOOKUP(B162,'10. PRO H'!$B$2:$G$427,6,0)</f>
        <v>8536</v>
      </c>
      <c r="O162" s="879">
        <f>+VLOOKUP(B162,'11. SYD'!B158:G583,6,0)</f>
        <v>8920</v>
      </c>
      <c r="P162" s="5"/>
      <c r="Q162" s="5"/>
      <c r="R162" s="5"/>
      <c r="S162" s="879"/>
      <c r="T162" s="23">
        <f t="shared" si="2"/>
        <v>4713</v>
      </c>
      <c r="U162" s="21" t="s">
        <v>1554</v>
      </c>
      <c r="V162" s="21"/>
      <c r="W162" s="835" t="s">
        <v>1656</v>
      </c>
      <c r="X162" s="36"/>
      <c r="Y162" s="21" t="s">
        <v>1650</v>
      </c>
    </row>
    <row r="163" spans="1:25" s="1" customFormat="1">
      <c r="A163" s="11">
        <v>158</v>
      </c>
      <c r="B163" s="29" t="s">
        <v>111</v>
      </c>
      <c r="C163" s="12" t="s">
        <v>292</v>
      </c>
      <c r="D163" s="28">
        <v>48</v>
      </c>
      <c r="E163" s="5"/>
      <c r="F163" s="5"/>
      <c r="G163" s="5"/>
      <c r="H163" s="5"/>
      <c r="I163" s="5"/>
      <c r="J163" s="5"/>
      <c r="K163" s="879"/>
      <c r="L163" s="879"/>
      <c r="M163" s="5"/>
      <c r="N163" s="5">
        <f>+VLOOKUP(B163,'10. PRO H'!$B$2:$G$427,6,0)</f>
        <v>8536</v>
      </c>
      <c r="O163" s="879"/>
      <c r="P163" s="5"/>
      <c r="Q163" s="5"/>
      <c r="R163" s="5"/>
      <c r="S163" s="879"/>
      <c r="T163" s="23">
        <f t="shared" si="2"/>
        <v>8536</v>
      </c>
      <c r="U163" s="21" t="s">
        <v>1560</v>
      </c>
      <c r="V163" s="21"/>
      <c r="W163" s="835" t="s">
        <v>1656</v>
      </c>
      <c r="X163" s="36"/>
      <c r="Y163" s="21"/>
    </row>
    <row r="164" spans="1:25" s="1" customFormat="1">
      <c r="A164" s="11">
        <v>159</v>
      </c>
      <c r="B164" s="29" t="s">
        <v>112</v>
      </c>
      <c r="C164" s="12" t="s">
        <v>292</v>
      </c>
      <c r="D164" s="13">
        <v>40</v>
      </c>
      <c r="E164" s="5">
        <f>+VLOOKUP(B164,'1. PHARMAEUROPEA'!$B$2:$G$427,6,0)</f>
        <v>1150</v>
      </c>
      <c r="F164" s="5"/>
      <c r="G164" s="5"/>
      <c r="H164" s="5">
        <f>+VLOOKUP(B164,'4. OC LA ECONOMIA'!$B$2:$G$437,6,0)</f>
        <v>989</v>
      </c>
      <c r="I164" s="5"/>
      <c r="J164" s="5">
        <f>+VLOOKUP(B164,'6. COOSBOY'!$B$10:$G$435,6,0)</f>
        <v>1018.0199999999999</v>
      </c>
      <c r="K164" s="879"/>
      <c r="L164" s="879"/>
      <c r="M164" s="5"/>
      <c r="N164" s="5">
        <f>+VLOOKUP(B164,'10. PRO H'!$B$2:$G$427,6,0)</f>
        <v>1126</v>
      </c>
      <c r="O164" s="879">
        <f>+VLOOKUP(B164,'11. SYD'!B160:G585,6,0)</f>
        <v>1000</v>
      </c>
      <c r="P164" s="5">
        <f>+VLOOKUP(B164,'12. REM EQUIPOS'!$B$4:$G$429,6,0)</f>
        <v>1020</v>
      </c>
      <c r="Q164" s="5"/>
      <c r="R164" s="5"/>
      <c r="S164" s="879"/>
      <c r="T164" s="23">
        <f t="shared" si="2"/>
        <v>989</v>
      </c>
      <c r="U164" s="21" t="s">
        <v>11</v>
      </c>
      <c r="V164" s="21"/>
      <c r="W164" s="835" t="s">
        <v>413</v>
      </c>
      <c r="X164" s="36"/>
      <c r="Y164" s="21"/>
    </row>
    <row r="165" spans="1:25" s="4" customFormat="1">
      <c r="A165" s="11">
        <v>160</v>
      </c>
      <c r="B165" s="29" t="s">
        <v>113</v>
      </c>
      <c r="C165" s="12" t="s">
        <v>292</v>
      </c>
      <c r="D165" s="13">
        <v>250</v>
      </c>
      <c r="E165" s="5">
        <f>+VLOOKUP(B165,'1. PHARMAEUROPEA'!$B$2:$G$427,6,0)</f>
        <v>1150</v>
      </c>
      <c r="F165" s="5"/>
      <c r="G165" s="5"/>
      <c r="H165" s="5"/>
      <c r="I165" s="5"/>
      <c r="J165" s="5">
        <f>+VLOOKUP(B165,'6. COOSBOY'!$B$10:$G$435,6,0)</f>
        <v>1018.0199999999999</v>
      </c>
      <c r="K165" s="879"/>
      <c r="L165" s="879"/>
      <c r="M165" s="5"/>
      <c r="N165" s="5">
        <f>+VLOOKUP(B165,'10. PRO H'!$B$2:$G$427,6,0)</f>
        <v>1126</v>
      </c>
      <c r="O165" s="879">
        <f>+VLOOKUP(B165,'11. SYD'!B161:G586,6,0)</f>
        <v>1000.04</v>
      </c>
      <c r="P165" s="5">
        <f>+VLOOKUP(B165,'12. REM EQUIPOS'!$B$4:$G$429,6,0)</f>
        <v>1020</v>
      </c>
      <c r="Q165" s="5"/>
      <c r="R165" s="5"/>
      <c r="S165" s="879"/>
      <c r="T165" s="23">
        <f t="shared" si="2"/>
        <v>1000.04</v>
      </c>
      <c r="U165" s="21" t="s">
        <v>12</v>
      </c>
      <c r="V165" s="21"/>
      <c r="W165" s="835" t="s">
        <v>386</v>
      </c>
      <c r="X165" s="36"/>
      <c r="Y165" s="37"/>
    </row>
    <row r="166" spans="1:25" s="1" customFormat="1">
      <c r="A166" s="11">
        <v>161</v>
      </c>
      <c r="B166" s="29" t="s">
        <v>114</v>
      </c>
      <c r="C166" s="12" t="s">
        <v>312</v>
      </c>
      <c r="D166" s="13">
        <v>4</v>
      </c>
      <c r="E166" s="5"/>
      <c r="F166" s="5"/>
      <c r="G166" s="5"/>
      <c r="H166" s="5">
        <f>+VLOOKUP(B166,'4. OC LA ECONOMIA'!$B$2:$G$437,6,0)</f>
        <v>7308</v>
      </c>
      <c r="I166" s="5"/>
      <c r="J166" s="5"/>
      <c r="K166" s="879"/>
      <c r="L166" s="879"/>
      <c r="M166" s="5"/>
      <c r="N166" s="5"/>
      <c r="O166" s="879"/>
      <c r="P166" s="5">
        <f>+VLOOKUP(B166,'12. REM EQUIPOS'!$B$4:$G$429,6,0)</f>
        <v>7719.8</v>
      </c>
      <c r="Q166" s="5"/>
      <c r="R166" s="5"/>
      <c r="S166" s="879"/>
      <c r="T166" s="23">
        <f t="shared" si="2"/>
        <v>7308</v>
      </c>
      <c r="U166" s="21" t="s">
        <v>11</v>
      </c>
      <c r="V166" s="21"/>
      <c r="W166" s="835" t="s">
        <v>1594</v>
      </c>
      <c r="X166" s="36"/>
      <c r="Y166" s="21"/>
    </row>
    <row r="167" spans="1:25" s="1" customFormat="1">
      <c r="A167" s="11">
        <v>162</v>
      </c>
      <c r="B167" s="29" t="s">
        <v>115</v>
      </c>
      <c r="C167" s="12" t="s">
        <v>292</v>
      </c>
      <c r="D167" s="13">
        <v>30</v>
      </c>
      <c r="E167" s="5"/>
      <c r="F167" s="5"/>
      <c r="G167" s="5"/>
      <c r="H167" s="5">
        <f>+VLOOKUP(B167,'4. OC LA ECONOMIA'!$B$2:$G$437,6,0)</f>
        <v>17247</v>
      </c>
      <c r="I167" s="5"/>
      <c r="J167" s="5">
        <f>+VLOOKUP(B167,'6. COOSBOY'!$B$10:$G$435,6,0)</f>
        <v>23361.518399999997</v>
      </c>
      <c r="K167" s="879"/>
      <c r="L167" s="879"/>
      <c r="M167" s="5"/>
      <c r="N167" s="5"/>
      <c r="O167" s="879"/>
      <c r="P167" s="5">
        <f>+VLOOKUP(B167,'12. REM EQUIPOS'!$B$4:$G$429,6,0)</f>
        <v>17454</v>
      </c>
      <c r="Q167" s="5"/>
      <c r="R167" s="5"/>
      <c r="S167" s="879"/>
      <c r="T167" s="23">
        <f t="shared" si="2"/>
        <v>17247</v>
      </c>
      <c r="U167" s="21" t="s">
        <v>11</v>
      </c>
      <c r="V167" s="21"/>
      <c r="W167" s="835" t="s">
        <v>514</v>
      </c>
      <c r="X167" s="36"/>
      <c r="Y167" s="21"/>
    </row>
    <row r="168" spans="1:25" s="1" customFormat="1">
      <c r="A168" s="11">
        <v>163</v>
      </c>
      <c r="B168" s="29" t="s">
        <v>116</v>
      </c>
      <c r="C168" s="12" t="s">
        <v>292</v>
      </c>
      <c r="D168" s="13">
        <v>200</v>
      </c>
      <c r="E168" s="5">
        <f>+VLOOKUP(B168,'1. PHARMAEUROPEA'!$B$2:$G$427,6,0)</f>
        <v>6960</v>
      </c>
      <c r="F168" s="5"/>
      <c r="G168" s="5"/>
      <c r="H168" s="5">
        <f>+VLOOKUP(B168,'4. OC LA ECONOMIA'!$B$2:$G$437,6,0)</f>
        <v>4744</v>
      </c>
      <c r="I168" s="5"/>
      <c r="J168" s="5">
        <f>+VLOOKUP(B168,'6. COOSBOY'!$B$10:$G$435,6,0)</f>
        <v>6400.4159999999993</v>
      </c>
      <c r="K168" s="879"/>
      <c r="L168" s="879"/>
      <c r="M168" s="5"/>
      <c r="N168" s="5"/>
      <c r="O168" s="879"/>
      <c r="P168" s="5">
        <f>+VLOOKUP(B168,'12. REM EQUIPOS'!$B$4:$G$429,6,0)</f>
        <v>8909.9599999999991</v>
      </c>
      <c r="Q168" s="5"/>
      <c r="R168" s="5"/>
      <c r="S168" s="879">
        <f>+VLOOKUP(B168,'15. DEPOSFARMA SAS'!$B$12:$G$437,6,0)</f>
        <v>3770</v>
      </c>
      <c r="T168" s="23">
        <f t="shared" si="2"/>
        <v>3770</v>
      </c>
      <c r="U168" s="21" t="s">
        <v>11</v>
      </c>
      <c r="V168" s="21"/>
      <c r="W168" s="835" t="s">
        <v>1665</v>
      </c>
      <c r="X168" s="36"/>
      <c r="Y168" s="21"/>
    </row>
    <row r="169" spans="1:25" s="1" customFormat="1">
      <c r="A169" s="11">
        <v>164</v>
      </c>
      <c r="B169" s="29" t="s">
        <v>117</v>
      </c>
      <c r="C169" s="12" t="s">
        <v>292</v>
      </c>
      <c r="D169" s="13">
        <v>6000</v>
      </c>
      <c r="E169" s="5">
        <f>+VLOOKUP(B169,'1. PHARMAEUROPEA'!$B$2:$G$427,6,0)</f>
        <v>138</v>
      </c>
      <c r="F169" s="5"/>
      <c r="G169" s="5"/>
      <c r="H169" s="5">
        <f>+VLOOKUP(B169,'4. OC LA ECONOMIA'!$B$2:$G$437,6,0)</f>
        <v>132</v>
      </c>
      <c r="I169" s="5"/>
      <c r="J169" s="5">
        <f>+VLOOKUP(B169,'6. COOSBOY'!$B$10:$G$435,6,0)</f>
        <v>130.91759999999999</v>
      </c>
      <c r="K169" s="879"/>
      <c r="L169" s="879"/>
      <c r="M169" s="5"/>
      <c r="N169" s="848">
        <f>+VLOOKUP(B169,'10. PRO H'!$B$2:$G$427,6,0)</f>
        <v>167.04</v>
      </c>
      <c r="O169" s="879">
        <f>+VLOOKUP(B169,'11. SYD'!B165:G590,6,0)</f>
        <v>182</v>
      </c>
      <c r="P169" s="5">
        <f>+VLOOKUP(B169,'12. REM EQUIPOS'!$B$4:$G$429,6,0)</f>
        <v>140.36000000000001</v>
      </c>
      <c r="Q169" s="5"/>
      <c r="R169" s="5"/>
      <c r="S169" s="879"/>
      <c r="T169" s="23">
        <f t="shared" si="2"/>
        <v>130.91759999999999</v>
      </c>
      <c r="U169" s="21" t="s">
        <v>12</v>
      </c>
      <c r="V169" s="21"/>
      <c r="W169" s="835" t="s">
        <v>373</v>
      </c>
      <c r="X169" s="36"/>
      <c r="Y169" s="21"/>
    </row>
    <row r="170" spans="1:25" s="843" customFormat="1">
      <c r="A170" s="710">
        <v>165</v>
      </c>
      <c r="B170" s="836" t="s">
        <v>118</v>
      </c>
      <c r="C170" s="837" t="s">
        <v>313</v>
      </c>
      <c r="D170" s="838">
        <v>40</v>
      </c>
      <c r="E170" s="702"/>
      <c r="F170" s="702"/>
      <c r="G170" s="702"/>
      <c r="H170" s="702"/>
      <c r="I170" s="702"/>
      <c r="J170" s="702"/>
      <c r="K170" s="879"/>
      <c r="L170" s="879"/>
      <c r="M170" s="702"/>
      <c r="N170" s="702"/>
      <c r="O170" s="879"/>
      <c r="P170" s="702"/>
      <c r="Q170" s="702"/>
      <c r="R170" s="702"/>
      <c r="S170" s="879"/>
      <c r="T170" s="839">
        <f t="shared" si="2"/>
        <v>0</v>
      </c>
      <c r="U170" s="840"/>
      <c r="V170" s="840"/>
      <c r="W170" s="841"/>
      <c r="X170" s="842"/>
      <c r="Y170" s="840" t="s">
        <v>1651</v>
      </c>
    </row>
    <row r="171" spans="1:25" s="1" customFormat="1">
      <c r="A171" s="11">
        <v>166</v>
      </c>
      <c r="B171" s="29" t="s">
        <v>119</v>
      </c>
      <c r="C171" s="12" t="s">
        <v>314</v>
      </c>
      <c r="D171" s="13">
        <v>120</v>
      </c>
      <c r="E171" s="5">
        <f>+VLOOKUP(B171,'1. PHARMAEUROPEA'!$B$2:$G$427,6,0)</f>
        <v>40745</v>
      </c>
      <c r="F171" s="5"/>
      <c r="G171" s="5"/>
      <c r="H171" s="5">
        <f>+VLOOKUP(B171,'4. OC LA ECONOMIA'!$B$2:$G$437,6,0)</f>
        <v>34365</v>
      </c>
      <c r="I171" s="5"/>
      <c r="J171" s="5">
        <f>+VLOOKUP(B171,'6. COOSBOY'!$B$10:$G$435,6,0)</f>
        <v>45920.000000000007</v>
      </c>
      <c r="K171" s="879"/>
      <c r="L171" s="879">
        <f>+VLOOKUP(B171,'8. ALFA TRADING'!$B$2:$G$427,6,0)</f>
        <v>36888</v>
      </c>
      <c r="M171" s="5"/>
      <c r="N171" s="5">
        <f>+VLOOKUP(B171,'10. PRO H'!$B$2:$G$427,6,0)</f>
        <v>30625</v>
      </c>
      <c r="O171" s="879">
        <f>+VLOOKUP(B171,'11. SYD'!B167:G592,6,0)</f>
        <v>46401.16</v>
      </c>
      <c r="P171" s="5"/>
      <c r="Q171" s="5"/>
      <c r="R171" s="5"/>
      <c r="S171" s="879"/>
      <c r="T171" s="23">
        <f t="shared" si="2"/>
        <v>30625</v>
      </c>
      <c r="U171" s="21" t="s">
        <v>12</v>
      </c>
      <c r="V171" s="21"/>
      <c r="W171" s="835" t="s">
        <v>1669</v>
      </c>
      <c r="X171" s="36"/>
      <c r="Y171" s="21" t="s">
        <v>1650</v>
      </c>
    </row>
    <row r="172" spans="1:25" s="1" customFormat="1">
      <c r="A172" s="11">
        <v>167</v>
      </c>
      <c r="B172" s="29" t="s">
        <v>120</v>
      </c>
      <c r="C172" s="12" t="s">
        <v>315</v>
      </c>
      <c r="D172" s="13">
        <v>20</v>
      </c>
      <c r="E172" s="5">
        <f>+VLOOKUP(B172,'1. PHARMAEUROPEA'!$B$2:$G$427,6,0)</f>
        <v>51200</v>
      </c>
      <c r="F172" s="5">
        <f>+VLOOKUP(B172,'2. LABORATORIOS LTDA'!$B$2:$G$427,6,0)</f>
        <v>53809</v>
      </c>
      <c r="G172" s="5"/>
      <c r="H172" s="5">
        <f>+VLOOKUP(B172,'4. OC LA ECONOMIA'!$B$2:$G$437,6,0)</f>
        <v>43637</v>
      </c>
      <c r="I172" s="5"/>
      <c r="J172" s="5"/>
      <c r="K172" s="879"/>
      <c r="L172" s="879"/>
      <c r="M172" s="5"/>
      <c r="N172" s="5"/>
      <c r="O172" s="879"/>
      <c r="P172" s="5"/>
      <c r="Q172" s="5"/>
      <c r="R172" s="5"/>
      <c r="S172" s="879"/>
      <c r="T172" s="23">
        <f t="shared" si="2"/>
        <v>43637</v>
      </c>
      <c r="U172" s="21" t="s">
        <v>11</v>
      </c>
      <c r="V172" s="21"/>
      <c r="W172" s="835" t="s">
        <v>528</v>
      </c>
      <c r="X172" s="36"/>
      <c r="Y172" s="21"/>
    </row>
    <row r="173" spans="1:25" s="1" customFormat="1">
      <c r="A173" s="11">
        <v>168</v>
      </c>
      <c r="B173" s="29" t="s">
        <v>121</v>
      </c>
      <c r="C173" s="12" t="s">
        <v>316</v>
      </c>
      <c r="D173" s="13">
        <v>40</v>
      </c>
      <c r="E173" s="5">
        <f>+VLOOKUP(B173,'1. PHARMAEUROPEA'!$B$2:$G$427,6,0)</f>
        <v>20400</v>
      </c>
      <c r="F173" s="5">
        <f>+VLOOKUP(B173,'2. LABORATORIOS LTDA'!$B$2:$G$427,6,0)</f>
        <v>21547</v>
      </c>
      <c r="G173" s="5"/>
      <c r="H173" s="5">
        <f>+VLOOKUP(B173,'4. OC LA ECONOMIA'!$B$2:$G$437,6,0)</f>
        <v>17387</v>
      </c>
      <c r="I173" s="5">
        <f>+VLOOKUP(B173,'5. COBO Y ASOCIADOS'!$B$2:$G$427,6,0)</f>
        <v>21517</v>
      </c>
      <c r="J173" s="5">
        <f>+VLOOKUP(B173,'6. COOSBOY'!$B$10:$G$435,6,0)</f>
        <v>23291.339999999997</v>
      </c>
      <c r="K173" s="879"/>
      <c r="L173" s="879"/>
      <c r="M173" s="5"/>
      <c r="N173" s="5"/>
      <c r="O173" s="879"/>
      <c r="P173" s="5"/>
      <c r="Q173" s="5"/>
      <c r="R173" s="5"/>
      <c r="S173" s="879"/>
      <c r="T173" s="23">
        <f t="shared" si="2"/>
        <v>17387</v>
      </c>
      <c r="U173" s="21" t="s">
        <v>11</v>
      </c>
      <c r="V173" s="21"/>
      <c r="W173" s="835" t="s">
        <v>528</v>
      </c>
      <c r="X173" s="36"/>
      <c r="Y173" s="21"/>
    </row>
    <row r="174" spans="1:25" s="1" customFormat="1">
      <c r="A174" s="710">
        <v>169</v>
      </c>
      <c r="B174" s="29" t="s">
        <v>121</v>
      </c>
      <c r="C174" s="12" t="s">
        <v>317</v>
      </c>
      <c r="D174" s="13">
        <v>40</v>
      </c>
      <c r="E174" s="5">
        <v>40333</v>
      </c>
      <c r="F174" s="5">
        <v>42380</v>
      </c>
      <c r="G174" s="5"/>
      <c r="H174" s="5">
        <v>34375</v>
      </c>
      <c r="I174" s="5">
        <v>42321</v>
      </c>
      <c r="J174" s="5">
        <v>45810.899999999994</v>
      </c>
      <c r="K174" s="879"/>
      <c r="L174" s="879"/>
      <c r="M174" s="5"/>
      <c r="N174" s="5"/>
      <c r="O174" s="879"/>
      <c r="P174" s="5"/>
      <c r="Q174" s="5"/>
      <c r="R174" s="5"/>
      <c r="S174" s="879">
        <v>30550</v>
      </c>
      <c r="T174" s="23">
        <f t="shared" si="2"/>
        <v>30550</v>
      </c>
      <c r="U174" s="21" t="s">
        <v>11</v>
      </c>
      <c r="V174" s="21"/>
      <c r="W174" s="835" t="s">
        <v>528</v>
      </c>
      <c r="X174" s="36"/>
      <c r="Y174" s="21"/>
    </row>
    <row r="175" spans="1:25" s="1" customFormat="1">
      <c r="A175" s="11">
        <v>170</v>
      </c>
      <c r="B175" s="29" t="s">
        <v>122</v>
      </c>
      <c r="C175" s="12" t="s">
        <v>880</v>
      </c>
      <c r="D175" s="13">
        <v>40</v>
      </c>
      <c r="E175" s="5">
        <f>+VLOOKUP(B175,'1. PHARMAEUROPEA'!$B$2:$G$427,6,0)</f>
        <v>3033</v>
      </c>
      <c r="F175" s="5"/>
      <c r="G175" s="5"/>
      <c r="H175" s="5">
        <f>+VLOOKUP(B175,'4. OC LA ECONOMIA'!$B$2:$G$437,6,0)</f>
        <v>3527</v>
      </c>
      <c r="I175" s="5"/>
      <c r="J175" s="5"/>
      <c r="K175" s="879"/>
      <c r="L175" s="879"/>
      <c r="M175" s="5"/>
      <c r="N175" s="5"/>
      <c r="O175" s="879"/>
      <c r="P175" s="5">
        <f>+VLOOKUP(B175,'12. REM EQUIPOS'!$B$4:$G$429,6,0)</f>
        <v>2728</v>
      </c>
      <c r="Q175" s="5">
        <f>+VLOOKUP(B175,'13. MEDICA C.I. LTDA.'!$B$2:$G$427,6,0)</f>
        <v>12760</v>
      </c>
      <c r="R175" s="5"/>
      <c r="S175" s="879"/>
      <c r="T175" s="23">
        <f t="shared" si="2"/>
        <v>2728</v>
      </c>
      <c r="U175" s="21" t="s">
        <v>335</v>
      </c>
      <c r="V175" s="21"/>
      <c r="W175" s="835" t="s">
        <v>622</v>
      </c>
      <c r="X175" s="36"/>
      <c r="Y175" s="21"/>
    </row>
    <row r="176" spans="1:25" s="1" customFormat="1">
      <c r="A176" s="11">
        <v>171</v>
      </c>
      <c r="B176" s="29" t="s">
        <v>123</v>
      </c>
      <c r="C176" s="12" t="s">
        <v>877</v>
      </c>
      <c r="D176" s="13">
        <v>4</v>
      </c>
      <c r="E176" s="5">
        <f>+VLOOKUP(B176,'1. PHARMAEUROPEA'!$B$2:$G$427,6,0)</f>
        <v>20000</v>
      </c>
      <c r="F176" s="5"/>
      <c r="G176" s="5"/>
      <c r="H176" s="5">
        <f>+VLOOKUP(B176,'4. OC LA ECONOMIA'!$B$2:$G$437,6,0)</f>
        <v>20453</v>
      </c>
      <c r="I176" s="5"/>
      <c r="J176" s="5">
        <f>+VLOOKUP(B176,'6. COOSBOY'!$B$10:$G$435,6,0)</f>
        <v>20379.78</v>
      </c>
      <c r="K176" s="879"/>
      <c r="L176" s="879"/>
      <c r="M176" s="5"/>
      <c r="N176" s="5"/>
      <c r="O176" s="879">
        <f>+VLOOKUP(B176,'11. SYD'!B172:G597,6,0)</f>
        <v>50164</v>
      </c>
      <c r="P176" s="5">
        <f>+VLOOKUP(B176,'12. REM EQUIPOS'!$B$4:$G$429,6,0)</f>
        <v>18300</v>
      </c>
      <c r="Q176" s="5"/>
      <c r="R176" s="5"/>
      <c r="S176" s="879"/>
      <c r="T176" s="23">
        <f t="shared" si="2"/>
        <v>18300</v>
      </c>
      <c r="U176" s="21" t="s">
        <v>335</v>
      </c>
      <c r="V176" s="21"/>
      <c r="W176" s="835" t="s">
        <v>391</v>
      </c>
      <c r="X176" s="36"/>
      <c r="Y176" s="21"/>
    </row>
    <row r="177" spans="1:25" s="1" customFormat="1">
      <c r="A177" s="11">
        <v>172</v>
      </c>
      <c r="B177" s="29" t="s">
        <v>124</v>
      </c>
      <c r="C177" s="12" t="s">
        <v>319</v>
      </c>
      <c r="D177" s="13">
        <v>240</v>
      </c>
      <c r="E177" s="5">
        <f>+VLOOKUP(B177,'1. PHARMAEUROPEA'!$B$2:$G$427,6,0)</f>
        <v>6444</v>
      </c>
      <c r="F177" s="5"/>
      <c r="G177" s="5"/>
      <c r="H177" s="5">
        <f>+VLOOKUP(B177,'4. OC LA ECONOMIA'!$B$2:$G$437,6,0)</f>
        <v>5568</v>
      </c>
      <c r="I177" s="5"/>
      <c r="J177" s="5">
        <f>+VLOOKUP(B177,'6. COOSBOY'!$B$10:$G$435,6,0)</f>
        <v>4959</v>
      </c>
      <c r="K177" s="879"/>
      <c r="L177" s="879">
        <f>+VLOOKUP(B177,'8. ALFA TRADING'!$B$2:$G$427,6,0)</f>
        <v>5840.6</v>
      </c>
      <c r="M177" s="5"/>
      <c r="N177" s="5">
        <f>102*50</f>
        <v>5100</v>
      </c>
      <c r="O177" s="879">
        <f>150*50</f>
        <v>7500</v>
      </c>
      <c r="P177" s="5">
        <f>+VLOOKUP(B177,'12. REM EQUIPOS'!$B$4:$G$429,6,0)</f>
        <v>3828</v>
      </c>
      <c r="Q177" s="5"/>
      <c r="R177" s="5"/>
      <c r="S177" s="879">
        <f>+VLOOKUP(B177,'15. DEPOSFARMA SAS'!$B$12:$G$437,6,0)</f>
        <v>11832</v>
      </c>
      <c r="T177" s="23">
        <f t="shared" si="2"/>
        <v>3828</v>
      </c>
      <c r="U177" s="21" t="s">
        <v>335</v>
      </c>
      <c r="V177" s="21"/>
      <c r="W177" s="835" t="s">
        <v>962</v>
      </c>
      <c r="X177" s="36"/>
      <c r="Y177" s="21"/>
    </row>
    <row r="178" spans="1:25" s="1" customFormat="1">
      <c r="A178" s="11">
        <v>173</v>
      </c>
      <c r="B178" s="29" t="s">
        <v>125</v>
      </c>
      <c r="C178" s="12" t="s">
        <v>320</v>
      </c>
      <c r="D178" s="13">
        <v>24</v>
      </c>
      <c r="E178" s="5">
        <f>+VLOOKUP(B178,'1. PHARMAEUROPEA'!$B$2:$G$427,6,0)</f>
        <v>12180</v>
      </c>
      <c r="F178" s="5"/>
      <c r="G178" s="5">
        <f>135*50</f>
        <v>6750</v>
      </c>
      <c r="H178" s="5">
        <f>+VLOOKUP(B178,'4. OC LA ECONOMIA'!$B$2:$G$437,6,0)</f>
        <v>11252</v>
      </c>
      <c r="I178" s="5"/>
      <c r="J178" s="5">
        <f>+VLOOKUP(B178,'6. COOSBOY'!$B$10:$G$435,6,0)</f>
        <v>9873.92</v>
      </c>
      <c r="K178" s="879"/>
      <c r="L178" s="879">
        <f>+VLOOKUP(B178,'8. ALFA TRADING'!$B$2:$G$427,6,0)</f>
        <v>9713.84</v>
      </c>
      <c r="M178" s="5">
        <f>+VLOOKUP(B178,'9. ALLERS GROUP'!$B$2:$G$427,6,0)</f>
        <v>14065</v>
      </c>
      <c r="N178" s="5">
        <f>+VLOOKUP(B178,'10. PRO H'!$B$2:$G$427,6,0)</f>
        <v>12326.16</v>
      </c>
      <c r="O178" s="879">
        <f>113*50</f>
        <v>5650</v>
      </c>
      <c r="P178" s="5">
        <f>+VLOOKUP(B178,'12. REM EQUIPOS'!$B$4:$G$429,6,0)</f>
        <v>10208</v>
      </c>
      <c r="Q178" s="5">
        <f>+VLOOKUP(B178,'13. MEDICA C.I. LTDA.'!$B$2:$G$427,6,0)</f>
        <v>12325</v>
      </c>
      <c r="R178" s="5"/>
      <c r="S178" s="879">
        <f>+VLOOKUP(B178,'15. DEPOSFARMA SAS'!$B$12:$G$437,6,0)</f>
        <v>11136</v>
      </c>
      <c r="T178" s="23">
        <f t="shared" si="2"/>
        <v>5650</v>
      </c>
      <c r="U178" s="25" t="s">
        <v>12</v>
      </c>
      <c r="V178" s="25"/>
      <c r="W178" s="850" t="s">
        <v>407</v>
      </c>
      <c r="X178" s="36"/>
      <c r="Y178" s="21" t="s">
        <v>1650</v>
      </c>
    </row>
    <row r="179" spans="1:25" s="1" customFormat="1">
      <c r="A179" s="11">
        <v>174</v>
      </c>
      <c r="B179" s="29" t="s">
        <v>126</v>
      </c>
      <c r="C179" s="12" t="s">
        <v>320</v>
      </c>
      <c r="D179" s="13">
        <v>800</v>
      </c>
      <c r="E179" s="5">
        <f>+VLOOKUP(B179,'1. PHARMAEUROPEA'!$B$2:$G$427,6,0)</f>
        <v>12180</v>
      </c>
      <c r="F179" s="5"/>
      <c r="G179" s="5">
        <f>135*50</f>
        <v>6750</v>
      </c>
      <c r="H179" s="5">
        <f>+VLOOKUP(B179,'4. OC LA ECONOMIA'!$B$2:$G$437,6,0)</f>
        <v>11252</v>
      </c>
      <c r="I179" s="5"/>
      <c r="J179" s="5">
        <f>+VLOOKUP(B179,'6. COOSBOY'!$B$10:$G$435,6,0)</f>
        <v>9873.92</v>
      </c>
      <c r="K179" s="879"/>
      <c r="L179" s="879">
        <f>+VLOOKUP(B179,'8. ALFA TRADING'!$B$2:$G$427,6,0)</f>
        <v>9713.84</v>
      </c>
      <c r="M179" s="5">
        <f>+VLOOKUP(B179,'9. ALLERS GROUP'!$B$2:$G$427,6,0)</f>
        <v>14063.84</v>
      </c>
      <c r="N179" s="5">
        <f>+VLOOKUP(B179,'10. PRO H'!$B$2:$G$427,6,0)</f>
        <v>12326.16</v>
      </c>
      <c r="O179" s="879">
        <f>124*50</f>
        <v>6200</v>
      </c>
      <c r="P179" s="5">
        <f>+VLOOKUP(B179,'12. REM EQUIPOS'!$B$4:$G$429,6,0)</f>
        <v>10208</v>
      </c>
      <c r="Q179" s="5">
        <f>+VLOOKUP(B179,'13. MEDICA C.I. LTDA.'!$B$2:$G$427,6,0)</f>
        <v>12325</v>
      </c>
      <c r="R179" s="5"/>
      <c r="S179" s="879"/>
      <c r="T179" s="23">
        <f t="shared" si="2"/>
        <v>6200</v>
      </c>
      <c r="U179" s="25" t="s">
        <v>12</v>
      </c>
      <c r="V179" s="25"/>
      <c r="W179" s="850" t="s">
        <v>407</v>
      </c>
      <c r="X179" s="36"/>
      <c r="Y179" s="21" t="s">
        <v>1650</v>
      </c>
    </row>
    <row r="180" spans="1:25" s="1" customFormat="1">
      <c r="A180" s="11">
        <v>175</v>
      </c>
      <c r="B180" s="700" t="s">
        <v>127</v>
      </c>
      <c r="C180" s="27" t="s">
        <v>320</v>
      </c>
      <c r="D180" s="13">
        <v>800</v>
      </c>
      <c r="E180" s="5">
        <f>+VLOOKUP(B180,'1. PHARMAEUROPEA'!$B$2:$G$427,6,0)</f>
        <v>12180</v>
      </c>
      <c r="F180" s="5"/>
      <c r="G180" s="5">
        <f>135*50</f>
        <v>6750</v>
      </c>
      <c r="H180" s="5">
        <f>+VLOOKUP(B180,'4. OC LA ECONOMIA'!$B$2:$G$437,6,0)</f>
        <v>11252</v>
      </c>
      <c r="I180" s="5"/>
      <c r="J180" s="5">
        <f>+VLOOKUP(B180,'6. COOSBOY'!$B$10:$G$435,6,0)</f>
        <v>9873.92</v>
      </c>
      <c r="K180" s="879"/>
      <c r="L180" s="879">
        <f>+VLOOKUP(B180,'8. ALFA TRADING'!$B$2:$G$427,6,0)</f>
        <v>9713.84</v>
      </c>
      <c r="M180" s="5">
        <f>+VLOOKUP(B180,'9. ALLERS GROUP'!$B$2:$G$427,6,0)</f>
        <v>14065</v>
      </c>
      <c r="N180" s="5">
        <f>+VLOOKUP(B180,'10. PRO H'!$B$2:$G$427,6,0)</f>
        <v>12326.16</v>
      </c>
      <c r="O180" s="879">
        <f>129*50</f>
        <v>6450</v>
      </c>
      <c r="P180" s="5">
        <f>+VLOOKUP(B180,'12. REM EQUIPOS'!$B$4:$G$429,6,0)</f>
        <v>10208</v>
      </c>
      <c r="Q180" s="5">
        <f>+VLOOKUP(B180,'13. MEDICA C.I. LTDA.'!$B$2:$G$427,6,0)</f>
        <v>12325</v>
      </c>
      <c r="R180" s="5"/>
      <c r="S180" s="879"/>
      <c r="T180" s="23">
        <f t="shared" si="2"/>
        <v>6450</v>
      </c>
      <c r="U180" s="25" t="s">
        <v>12</v>
      </c>
      <c r="V180" s="25"/>
      <c r="W180" s="850" t="s">
        <v>407</v>
      </c>
      <c r="X180" s="36"/>
      <c r="Y180" s="21" t="s">
        <v>1650</v>
      </c>
    </row>
    <row r="181" spans="1:25" s="1" customFormat="1">
      <c r="A181" s="11">
        <v>176</v>
      </c>
      <c r="B181" s="29" t="s">
        <v>128</v>
      </c>
      <c r="C181" s="12" t="s">
        <v>320</v>
      </c>
      <c r="D181" s="13">
        <v>40</v>
      </c>
      <c r="E181" s="5">
        <f>+VLOOKUP(B181,'1. PHARMAEUROPEA'!$B$2:$G$427,6,0)</f>
        <v>12760</v>
      </c>
      <c r="F181" s="5"/>
      <c r="G181" s="5">
        <f>152*50</f>
        <v>7600</v>
      </c>
      <c r="H181" s="5">
        <f>+VLOOKUP(B181,'4. OC LA ECONOMIA'!$B$2:$G$437,6,0)</f>
        <v>11252</v>
      </c>
      <c r="I181" s="5"/>
      <c r="J181" s="5">
        <f>+VLOOKUP(B181,'6. COOSBOY'!$B$10:$G$435,6,0)</f>
        <v>9873.92</v>
      </c>
      <c r="K181" s="879"/>
      <c r="L181" s="879">
        <f>+VLOOKUP(B181,'8. ALFA TRADING'!$B$2:$G$427,6,0)</f>
        <v>32891.800000000003</v>
      </c>
      <c r="M181" s="5">
        <f>+VLOOKUP(B181,'9. ALLERS GROUP'!$B$2:$G$427,6,0)</f>
        <v>14065</v>
      </c>
      <c r="N181" s="5">
        <f>+VLOOKUP(B181,'10. PRO H'!$B$2:$G$427,6,0)</f>
        <v>12326.16</v>
      </c>
      <c r="O181" s="879">
        <f>113*50</f>
        <v>5650</v>
      </c>
      <c r="P181" s="5">
        <f>+VLOOKUP(B181,'12. REM EQUIPOS'!$B$4:$G$429,6,0)</f>
        <v>10208</v>
      </c>
      <c r="Q181" s="5">
        <f>+VLOOKUP(B181,'13. MEDICA C.I. LTDA.'!$B$2:$G$427,6,0)</f>
        <v>12325</v>
      </c>
      <c r="R181" s="5"/>
      <c r="S181" s="879"/>
      <c r="T181" s="23">
        <f t="shared" si="2"/>
        <v>5650</v>
      </c>
      <c r="U181" s="25" t="s">
        <v>12</v>
      </c>
      <c r="V181" s="25"/>
      <c r="W181" s="850" t="s">
        <v>407</v>
      </c>
      <c r="X181" s="36"/>
      <c r="Y181" s="21" t="s">
        <v>1650</v>
      </c>
    </row>
    <row r="182" spans="1:25" s="1" customFormat="1">
      <c r="A182" s="11">
        <v>177</v>
      </c>
      <c r="B182" s="29" t="s">
        <v>129</v>
      </c>
      <c r="C182" s="12" t="s">
        <v>320</v>
      </c>
      <c r="D182" s="13">
        <v>60</v>
      </c>
      <c r="E182" s="5">
        <f>+VLOOKUP(B182,'1. PHARMAEUROPEA'!$B$2:$G$427,6,0)</f>
        <v>46400</v>
      </c>
      <c r="F182" s="5"/>
      <c r="G182" s="5">
        <f>1126*50</f>
        <v>56300</v>
      </c>
      <c r="H182" s="5">
        <f>+VLOOKUP(B182,'4. OC LA ECONOMIA'!$B$2:$G$437,6,0)</f>
        <v>36192</v>
      </c>
      <c r="I182" s="5"/>
      <c r="J182" s="5">
        <f>+VLOOKUP(B182,'6. COOSBOY'!$B$10:$G$435,6,0)</f>
        <v>48070.400000000009</v>
      </c>
      <c r="K182" s="879"/>
      <c r="L182" s="879">
        <f>+VLOOKUP(B182,'8. ALFA TRADING'!$B$2:$G$427,6,0)</f>
        <v>32891.800000000003</v>
      </c>
      <c r="M182" s="5">
        <f>+VLOOKUP(B182,'9. ALLERS GROUP'!$B$2:$G$427,6,0)</f>
        <v>49416</v>
      </c>
      <c r="N182" s="5">
        <f>+VLOOKUP(B182,'10. PRO H'!$B$2:$G$427,6,0)</f>
        <v>33936.959999999999</v>
      </c>
      <c r="O182" s="879">
        <f>779*50</f>
        <v>38950</v>
      </c>
      <c r="P182" s="5">
        <f>+VLOOKUP(B182,'12. REM EQUIPOS'!$B$4:$G$429,6,0)</f>
        <v>31296.799999999999</v>
      </c>
      <c r="Q182" s="5">
        <f>1276*50</f>
        <v>63800</v>
      </c>
      <c r="R182" s="5"/>
      <c r="S182" s="879">
        <f>+VLOOKUP(B182,'15. DEPOSFARMA SAS'!$B$12:$G$437,6,0)</f>
        <v>48024</v>
      </c>
      <c r="T182" s="23">
        <f>+MIN(E182:S182)</f>
        <v>31296.799999999999</v>
      </c>
      <c r="U182" s="862" t="s">
        <v>12</v>
      </c>
      <c r="V182" s="862"/>
      <c r="W182" s="863" t="s">
        <v>409</v>
      </c>
      <c r="X182" s="36"/>
      <c r="Y182" s="21" t="s">
        <v>1650</v>
      </c>
    </row>
    <row r="183" spans="1:25" s="1" customFormat="1">
      <c r="A183" s="11">
        <v>178</v>
      </c>
      <c r="B183" s="29" t="s">
        <v>130</v>
      </c>
      <c r="C183" s="12" t="s">
        <v>320</v>
      </c>
      <c r="D183" s="13">
        <v>60</v>
      </c>
      <c r="E183" s="5">
        <f>+VLOOKUP(B183,'1. PHARMAEUROPEA'!$B$2:$G$427,6,0)</f>
        <v>46400</v>
      </c>
      <c r="F183" s="5"/>
      <c r="G183" s="5">
        <f>1126*50</f>
        <v>56300</v>
      </c>
      <c r="H183" s="5">
        <f>+VLOOKUP(B183,'4. OC LA ECONOMIA'!$B$2:$G$437,6,0)</f>
        <v>36192</v>
      </c>
      <c r="I183" s="5"/>
      <c r="J183" s="5">
        <f>+VLOOKUP(B183,'6. COOSBOY'!$B$10:$G$435,6,0)</f>
        <v>48070.400000000009</v>
      </c>
      <c r="K183" s="879"/>
      <c r="L183" s="879">
        <f>+VLOOKUP(B183,'8. ALFA TRADING'!$B$2:$G$427,6,0)</f>
        <v>32891.800000000003</v>
      </c>
      <c r="M183" s="5">
        <f>+VLOOKUP(B183,'9. ALLERS GROUP'!$B$2:$G$427,6,0)</f>
        <v>49416</v>
      </c>
      <c r="N183" s="5">
        <f>+VLOOKUP(B183,'10. PRO H'!$B$2:$G$427,6,0)</f>
        <v>33936.959999999999</v>
      </c>
      <c r="O183" s="879">
        <f>779*50</f>
        <v>38950</v>
      </c>
      <c r="P183" s="5">
        <f>+VLOOKUP(B183,'12. REM EQUIPOS'!$B$4:$G$429,6,0)</f>
        <v>31296.799999999999</v>
      </c>
      <c r="Q183" s="5">
        <f>1276*50</f>
        <v>63800</v>
      </c>
      <c r="R183" s="5"/>
      <c r="S183" s="879">
        <f>+VLOOKUP(B183,'15. DEPOSFARMA SAS'!$B$12:$G$437,6,0)</f>
        <v>48024</v>
      </c>
      <c r="T183" s="23">
        <f t="shared" si="2"/>
        <v>31296.799999999999</v>
      </c>
      <c r="U183" s="864" t="s">
        <v>12</v>
      </c>
      <c r="V183" s="864"/>
      <c r="W183" s="865" t="s">
        <v>409</v>
      </c>
      <c r="X183" s="36"/>
      <c r="Y183" s="21" t="s">
        <v>1650</v>
      </c>
    </row>
    <row r="184" spans="1:25" s="1" customFormat="1">
      <c r="A184" s="11">
        <v>179</v>
      </c>
      <c r="B184" s="29" t="s">
        <v>131</v>
      </c>
      <c r="C184" s="12" t="s">
        <v>320</v>
      </c>
      <c r="D184" s="13">
        <v>80</v>
      </c>
      <c r="E184" s="5">
        <f>+VLOOKUP(B184,'1. PHARMAEUROPEA'!$B$2:$G$427,6,0)</f>
        <v>46400</v>
      </c>
      <c r="F184" s="5"/>
      <c r="G184" s="5">
        <f>1126*50</f>
        <v>56300</v>
      </c>
      <c r="H184" s="5">
        <f>+VLOOKUP(B184,'4. OC LA ECONOMIA'!$B$2:$G$437,6,0)</f>
        <v>36192</v>
      </c>
      <c r="I184" s="5"/>
      <c r="J184" s="5">
        <f>+VLOOKUP(B184,'6. COOSBOY'!$B$10:$G$435,6,0)</f>
        <v>48070.400000000009</v>
      </c>
      <c r="K184" s="879"/>
      <c r="L184" s="879">
        <f>+VLOOKUP(B184,'8. ALFA TRADING'!$B$2:$G$427,6,0)</f>
        <v>32891.800000000003</v>
      </c>
      <c r="M184" s="5">
        <f>+VLOOKUP(B184,'9. ALLERS GROUP'!$B$2:$G$427,6,0)</f>
        <v>49416</v>
      </c>
      <c r="N184" s="5">
        <f>+VLOOKUP(B184,'10. PRO H'!$B$2:$G$427,6,0)</f>
        <v>33936.959999999999</v>
      </c>
      <c r="O184" s="879">
        <f>779*50</f>
        <v>38950</v>
      </c>
      <c r="P184" s="5">
        <f>+VLOOKUP(B184,'12. REM EQUIPOS'!$B$4:$G$429,6,0)</f>
        <v>31296.799999999999</v>
      </c>
      <c r="Q184" s="5">
        <f>1276*50</f>
        <v>63800</v>
      </c>
      <c r="R184" s="5"/>
      <c r="S184" s="879">
        <f>+VLOOKUP(B184,'15. DEPOSFARMA SAS'!$B$12:$G$437,6,0)</f>
        <v>48024</v>
      </c>
      <c r="T184" s="23">
        <f t="shared" si="2"/>
        <v>31296.799999999999</v>
      </c>
      <c r="U184" s="864" t="s">
        <v>12</v>
      </c>
      <c r="V184" s="864"/>
      <c r="W184" s="865" t="s">
        <v>409</v>
      </c>
      <c r="X184" s="36"/>
      <c r="Y184" s="21" t="s">
        <v>1650</v>
      </c>
    </row>
    <row r="185" spans="1:25" s="1" customFormat="1">
      <c r="A185" s="11">
        <v>180</v>
      </c>
      <c r="B185" s="29" t="s">
        <v>132</v>
      </c>
      <c r="C185" s="12" t="s">
        <v>320</v>
      </c>
      <c r="D185" s="13">
        <v>24</v>
      </c>
      <c r="E185" s="5">
        <f>+VLOOKUP(B185,'1. PHARMAEUROPEA'!$B$2:$G$427,6,0)</f>
        <v>46400</v>
      </c>
      <c r="F185" s="5"/>
      <c r="G185" s="5">
        <f>1126*50</f>
        <v>56300</v>
      </c>
      <c r="H185" s="5"/>
      <c r="I185" s="5"/>
      <c r="J185" s="5">
        <f>+VLOOKUP(B185,'6. COOSBOY'!$B$10:$G$435,6,0)</f>
        <v>48070.400000000009</v>
      </c>
      <c r="K185" s="879"/>
      <c r="L185" s="879">
        <f>+VLOOKUP(B185,'8. ALFA TRADING'!$B$2:$G$427,6,0)</f>
        <v>32891.800000000003</v>
      </c>
      <c r="M185" s="5"/>
      <c r="N185" s="5">
        <f>+VLOOKUP(B185,'10. PRO H'!$B$2:$G$427,6,0)</f>
        <v>33936.959999999999</v>
      </c>
      <c r="O185" s="879"/>
      <c r="P185" s="5"/>
      <c r="Q185" s="5">
        <f>1276*50</f>
        <v>63800</v>
      </c>
      <c r="R185" s="5"/>
      <c r="S185" s="879">
        <f>+VLOOKUP(B185,'15. DEPOSFARMA SAS'!$B$12:$G$437,6,0)</f>
        <v>48024</v>
      </c>
      <c r="T185" s="23">
        <f t="shared" si="2"/>
        <v>32891.800000000003</v>
      </c>
      <c r="U185" s="864" t="s">
        <v>12</v>
      </c>
      <c r="V185" s="864"/>
      <c r="W185" s="865" t="s">
        <v>409</v>
      </c>
      <c r="X185" s="36"/>
      <c r="Y185" s="21" t="s">
        <v>1650</v>
      </c>
    </row>
    <row r="186" spans="1:25" s="1" customFormat="1">
      <c r="A186" s="11">
        <v>181</v>
      </c>
      <c r="B186" s="29" t="s">
        <v>133</v>
      </c>
      <c r="C186" s="12" t="s">
        <v>320</v>
      </c>
      <c r="D186" s="13">
        <v>12</v>
      </c>
      <c r="E186" s="5">
        <f>+VLOOKUP(B186,'1. PHARMAEUROPEA'!$B$2:$G$427,6,0)</f>
        <v>16009</v>
      </c>
      <c r="F186" s="5"/>
      <c r="G186" s="5">
        <f>171*50</f>
        <v>8550</v>
      </c>
      <c r="H186" s="5">
        <f>+VLOOKUP(B186,'4. OC LA ECONOMIA'!$B$2:$G$437,6,0)</f>
        <v>12876</v>
      </c>
      <c r="I186" s="5"/>
      <c r="J186" s="5">
        <f>+VLOOKUP(B186,'6. COOSBOY'!$B$10:$G$435,6,0)</f>
        <v>14546.399999999998</v>
      </c>
      <c r="K186" s="879"/>
      <c r="L186" s="879">
        <f>+VLOOKUP(B186,'8. ALFA TRADING'!$B$2:$G$427,6,0)</f>
        <v>13525.6</v>
      </c>
      <c r="M186" s="5"/>
      <c r="N186" s="5"/>
      <c r="O186" s="879">
        <f>181*50</f>
        <v>9050</v>
      </c>
      <c r="P186" s="5">
        <f>+VLOOKUP(B186,'12. REM EQUIPOS'!$B$4:$G$429,6,0)</f>
        <v>13085.96</v>
      </c>
      <c r="Q186" s="5">
        <f>+VLOOKUP(B186,'13. MEDICA C.I. LTDA.'!$B$2:$G$427,6,0)</f>
        <v>16240</v>
      </c>
      <c r="R186" s="5"/>
      <c r="S186" s="879"/>
      <c r="T186" s="23">
        <f t="shared" si="2"/>
        <v>8550</v>
      </c>
      <c r="U186" s="864" t="s">
        <v>1555</v>
      </c>
      <c r="V186" s="864"/>
      <c r="W186" s="865" t="s">
        <v>1667</v>
      </c>
      <c r="X186" s="36"/>
      <c r="Y186" s="21"/>
    </row>
    <row r="187" spans="1:25" s="1" customFormat="1">
      <c r="A187" s="11">
        <v>182</v>
      </c>
      <c r="B187" s="29" t="s">
        <v>134</v>
      </c>
      <c r="C187" s="12" t="s">
        <v>320</v>
      </c>
      <c r="D187" s="13">
        <v>12</v>
      </c>
      <c r="E187" s="5">
        <f>+VLOOKUP(B187,'1. PHARMAEUROPEA'!$B$2:$G$427,6,0)</f>
        <v>16009</v>
      </c>
      <c r="F187" s="5"/>
      <c r="G187" s="5">
        <f t="shared" ref="G187:G188" si="3">171*50</f>
        <v>8550</v>
      </c>
      <c r="H187" s="5">
        <f>+VLOOKUP(B187,'4. OC LA ECONOMIA'!$B$2:$G$437,6,0)</f>
        <v>16530</v>
      </c>
      <c r="I187" s="5"/>
      <c r="J187" s="5">
        <f>+VLOOKUP(B187,'6. COOSBOY'!$B$10:$G$435,6,0)</f>
        <v>14546.399999999998</v>
      </c>
      <c r="K187" s="879"/>
      <c r="L187" s="879">
        <f>+VLOOKUP(B187,'8. ALFA TRADING'!$B$2:$G$427,6,0)</f>
        <v>13525.6</v>
      </c>
      <c r="M187" s="5"/>
      <c r="N187" s="5"/>
      <c r="O187" s="879">
        <f t="shared" ref="O187:O188" si="4">181*50</f>
        <v>9050</v>
      </c>
      <c r="P187" s="5">
        <f>+VLOOKUP(B187,'12. REM EQUIPOS'!$B$4:$G$429,6,0)</f>
        <v>13085.96</v>
      </c>
      <c r="Q187" s="5">
        <f>+VLOOKUP(B187,'13. MEDICA C.I. LTDA.'!$B$2:$G$427,6,0)</f>
        <v>16240</v>
      </c>
      <c r="R187" s="5"/>
      <c r="S187" s="879"/>
      <c r="T187" s="23">
        <f t="shared" si="2"/>
        <v>8550</v>
      </c>
      <c r="U187" s="21" t="s">
        <v>1555</v>
      </c>
      <c r="V187" s="21"/>
      <c r="W187" s="835" t="s">
        <v>1667</v>
      </c>
      <c r="X187" s="36"/>
      <c r="Y187" s="21"/>
    </row>
    <row r="188" spans="1:25" s="1" customFormat="1">
      <c r="A188" s="11">
        <v>183</v>
      </c>
      <c r="B188" s="29" t="s">
        <v>135</v>
      </c>
      <c r="C188" s="12" t="s">
        <v>320</v>
      </c>
      <c r="D188" s="13">
        <v>20</v>
      </c>
      <c r="E188" s="5">
        <f>+VLOOKUP(B188,'1. PHARMAEUROPEA'!$B$2:$G$427,6,0)</f>
        <v>16009</v>
      </c>
      <c r="F188" s="5"/>
      <c r="G188" s="5">
        <f t="shared" si="3"/>
        <v>8550</v>
      </c>
      <c r="H188" s="5">
        <f>+VLOOKUP(B188,'4. OC LA ECONOMIA'!$B$2:$G$437,6,0)</f>
        <v>16530</v>
      </c>
      <c r="I188" s="5"/>
      <c r="J188" s="5">
        <f>+VLOOKUP(B188,'6. COOSBOY'!$B$10:$G$435,6,0)</f>
        <v>14546.399999999998</v>
      </c>
      <c r="K188" s="879"/>
      <c r="L188" s="879">
        <f>+VLOOKUP(B188,'8. ALFA TRADING'!$B$2:$G$427,6,0)</f>
        <v>13525.6</v>
      </c>
      <c r="M188" s="5"/>
      <c r="N188" s="5"/>
      <c r="O188" s="879">
        <f t="shared" si="4"/>
        <v>9050</v>
      </c>
      <c r="P188" s="5">
        <f>+VLOOKUP(B188,'12. REM EQUIPOS'!$B$4:$G$429,6,0)</f>
        <v>13085.96</v>
      </c>
      <c r="Q188" s="5">
        <f>+VLOOKUP(B188,'13. MEDICA C.I. LTDA.'!$B$2:$G$427,6,0)</f>
        <v>16240</v>
      </c>
      <c r="R188" s="5"/>
      <c r="S188" s="879"/>
      <c r="T188" s="23">
        <f t="shared" si="2"/>
        <v>8550</v>
      </c>
      <c r="U188" s="21" t="s">
        <v>1555</v>
      </c>
      <c r="V188" s="21"/>
      <c r="W188" s="835" t="s">
        <v>1667</v>
      </c>
      <c r="X188" s="36"/>
      <c r="Y188" s="21"/>
    </row>
    <row r="189" spans="1:25" s="1" customFormat="1">
      <c r="A189" s="11">
        <v>184</v>
      </c>
      <c r="B189" s="29" t="s">
        <v>136</v>
      </c>
      <c r="C189" s="12" t="s">
        <v>292</v>
      </c>
      <c r="D189" s="13">
        <v>300</v>
      </c>
      <c r="E189" s="5">
        <f>+VLOOKUP(B189,'1. PHARMAEUROPEA'!$B$2:$G$427,6,0)</f>
        <v>4756</v>
      </c>
      <c r="F189" s="5"/>
      <c r="G189" s="5"/>
      <c r="H189" s="5">
        <f>+VLOOKUP(B189,'4. OC LA ECONOMIA'!$B$2:$G$437,6,0)</f>
        <v>5932</v>
      </c>
      <c r="I189" s="5"/>
      <c r="J189" s="5">
        <f>+VLOOKUP(B189,'6. COOSBOY'!$B$10:$G$435,6,0)</f>
        <v>3398.5679999999998</v>
      </c>
      <c r="K189" s="879"/>
      <c r="L189" s="879"/>
      <c r="M189" s="5">
        <f>+VLOOKUP(B189,'9. ALLERS GROUP'!$B$2:$G$427,6,0)</f>
        <v>4097.12</v>
      </c>
      <c r="N189" s="5">
        <f>+VLOOKUP(B189,'10. PRO H'!$B$2:$G$427,6,0)</f>
        <v>3817.56</v>
      </c>
      <c r="O189" s="879">
        <f>+VLOOKUP(B189,'11. SYD'!B185:G610,6,0)</f>
        <v>5718</v>
      </c>
      <c r="P189" s="5">
        <f>+VLOOKUP(B189,'12. REM EQUIPOS'!$B$4:$G$429,6,0)</f>
        <v>4859.24</v>
      </c>
      <c r="Q189" s="5">
        <f>+VLOOKUP(B189,'13. MEDICA C.I. LTDA.'!$B$2:$G$427,6,0)</f>
        <v>5003.08</v>
      </c>
      <c r="R189" s="5"/>
      <c r="S189" s="879">
        <f>+VLOOKUP(B189,'15. DEPOSFARMA SAS'!$B$12:$G$437,6,0)</f>
        <v>2958</v>
      </c>
      <c r="T189" s="23">
        <f t="shared" si="2"/>
        <v>2958</v>
      </c>
      <c r="U189" s="21" t="s">
        <v>12</v>
      </c>
      <c r="V189" s="21"/>
      <c r="W189" s="835" t="s">
        <v>373</v>
      </c>
      <c r="X189" s="36"/>
      <c r="Y189" s="21"/>
    </row>
    <row r="190" spans="1:25" s="1" customFormat="1">
      <c r="A190" s="11">
        <v>185</v>
      </c>
      <c r="B190" s="29" t="s">
        <v>137</v>
      </c>
      <c r="C190" s="12" t="s">
        <v>292</v>
      </c>
      <c r="D190" s="13">
        <v>120</v>
      </c>
      <c r="E190" s="5">
        <f>+VLOOKUP(B190,'1. PHARMAEUROPEA'!$B$2:$G$427,6,0)</f>
        <v>3619</v>
      </c>
      <c r="F190" s="5"/>
      <c r="G190" s="5"/>
      <c r="H190" s="5">
        <f>+VLOOKUP(B190,'4. OC LA ECONOMIA'!$B$2:$G$437,6,0)</f>
        <v>3954</v>
      </c>
      <c r="I190" s="5"/>
      <c r="J190" s="5">
        <f>+VLOOKUP(B190,'6. COOSBOY'!$B$10:$G$435,6,0)</f>
        <v>2684.4719999999998</v>
      </c>
      <c r="K190" s="879"/>
      <c r="L190" s="879"/>
      <c r="M190" s="5">
        <f>+VLOOKUP(B190,'9. ALLERS GROUP'!$B$2:$G$427,6,0)</f>
        <v>3171.44</v>
      </c>
      <c r="N190" s="5">
        <f>+VLOOKUP(B190,'10. PRO H'!$B$2:$G$427,6,0)</f>
        <v>3125.04</v>
      </c>
      <c r="O190" s="879">
        <f>+VLOOKUP(B190,'11. SYD'!B186:G611,6,0)</f>
        <v>3968</v>
      </c>
      <c r="P190" s="5">
        <f>+VLOOKUP(B190,'12. REM EQUIPOS'!$B$4:$G$429,6,0)</f>
        <v>3177.24</v>
      </c>
      <c r="Q190" s="5">
        <f>+VLOOKUP(B190,'13. MEDICA C.I. LTDA.'!$B$2:$G$427,6,0)</f>
        <v>3770</v>
      </c>
      <c r="R190" s="5"/>
      <c r="S190" s="879">
        <f>+VLOOKUP(B190,'15. DEPOSFARMA SAS'!$B$12:$G$437,6,0)</f>
        <v>2088</v>
      </c>
      <c r="T190" s="23">
        <f t="shared" si="2"/>
        <v>2088</v>
      </c>
      <c r="U190" s="21" t="s">
        <v>12</v>
      </c>
      <c r="V190" s="21"/>
      <c r="W190" s="835" t="s">
        <v>373</v>
      </c>
      <c r="X190" s="36"/>
      <c r="Y190" s="21"/>
    </row>
    <row r="191" spans="1:25" s="1" customFormat="1">
      <c r="A191" s="11">
        <v>186</v>
      </c>
      <c r="B191" s="29" t="s">
        <v>138</v>
      </c>
      <c r="C191" s="12" t="s">
        <v>292</v>
      </c>
      <c r="D191" s="13">
        <v>200</v>
      </c>
      <c r="E191" s="5"/>
      <c r="F191" s="5"/>
      <c r="G191" s="5"/>
      <c r="H191" s="5"/>
      <c r="I191" s="5"/>
      <c r="J191" s="5"/>
      <c r="K191" s="879"/>
      <c r="L191" s="879"/>
      <c r="M191" s="5"/>
      <c r="N191" s="5"/>
      <c r="O191" s="879">
        <f>+VLOOKUP(B191,'11. SYD'!B187:G612,6,0)</f>
        <v>2966</v>
      </c>
      <c r="P191" s="5">
        <f>+VLOOKUP(B191,'12. REM EQUIPOS'!$B$4:$G$429,6,0)</f>
        <v>2092.64</v>
      </c>
      <c r="Q191" s="5">
        <f>+VLOOKUP(B191,'13. MEDICA C.I. LTDA.'!$B$2:$G$427,6,0)</f>
        <v>2465</v>
      </c>
      <c r="R191" s="5"/>
      <c r="S191" s="879">
        <f>+VLOOKUP(B191,'15. DEPOSFARMA SAS'!$B$12:$G$437,6,0)</f>
        <v>1740</v>
      </c>
      <c r="T191" s="23">
        <f t="shared" si="2"/>
        <v>1740</v>
      </c>
      <c r="U191" s="21" t="s">
        <v>335</v>
      </c>
      <c r="V191" s="21"/>
      <c r="W191" s="835" t="s">
        <v>622</v>
      </c>
      <c r="X191" s="36"/>
      <c r="Y191" s="21"/>
    </row>
    <row r="192" spans="1:25" s="1" customFormat="1">
      <c r="A192" s="11">
        <v>187</v>
      </c>
      <c r="B192" s="29" t="s">
        <v>787</v>
      </c>
      <c r="C192" s="12" t="s">
        <v>292</v>
      </c>
      <c r="D192" s="13">
        <v>4</v>
      </c>
      <c r="E192" s="5"/>
      <c r="F192" s="5"/>
      <c r="G192" s="5"/>
      <c r="H192" s="5"/>
      <c r="I192" s="5"/>
      <c r="J192" s="5">
        <f>+VLOOKUP(B192,'6. COOSBOY'!$B$10:$G$435,6,0)</f>
        <v>2644.8</v>
      </c>
      <c r="K192" s="879"/>
      <c r="L192" s="879"/>
      <c r="M192" s="5"/>
      <c r="N192" s="5"/>
      <c r="O192" s="879"/>
      <c r="P192" s="5">
        <f>+VLOOKUP(B192,'12. REM EQUIPOS'!$B$4:$G$429,6,0)</f>
        <v>3279.32</v>
      </c>
      <c r="Q192" s="5"/>
      <c r="R192" s="5"/>
      <c r="S192" s="879"/>
      <c r="T192" s="23">
        <f t="shared" si="2"/>
        <v>2644.8</v>
      </c>
      <c r="U192" s="21" t="s">
        <v>12</v>
      </c>
      <c r="V192" s="21"/>
      <c r="W192" s="835" t="s">
        <v>373</v>
      </c>
      <c r="X192" s="36"/>
      <c r="Y192" s="21"/>
    </row>
    <row r="193" spans="1:25" s="843" customFormat="1">
      <c r="A193" s="710">
        <v>188</v>
      </c>
      <c r="B193" s="836" t="s">
        <v>788</v>
      </c>
      <c r="C193" s="837" t="s">
        <v>292</v>
      </c>
      <c r="D193" s="838">
        <v>4</v>
      </c>
      <c r="E193" s="702"/>
      <c r="F193" s="702"/>
      <c r="G193" s="702"/>
      <c r="H193" s="702"/>
      <c r="I193" s="702"/>
      <c r="J193" s="702"/>
      <c r="K193" s="879"/>
      <c r="L193" s="879"/>
      <c r="M193" s="702"/>
      <c r="N193" s="702"/>
      <c r="O193" s="879"/>
      <c r="P193" s="702"/>
      <c r="Q193" s="702"/>
      <c r="R193" s="702"/>
      <c r="S193" s="879"/>
      <c r="T193" s="839">
        <f t="shared" si="2"/>
        <v>0</v>
      </c>
      <c r="U193" s="840"/>
      <c r="V193" s="840"/>
      <c r="W193" s="841"/>
      <c r="X193" s="842"/>
      <c r="Y193" s="840" t="s">
        <v>1651</v>
      </c>
    </row>
    <row r="194" spans="1:25" s="1" customFormat="1">
      <c r="A194" s="11">
        <v>189</v>
      </c>
      <c r="B194" s="29" t="s">
        <v>789</v>
      </c>
      <c r="C194" s="12" t="s">
        <v>292</v>
      </c>
      <c r="D194" s="13">
        <v>4</v>
      </c>
      <c r="E194" s="5"/>
      <c r="F194" s="5"/>
      <c r="G194" s="5"/>
      <c r="H194" s="5"/>
      <c r="I194" s="5"/>
      <c r="J194" s="5">
        <f>+VLOOKUP(B194,'6. COOSBOY'!$B$10:$G$435,6,0)</f>
        <v>2644.8</v>
      </c>
      <c r="K194" s="879"/>
      <c r="L194" s="879"/>
      <c r="M194" s="5"/>
      <c r="N194" s="5"/>
      <c r="O194" s="879"/>
      <c r="P194" s="5">
        <f>+VLOOKUP(B194,'12. REM EQUIPOS'!$B$4:$G$429,6,0)</f>
        <v>3279.32</v>
      </c>
      <c r="Q194" s="5"/>
      <c r="R194" s="5"/>
      <c r="S194" s="879"/>
      <c r="T194" s="23">
        <f t="shared" si="2"/>
        <v>2644.8</v>
      </c>
      <c r="U194" s="21" t="s">
        <v>12</v>
      </c>
      <c r="V194" s="21"/>
      <c r="W194" s="835" t="s">
        <v>373</v>
      </c>
      <c r="X194" s="36"/>
      <c r="Y194" s="21"/>
    </row>
    <row r="195" spans="1:25" s="1" customFormat="1">
      <c r="A195" s="11">
        <v>190</v>
      </c>
      <c r="B195" s="29" t="s">
        <v>139</v>
      </c>
      <c r="C195" s="12" t="s">
        <v>292</v>
      </c>
      <c r="D195" s="13">
        <v>8</v>
      </c>
      <c r="E195" s="5"/>
      <c r="F195" s="5"/>
      <c r="G195" s="5"/>
      <c r="H195" s="5"/>
      <c r="I195" s="5"/>
      <c r="J195" s="5">
        <f>+VLOOKUP(B195,'6. COOSBOY'!$B$10:$G$435,6,0)</f>
        <v>2644.8</v>
      </c>
      <c r="K195" s="879"/>
      <c r="L195" s="879"/>
      <c r="M195" s="5"/>
      <c r="N195" s="5"/>
      <c r="O195" s="879"/>
      <c r="P195" s="5">
        <f>+VLOOKUP(B195,'12. REM EQUIPOS'!$B$4:$G$429,6,0)</f>
        <v>3279.32</v>
      </c>
      <c r="Q195" s="5"/>
      <c r="R195" s="5"/>
      <c r="S195" s="879"/>
      <c r="T195" s="23">
        <f t="shared" si="2"/>
        <v>2644.8</v>
      </c>
      <c r="U195" s="21" t="s">
        <v>12</v>
      </c>
      <c r="V195" s="21"/>
      <c r="W195" s="835" t="s">
        <v>382</v>
      </c>
      <c r="X195" s="36"/>
      <c r="Y195" s="21"/>
    </row>
    <row r="196" spans="1:25" s="843" customFormat="1">
      <c r="A196" s="710">
        <v>191</v>
      </c>
      <c r="B196" s="836" t="s">
        <v>140</v>
      </c>
      <c r="C196" s="837" t="s">
        <v>292</v>
      </c>
      <c r="D196" s="838">
        <v>8</v>
      </c>
      <c r="E196" s="702"/>
      <c r="F196" s="702"/>
      <c r="G196" s="702"/>
      <c r="H196" s="702"/>
      <c r="I196" s="702"/>
      <c r="J196" s="702"/>
      <c r="K196" s="879"/>
      <c r="L196" s="879"/>
      <c r="M196" s="702"/>
      <c r="N196" s="702"/>
      <c r="O196" s="879"/>
      <c r="P196" s="702"/>
      <c r="Q196" s="702"/>
      <c r="R196" s="702"/>
      <c r="S196" s="879"/>
      <c r="T196" s="839">
        <f t="shared" si="2"/>
        <v>0</v>
      </c>
      <c r="U196" s="840"/>
      <c r="V196" s="840"/>
      <c r="W196" s="841"/>
      <c r="X196" s="842"/>
      <c r="Y196" s="840" t="s">
        <v>1651</v>
      </c>
    </row>
    <row r="197" spans="1:25" s="843" customFormat="1">
      <c r="A197" s="710">
        <v>192</v>
      </c>
      <c r="B197" s="836" t="s">
        <v>141</v>
      </c>
      <c r="C197" s="837" t="s">
        <v>292</v>
      </c>
      <c r="D197" s="838">
        <v>8</v>
      </c>
      <c r="E197" s="702"/>
      <c r="F197" s="702"/>
      <c r="G197" s="702"/>
      <c r="H197" s="702"/>
      <c r="I197" s="702"/>
      <c r="J197" s="702"/>
      <c r="K197" s="879"/>
      <c r="L197" s="879"/>
      <c r="M197" s="702"/>
      <c r="N197" s="702"/>
      <c r="O197" s="879"/>
      <c r="P197" s="702"/>
      <c r="Q197" s="702"/>
      <c r="R197" s="702"/>
      <c r="S197" s="879"/>
      <c r="T197" s="839">
        <f t="shared" si="2"/>
        <v>0</v>
      </c>
      <c r="U197" s="840"/>
      <c r="V197" s="840"/>
      <c r="W197" s="841"/>
      <c r="X197" s="842"/>
      <c r="Y197" s="840" t="s">
        <v>1651</v>
      </c>
    </row>
    <row r="198" spans="1:25" s="1" customFormat="1">
      <c r="A198" s="11">
        <v>193</v>
      </c>
      <c r="B198" s="29" t="s">
        <v>790</v>
      </c>
      <c r="C198" s="12" t="s">
        <v>302</v>
      </c>
      <c r="D198" s="13">
        <v>4</v>
      </c>
      <c r="E198" s="5"/>
      <c r="F198" s="5">
        <f>+VLOOKUP(B198,'2. LABORATORIOS LTDA'!$B$2:$G$427,6,0)</f>
        <v>1216032</v>
      </c>
      <c r="G198" s="5"/>
      <c r="H198" s="5"/>
      <c r="I198" s="5">
        <f>+VLOOKUP(B198,'5. COBO Y ASOCIADOS'!$B$2:$G$427,6,0)</f>
        <v>1228782</v>
      </c>
      <c r="J198" s="5">
        <f>+VLOOKUP(B198,'6. COOSBOY'!$B$10:$G$435,6,0)</f>
        <v>1295198.2400000002</v>
      </c>
      <c r="K198" s="879"/>
      <c r="L198" s="879"/>
      <c r="M198" s="5"/>
      <c r="N198" s="5"/>
      <c r="O198" s="879"/>
      <c r="P198" s="5"/>
      <c r="Q198" s="5"/>
      <c r="R198" s="5"/>
      <c r="S198" s="879"/>
      <c r="T198" s="23">
        <f t="shared" ref="T198:T261" si="5">+MIN(E198:S198)</f>
        <v>1216032</v>
      </c>
      <c r="U198" s="21" t="s">
        <v>1554</v>
      </c>
      <c r="V198" s="21"/>
      <c r="W198" s="835" t="s">
        <v>1666</v>
      </c>
      <c r="X198" s="36"/>
      <c r="Y198" s="21"/>
    </row>
    <row r="199" spans="1:25" s="1" customFormat="1">
      <c r="A199" s="11">
        <v>194</v>
      </c>
      <c r="B199" s="29" t="s">
        <v>142</v>
      </c>
      <c r="C199" s="12" t="s">
        <v>292</v>
      </c>
      <c r="D199" s="13">
        <v>1600</v>
      </c>
      <c r="E199" s="5">
        <f>+VLOOKUP(B199,'1. PHARMAEUROPEA'!$B$2:$G$427,6,0)</f>
        <v>5220</v>
      </c>
      <c r="F199" s="5"/>
      <c r="G199" s="5"/>
      <c r="H199" s="5">
        <f>+VLOOKUP(B199,'4. OC LA ECONOMIA'!$B$2:$G$437,6,0)</f>
        <v>4087</v>
      </c>
      <c r="I199" s="5"/>
      <c r="J199" s="5">
        <f>+VLOOKUP(B199,'6. COOSBOY'!$B$10:$G$435,6,0)</f>
        <v>3306.4639999999999</v>
      </c>
      <c r="K199" s="879"/>
      <c r="L199" s="879"/>
      <c r="M199" s="5"/>
      <c r="N199" s="5">
        <f>+VLOOKUP(B199,'10. PRO H'!$B$2:$G$427,6,0)</f>
        <v>5510</v>
      </c>
      <c r="O199" s="879">
        <f>+VLOOKUP(B199,'11. SYD'!B195:G620,6,0)</f>
        <v>5137.6400000000003</v>
      </c>
      <c r="P199" s="5">
        <f>+VLOOKUP(B199,'12. REM EQUIPOS'!$B$4:$G$429,6,0)</f>
        <v>4083.2</v>
      </c>
      <c r="Q199" s="5">
        <f>+VLOOKUP(B199,'13. MEDICA C.I. LTDA.'!$B$2:$G$427,6,0)</f>
        <v>4785</v>
      </c>
      <c r="R199" s="5"/>
      <c r="S199" s="879"/>
      <c r="T199" s="23">
        <f t="shared" si="5"/>
        <v>3306.4639999999999</v>
      </c>
      <c r="U199" s="21" t="s">
        <v>12</v>
      </c>
      <c r="V199" s="21"/>
      <c r="W199" s="835" t="s">
        <v>373</v>
      </c>
      <c r="X199" s="36"/>
      <c r="Y199" s="21"/>
    </row>
    <row r="200" spans="1:25" s="1" customFormat="1">
      <c r="A200" s="11">
        <v>195</v>
      </c>
      <c r="B200" s="29" t="s">
        <v>143</v>
      </c>
      <c r="C200" s="12" t="s">
        <v>292</v>
      </c>
      <c r="D200" s="13">
        <v>200</v>
      </c>
      <c r="E200" s="5">
        <f>+VLOOKUP(B200,'1. PHARMAEUROPEA'!$B$2:$G$427,6,0)</f>
        <v>4950</v>
      </c>
      <c r="F200" s="5"/>
      <c r="G200" s="5"/>
      <c r="H200" s="5">
        <f>+VLOOKUP(B200,'4. OC LA ECONOMIA'!$B$2:$G$437,6,0)</f>
        <v>8700</v>
      </c>
      <c r="I200" s="5"/>
      <c r="J200" s="5">
        <f>+VLOOKUP(B200,'6. COOSBOY'!$B$10:$G$435,6,0)</f>
        <v>8574.7200000000012</v>
      </c>
      <c r="K200" s="879"/>
      <c r="L200" s="879"/>
      <c r="M200" s="5"/>
      <c r="N200" s="5"/>
      <c r="O200" s="879">
        <f>+VLOOKUP(B200,'11. SYD'!B196:G621,6,0)</f>
        <v>5220</v>
      </c>
      <c r="P200" s="5">
        <f>+VLOOKUP(B200,'12. REM EQUIPOS'!$B$4:$G$429,6,0)</f>
        <v>3108.8</v>
      </c>
      <c r="Q200" s="5">
        <f>+VLOOKUP(B200,'13. MEDICA C.I. LTDA.'!$B$2:$G$427,6,0)</f>
        <v>4858.08</v>
      </c>
      <c r="R200" s="5"/>
      <c r="S200" s="879"/>
      <c r="T200" s="23">
        <f t="shared" si="5"/>
        <v>3108.8</v>
      </c>
      <c r="U200" s="21" t="s">
        <v>335</v>
      </c>
      <c r="V200" s="21"/>
      <c r="W200" s="835" t="s">
        <v>972</v>
      </c>
      <c r="X200" s="36"/>
      <c r="Y200" s="21"/>
    </row>
    <row r="201" spans="1:25" s="1" customFormat="1">
      <c r="A201" s="11">
        <v>196</v>
      </c>
      <c r="B201" s="29" t="s">
        <v>144</v>
      </c>
      <c r="C201" s="12" t="s">
        <v>292</v>
      </c>
      <c r="D201" s="13">
        <v>160</v>
      </c>
      <c r="E201" s="5">
        <f>+VLOOKUP(B201,'1. PHARMAEUROPEA'!$B$2:$G$427,6,0)</f>
        <v>4950</v>
      </c>
      <c r="F201" s="5"/>
      <c r="G201" s="5"/>
      <c r="H201" s="5"/>
      <c r="I201" s="5"/>
      <c r="J201" s="5">
        <f>+VLOOKUP(B201,'6. COOSBOY'!$B$10:$G$435,6,0)</f>
        <v>8574.7200000000012</v>
      </c>
      <c r="K201" s="879"/>
      <c r="L201" s="879"/>
      <c r="M201" s="5"/>
      <c r="N201" s="5"/>
      <c r="O201" s="879">
        <f>+VLOOKUP(B201,'11. SYD'!B197:G622,6,0)</f>
        <v>5220</v>
      </c>
      <c r="P201" s="5">
        <f>+VLOOKUP(B201,'12. REM EQUIPOS'!$B$4:$G$429,6,0)</f>
        <v>3108.8</v>
      </c>
      <c r="Q201" s="5">
        <f>+VLOOKUP(B201,'13. MEDICA C.I. LTDA.'!$B$2:$G$427,6,0)</f>
        <v>4858.08</v>
      </c>
      <c r="R201" s="5"/>
      <c r="S201" s="879"/>
      <c r="T201" s="23">
        <f t="shared" si="5"/>
        <v>3108.8</v>
      </c>
      <c r="U201" s="21" t="s">
        <v>335</v>
      </c>
      <c r="V201" s="21"/>
      <c r="W201" s="835" t="s">
        <v>972</v>
      </c>
      <c r="X201" s="36"/>
      <c r="Y201" s="21"/>
    </row>
    <row r="202" spans="1:25" s="1" customFormat="1">
      <c r="A202" s="11">
        <v>197</v>
      </c>
      <c r="B202" s="29" t="s">
        <v>791</v>
      </c>
      <c r="C202" s="12" t="s">
        <v>292</v>
      </c>
      <c r="D202" s="13">
        <v>4</v>
      </c>
      <c r="E202" s="5"/>
      <c r="F202" s="5"/>
      <c r="G202" s="5"/>
      <c r="H202" s="5"/>
      <c r="I202" s="5"/>
      <c r="J202" s="5">
        <f>+VLOOKUP(B202,'6. COOSBOY'!$B$10:$G$435,6,0)</f>
        <v>128168.33039999999</v>
      </c>
      <c r="K202" s="879"/>
      <c r="L202" s="879"/>
      <c r="M202" s="5"/>
      <c r="N202" s="5"/>
      <c r="O202" s="879"/>
      <c r="P202" s="5"/>
      <c r="Q202" s="5"/>
      <c r="R202" s="5"/>
      <c r="S202" s="879"/>
      <c r="T202" s="23">
        <f t="shared" si="5"/>
        <v>128168.33039999999</v>
      </c>
      <c r="U202" s="21" t="s">
        <v>12</v>
      </c>
      <c r="V202" s="21"/>
      <c r="W202" s="835" t="s">
        <v>337</v>
      </c>
      <c r="X202" s="36"/>
      <c r="Y202" s="21"/>
    </row>
    <row r="203" spans="1:25" s="843" customFormat="1">
      <c r="A203" s="710">
        <v>198</v>
      </c>
      <c r="B203" s="836" t="s">
        <v>145</v>
      </c>
      <c r="C203" s="837" t="s">
        <v>292</v>
      </c>
      <c r="D203" s="838">
        <v>8</v>
      </c>
      <c r="E203" s="702"/>
      <c r="F203" s="702"/>
      <c r="G203" s="702"/>
      <c r="H203" s="702"/>
      <c r="I203" s="702"/>
      <c r="J203" s="702"/>
      <c r="K203" s="879"/>
      <c r="L203" s="879"/>
      <c r="M203" s="702"/>
      <c r="N203" s="702"/>
      <c r="O203" s="879"/>
      <c r="P203" s="702"/>
      <c r="Q203" s="702"/>
      <c r="R203" s="702"/>
      <c r="S203" s="879"/>
      <c r="T203" s="839">
        <f t="shared" si="5"/>
        <v>0</v>
      </c>
      <c r="U203" s="840"/>
      <c r="V203" s="840"/>
      <c r="W203" s="841"/>
      <c r="X203" s="842"/>
      <c r="Y203" s="840" t="s">
        <v>1651</v>
      </c>
    </row>
    <row r="204" spans="1:25" s="1" customFormat="1" ht="28">
      <c r="A204" s="11">
        <v>199</v>
      </c>
      <c r="B204" s="29" t="s">
        <v>792</v>
      </c>
      <c r="C204" s="12" t="s">
        <v>322</v>
      </c>
      <c r="D204" s="13">
        <v>1000</v>
      </c>
      <c r="E204" s="5"/>
      <c r="F204" s="702">
        <v>2521</v>
      </c>
      <c r="G204" s="5"/>
      <c r="H204" s="5"/>
      <c r="I204" s="5"/>
      <c r="J204" s="5"/>
      <c r="K204" s="879"/>
      <c r="L204" s="879"/>
      <c r="M204" s="5"/>
      <c r="N204" s="5"/>
      <c r="O204" s="879"/>
      <c r="P204" s="5"/>
      <c r="Q204" s="5"/>
      <c r="R204" s="5">
        <f>+VLOOKUP(B204,'14. ASEPSIS PRODUCTS'!$B$2:$G$427,6,0)</f>
        <v>3500</v>
      </c>
      <c r="S204" s="879"/>
      <c r="T204" s="23">
        <f t="shared" si="5"/>
        <v>2521</v>
      </c>
      <c r="U204" s="21" t="s">
        <v>1563</v>
      </c>
      <c r="V204" s="21"/>
      <c r="W204" s="835" t="s">
        <v>1668</v>
      </c>
      <c r="X204" s="36"/>
      <c r="Y204" s="21" t="s">
        <v>1650</v>
      </c>
    </row>
    <row r="205" spans="1:25" s="1" customFormat="1" ht="28">
      <c r="A205" s="11">
        <v>200</v>
      </c>
      <c r="B205" s="29" t="s">
        <v>793</v>
      </c>
      <c r="C205" s="12" t="s">
        <v>322</v>
      </c>
      <c r="D205" s="13">
        <v>1000</v>
      </c>
      <c r="E205" s="5"/>
      <c r="F205" s="5">
        <f>+VLOOKUP(B205,'2. LABORATORIOS LTDA'!$B$2:$G$427,6,0)</f>
        <v>4007</v>
      </c>
      <c r="G205" s="5"/>
      <c r="H205" s="5"/>
      <c r="I205" s="5"/>
      <c r="J205" s="5"/>
      <c r="K205" s="879"/>
      <c r="L205" s="879"/>
      <c r="M205" s="5"/>
      <c r="N205" s="5"/>
      <c r="O205" s="879"/>
      <c r="P205" s="5"/>
      <c r="Q205" s="5"/>
      <c r="R205" s="5">
        <f>+VLOOKUP(B205,'14. ASEPSIS PRODUCTS'!$B$2:$G$427,6,0)</f>
        <v>2500</v>
      </c>
      <c r="S205" s="879"/>
      <c r="T205" s="23">
        <f t="shared" si="5"/>
        <v>2500</v>
      </c>
      <c r="U205" s="21" t="s">
        <v>1563</v>
      </c>
      <c r="V205" s="21"/>
      <c r="W205" s="835" t="s">
        <v>1668</v>
      </c>
      <c r="X205" s="36"/>
      <c r="Y205" s="21"/>
    </row>
    <row r="206" spans="1:25" s="1" customFormat="1" ht="28">
      <c r="A206" s="11">
        <v>201</v>
      </c>
      <c r="B206" s="29" t="s">
        <v>794</v>
      </c>
      <c r="C206" s="12" t="s">
        <v>321</v>
      </c>
      <c r="D206" s="13">
        <v>40</v>
      </c>
      <c r="E206" s="5"/>
      <c r="F206" s="5">
        <f>+VLOOKUP(B206,'2. LABORATORIOS LTDA'!$B$2:$G$427,6,0)</f>
        <v>17541</v>
      </c>
      <c r="G206" s="5"/>
      <c r="H206" s="5"/>
      <c r="I206" s="5"/>
      <c r="J206" s="5"/>
      <c r="K206" s="879"/>
      <c r="L206" s="879"/>
      <c r="M206" s="5"/>
      <c r="N206" s="5"/>
      <c r="O206" s="879"/>
      <c r="P206" s="5"/>
      <c r="Q206" s="5"/>
      <c r="R206" s="5">
        <f>+VLOOKUP(B206,'14. ASEPSIS PRODUCTS'!$B$2:$G$427,6,0)</f>
        <v>27000</v>
      </c>
      <c r="S206" s="879">
        <f>+VLOOKUP(B206,'15. DEPOSFARMA SAS'!$B$12:$G$437,6,0)</f>
        <v>61248</v>
      </c>
      <c r="T206" s="23">
        <f t="shared" si="5"/>
        <v>17541</v>
      </c>
      <c r="U206" s="21" t="s">
        <v>1563</v>
      </c>
      <c r="V206" s="21"/>
      <c r="W206" s="835" t="s">
        <v>1668</v>
      </c>
      <c r="X206" s="36"/>
      <c r="Y206" s="21" t="s">
        <v>1650</v>
      </c>
    </row>
    <row r="207" spans="1:25" s="1" customFormat="1" ht="28">
      <c r="A207" s="11">
        <v>202</v>
      </c>
      <c r="B207" s="29" t="s">
        <v>146</v>
      </c>
      <c r="C207" s="12" t="s">
        <v>321</v>
      </c>
      <c r="D207" s="13">
        <v>80</v>
      </c>
      <c r="E207" s="5"/>
      <c r="F207" s="5"/>
      <c r="G207" s="5"/>
      <c r="H207" s="5"/>
      <c r="I207" s="5"/>
      <c r="J207" s="5"/>
      <c r="K207" s="879"/>
      <c r="L207" s="879"/>
      <c r="M207" s="5"/>
      <c r="N207" s="5"/>
      <c r="O207" s="879"/>
      <c r="P207" s="5"/>
      <c r="Q207" s="5"/>
      <c r="R207" s="5">
        <f>+VLOOKUP(B207,'14. ASEPSIS PRODUCTS'!$B$2:$G$427,6,0)</f>
        <v>29000</v>
      </c>
      <c r="S207" s="879"/>
      <c r="T207" s="23">
        <f t="shared" si="5"/>
        <v>29000</v>
      </c>
      <c r="U207" s="21" t="s">
        <v>1563</v>
      </c>
      <c r="V207" s="21"/>
      <c r="W207" s="835" t="s">
        <v>1668</v>
      </c>
      <c r="X207" s="36"/>
      <c r="Y207" s="21"/>
    </row>
    <row r="208" spans="1:25" s="1" customFormat="1">
      <c r="A208" s="11">
        <v>203</v>
      </c>
      <c r="B208" s="29" t="s">
        <v>148</v>
      </c>
      <c r="C208" s="12" t="s">
        <v>292</v>
      </c>
      <c r="D208" s="13">
        <v>800</v>
      </c>
      <c r="E208" s="5">
        <f>+VLOOKUP(B208,'1. PHARMAEUROPEA'!$B$2:$G$427,6,0)</f>
        <v>168</v>
      </c>
      <c r="F208" s="5"/>
      <c r="G208" s="5"/>
      <c r="H208" s="5">
        <f>+VLOOKUP(B208,'4. OC LA ECONOMIA'!$B$2:$G$437,6,0)</f>
        <v>142</v>
      </c>
      <c r="I208" s="5"/>
      <c r="J208" s="5">
        <f>+VLOOKUP(B208,'6. COOSBOY'!$B$10:$G$435,6,0)</f>
        <v>116.37119999999999</v>
      </c>
      <c r="K208" s="879"/>
      <c r="L208" s="879">
        <f>+VLOOKUP(B208,'8. ALFA TRADING'!$B$2:$G$427,6,0)</f>
        <v>129.10749999999999</v>
      </c>
      <c r="M208" s="5"/>
      <c r="N208" s="5">
        <f>+VLOOKUP(B208,'10. PRO H'!$B$2:$G$427,6,0)</f>
        <v>124.12</v>
      </c>
      <c r="O208" s="879">
        <f>+VLOOKUP(B208,'11. SYD'!B204:G629,6,0)</f>
        <v>563.43520000000001</v>
      </c>
      <c r="P208" s="5">
        <f>+VLOOKUP(B208,'12. REM EQUIPOS'!$B$4:$G$429,6,0)</f>
        <v>114.84</v>
      </c>
      <c r="Q208" s="5"/>
      <c r="R208" s="5"/>
      <c r="S208" s="879"/>
      <c r="T208" s="23">
        <f t="shared" si="5"/>
        <v>114.84</v>
      </c>
      <c r="U208" s="21" t="s">
        <v>335</v>
      </c>
      <c r="V208" s="21"/>
      <c r="W208" s="835" t="s">
        <v>504</v>
      </c>
      <c r="X208" s="36"/>
      <c r="Y208" s="21"/>
    </row>
    <row r="209" spans="1:25" s="1" customFormat="1">
      <c r="A209" s="11">
        <v>204</v>
      </c>
      <c r="B209" s="29" t="s">
        <v>795</v>
      </c>
      <c r="C209" s="12" t="s">
        <v>292</v>
      </c>
      <c r="D209" s="13">
        <v>2000</v>
      </c>
      <c r="E209" s="5"/>
      <c r="F209" s="5"/>
      <c r="G209" s="5"/>
      <c r="H209" s="5">
        <f>+VLOOKUP(B209,'4. OC LA ECONOMIA'!$B$2:$G$437,6,0)</f>
        <v>725</v>
      </c>
      <c r="I209" s="5"/>
      <c r="J209" s="5">
        <f>+VLOOKUP(B209,'6. COOSBOY'!$B$10:$G$435,6,0)</f>
        <v>439.03679999999997</v>
      </c>
      <c r="K209" s="879"/>
      <c r="L209" s="879">
        <f>+VLOOKUP(B209,'8. ALFA TRADING'!$B$2:$G$427,6,0)</f>
        <v>221.328</v>
      </c>
      <c r="M209" s="5"/>
      <c r="N209" s="5"/>
      <c r="O209" s="879"/>
      <c r="P209" s="5">
        <f>+VLOOKUP(B209,'12. REM EQUIPOS'!$B$4:$G$429,6,0)</f>
        <v>548.68000000000006</v>
      </c>
      <c r="Q209" s="5"/>
      <c r="R209" s="5"/>
      <c r="S209" s="879">
        <f>+VLOOKUP(B209,'15. DEPOSFARMA SAS'!$B$12:$G$437,6,0)</f>
        <v>487.2</v>
      </c>
      <c r="T209" s="23">
        <f t="shared" si="5"/>
        <v>221.328</v>
      </c>
      <c r="U209" s="21" t="s">
        <v>12</v>
      </c>
      <c r="V209" s="21"/>
      <c r="W209" s="835" t="s">
        <v>504</v>
      </c>
      <c r="X209" s="36"/>
      <c r="Y209" s="21"/>
    </row>
    <row r="210" spans="1:25" s="1" customFormat="1">
      <c r="A210" s="11">
        <v>205</v>
      </c>
      <c r="B210" s="29" t="s">
        <v>149</v>
      </c>
      <c r="C210" s="12" t="s">
        <v>292</v>
      </c>
      <c r="D210" s="13">
        <v>4000</v>
      </c>
      <c r="E210" s="5">
        <f>+VLOOKUP(B210,'1. PHARMAEUROPEA'!$B$2:$G$427,6,0)</f>
        <v>360</v>
      </c>
      <c r="F210" s="5"/>
      <c r="G210" s="5"/>
      <c r="H210" s="5">
        <f>+VLOOKUP(B210,'4. OC LA ECONOMIA'!$B$2:$G$437,6,0)</f>
        <v>293</v>
      </c>
      <c r="I210" s="5"/>
      <c r="J210" s="5">
        <f>+VLOOKUP(B210,'6. COOSBOY'!$B$10:$G$435,6,0)</f>
        <v>272.4144</v>
      </c>
      <c r="K210" s="879"/>
      <c r="L210" s="879">
        <f>+VLOOKUP(B210,'8. ALFA TRADING'!$B$2:$G$427,6,0)</f>
        <v>270.512</v>
      </c>
      <c r="M210" s="5">
        <f>+VLOOKUP(B210,'9. ALLERS GROUP'!$B$2:$G$427,6,0)</f>
        <v>327.12</v>
      </c>
      <c r="N210" s="5">
        <f>+VLOOKUP(B210,'10. PRO H'!$B$2:$G$427,6,0)</f>
        <v>291.16000000000003</v>
      </c>
      <c r="O210" s="879">
        <f>+VLOOKUP(B210,'11. SYD'!B206:G631,6,0)</f>
        <v>331.71359999999999</v>
      </c>
      <c r="P210" s="5">
        <f>+VLOOKUP(B210,'12. REM EQUIPOS'!$B$4:$G$429,6,0)</f>
        <v>232</v>
      </c>
      <c r="Q210" s="5">
        <f>+VLOOKUP(B210,'13. MEDICA C.I. LTDA.'!$B$2:$G$427,6,0)</f>
        <v>305.08</v>
      </c>
      <c r="R210" s="5"/>
      <c r="S210" s="879">
        <f>+VLOOKUP(B210,'15. DEPOSFARMA SAS'!$B$12:$G$437,6,0)</f>
        <v>336.4</v>
      </c>
      <c r="T210" s="23">
        <f t="shared" si="5"/>
        <v>232</v>
      </c>
      <c r="U210" s="21" t="s">
        <v>335</v>
      </c>
      <c r="V210" s="21"/>
      <c r="W210" s="835" t="s">
        <v>948</v>
      </c>
      <c r="X210" s="36"/>
      <c r="Y210" s="21"/>
    </row>
    <row r="211" spans="1:25" s="1" customFormat="1">
      <c r="A211" s="11">
        <v>206</v>
      </c>
      <c r="B211" s="29" t="s">
        <v>150</v>
      </c>
      <c r="C211" s="12" t="s">
        <v>292</v>
      </c>
      <c r="D211" s="13">
        <v>40000</v>
      </c>
      <c r="E211" s="5">
        <f>+VLOOKUP(B211,'1. PHARMAEUROPEA'!$B$2:$G$427,6,0)</f>
        <v>203</v>
      </c>
      <c r="F211" s="5"/>
      <c r="G211" s="5"/>
      <c r="H211" s="5">
        <f>+VLOOKUP(B211,'4. OC LA ECONOMIA'!$B$2:$G$437,6,0)</f>
        <v>191</v>
      </c>
      <c r="I211" s="5"/>
      <c r="J211" s="5">
        <f>+VLOOKUP(B211,'6. COOSBOY'!$B$10:$G$435,6,0)</f>
        <v>170.19520000000003</v>
      </c>
      <c r="K211" s="879"/>
      <c r="L211" s="879">
        <f>+VLOOKUP(B211,'8. ALFA TRADING'!$B$2:$G$427,6,0)</f>
        <v>165.99600000000001</v>
      </c>
      <c r="M211" s="5">
        <f>+VLOOKUP(B211,'9. ALLERS GROUP'!$B$2:$G$427,6,0)</f>
        <v>199.52</v>
      </c>
      <c r="N211" s="5">
        <f>+VLOOKUP(B211,'10. PRO H'!$B$2:$G$427,6,0)</f>
        <v>198.36</v>
      </c>
      <c r="O211" s="879">
        <f>+VLOOKUP(B211,'11. SYD'!B207:G632,6,0)</f>
        <v>195.054</v>
      </c>
      <c r="P211" s="5">
        <f>+VLOOKUP(B211,'12. REM EQUIPOS'!$B$4:$G$429,6,0)</f>
        <v>178.64</v>
      </c>
      <c r="Q211" s="5">
        <f>+VLOOKUP(B211,'13. MEDICA C.I. LTDA.'!$B$2:$G$427,6,0)</f>
        <v>196.04</v>
      </c>
      <c r="R211" s="5"/>
      <c r="S211" s="879"/>
      <c r="T211" s="23">
        <f t="shared" si="5"/>
        <v>165.99600000000001</v>
      </c>
      <c r="U211" s="21" t="s">
        <v>12</v>
      </c>
      <c r="V211" s="21"/>
      <c r="W211" s="835" t="s">
        <v>417</v>
      </c>
      <c r="X211" s="36"/>
      <c r="Y211" s="21"/>
    </row>
    <row r="212" spans="1:25" s="1" customFormat="1">
      <c r="A212" s="11">
        <v>207</v>
      </c>
      <c r="B212" s="29" t="s">
        <v>151</v>
      </c>
      <c r="C212" s="12" t="s">
        <v>292</v>
      </c>
      <c r="D212" s="13">
        <v>20000</v>
      </c>
      <c r="E212" s="5">
        <f>+VLOOKUP(B212,'1. PHARMAEUROPEA'!$B$2:$G$427,6,0)</f>
        <v>197</v>
      </c>
      <c r="F212" s="5"/>
      <c r="G212" s="5"/>
      <c r="H212" s="5">
        <f>+VLOOKUP(B212,'4. OC LA ECONOMIA'!$B$2:$G$437,6,0)</f>
        <v>191</v>
      </c>
      <c r="I212" s="5"/>
      <c r="J212" s="5"/>
      <c r="K212" s="879"/>
      <c r="L212" s="879">
        <f>+VLOOKUP(B212,'8. ALFA TRADING'!$B$2:$G$427,6,0)</f>
        <v>159.84800000000001</v>
      </c>
      <c r="M212" s="5">
        <f>+VLOOKUP(B212,'9. ALLERS GROUP'!$B$2:$G$427,6,0)</f>
        <v>169.36</v>
      </c>
      <c r="N212" s="5"/>
      <c r="O212" s="879"/>
      <c r="P212" s="5"/>
      <c r="Q212" s="5"/>
      <c r="R212" s="5"/>
      <c r="S212" s="879">
        <f>+VLOOKUP(B212,'15. DEPOSFARMA SAS'!$B$12:$G$437,6,0)</f>
        <v>232</v>
      </c>
      <c r="T212" s="23">
        <v>160</v>
      </c>
      <c r="U212" s="21" t="s">
        <v>1559</v>
      </c>
      <c r="V212" s="21"/>
      <c r="W212" s="835" t="s">
        <v>418</v>
      </c>
      <c r="X212" s="36"/>
      <c r="Y212" s="21"/>
    </row>
    <row r="213" spans="1:25" s="1" customFormat="1">
      <c r="A213" s="11">
        <v>208</v>
      </c>
      <c r="B213" s="29" t="s">
        <v>152</v>
      </c>
      <c r="C213" s="12" t="s">
        <v>292</v>
      </c>
      <c r="D213" s="13">
        <v>20000</v>
      </c>
      <c r="E213" s="5">
        <f>+VLOOKUP(B213,'1. PHARMAEUROPEA'!$B$2:$G$427,6,0)</f>
        <v>139</v>
      </c>
      <c r="F213" s="5"/>
      <c r="G213" s="5"/>
      <c r="H213" s="5">
        <f>+VLOOKUP(B213,'4. OC LA ECONOMIA'!$B$2:$G$437,6,0)</f>
        <v>129</v>
      </c>
      <c r="I213" s="5"/>
      <c r="J213" s="5">
        <f>+VLOOKUP(B213,'6. COOSBOY'!$B$10:$G$435,6,0)</f>
        <v>113.03040000000001</v>
      </c>
      <c r="K213" s="879"/>
      <c r="L213" s="879">
        <f>+VLOOKUP(B213,'8. ALFA TRADING'!$B$2:$G$427,6,0)</f>
        <v>116.812</v>
      </c>
      <c r="M213" s="5">
        <f>+VLOOKUP(B213,'9. ALLERS GROUP'!$B$2:$G$427,6,0)</f>
        <v>122.96000000000001</v>
      </c>
      <c r="N213" s="5">
        <f>+VLOOKUP(B213,'10. PRO H'!$B$2:$G$427,6,0)</f>
        <v>134.56</v>
      </c>
      <c r="O213" s="879">
        <f>+VLOOKUP(B213,'11. SYD'!B209:G634,6,0)</f>
        <v>132.9128</v>
      </c>
      <c r="P213" s="5">
        <f>+VLOOKUP(B213,'12. REM EQUIPOS'!$B$4:$G$429,6,0)</f>
        <v>107.88</v>
      </c>
      <c r="Q213" s="5">
        <f>+VLOOKUP(B213,'13. MEDICA C.I. LTDA.'!$B$2:$G$427,6,0)</f>
        <v>126.44</v>
      </c>
      <c r="R213" s="5"/>
      <c r="S213" s="879"/>
      <c r="T213" s="23">
        <f t="shared" si="5"/>
        <v>107.88</v>
      </c>
      <c r="U213" s="21" t="s">
        <v>12</v>
      </c>
      <c r="V213" s="21"/>
      <c r="W213" s="835" t="s">
        <v>417</v>
      </c>
      <c r="X213" s="36"/>
      <c r="Y213" s="21"/>
    </row>
    <row r="214" spans="1:25" s="1" customFormat="1">
      <c r="A214" s="11">
        <v>209</v>
      </c>
      <c r="B214" s="29" t="s">
        <v>153</v>
      </c>
      <c r="C214" s="12" t="s">
        <v>292</v>
      </c>
      <c r="D214" s="13">
        <v>32000</v>
      </c>
      <c r="E214" s="5">
        <f>+VLOOKUP(B214,'1. PHARMAEUROPEA'!$B$2:$G$427,6,0)</f>
        <v>151</v>
      </c>
      <c r="F214" s="5"/>
      <c r="G214" s="5"/>
      <c r="H214" s="5">
        <f>+VLOOKUP(B214,'4. OC LA ECONOMIA'!$B$2:$G$437,6,0)</f>
        <v>132</v>
      </c>
      <c r="I214" s="5"/>
      <c r="J214" s="5">
        <f>+VLOOKUP(B214,'6. COOSBOY'!$B$10:$G$435,6,0)</f>
        <v>116.92800000000001</v>
      </c>
      <c r="K214" s="879"/>
      <c r="L214" s="879">
        <f>+VLOOKUP(B214,'8. ALFA TRADING'!$B$2:$G$427,6,0)</f>
        <v>120.50081249999999</v>
      </c>
      <c r="M214" s="5">
        <f>+VLOOKUP(B214,'9. ALLERS GROUP'!$B$2:$G$427,6,0)</f>
        <v>139.19999999999999</v>
      </c>
      <c r="N214" s="5">
        <f>+VLOOKUP(B214,'10. PRO H'!$B$2:$G$427,6,0)</f>
        <v>126.44</v>
      </c>
      <c r="O214" s="879">
        <f>+VLOOKUP(B214,'11. SYD'!B210:G635,6,0)</f>
        <v>137.94720000000001</v>
      </c>
      <c r="P214" s="5">
        <f>+VLOOKUP(B214,'12. REM EQUIPOS'!$B$4:$G$429,6,0)</f>
        <v>116</v>
      </c>
      <c r="Q214" s="5">
        <f>+VLOOKUP(B214,'13. MEDICA C.I. LTDA.'!$B$2:$G$427,6,0)</f>
        <v>132.24</v>
      </c>
      <c r="R214" s="5"/>
      <c r="S214" s="879"/>
      <c r="T214" s="23">
        <f t="shared" si="5"/>
        <v>116</v>
      </c>
      <c r="U214" s="21" t="s">
        <v>12</v>
      </c>
      <c r="V214" s="21"/>
      <c r="W214" s="835" t="s">
        <v>417</v>
      </c>
      <c r="X214" s="36"/>
      <c r="Y214" s="21"/>
    </row>
    <row r="215" spans="1:25" s="1" customFormat="1">
      <c r="A215" s="11">
        <v>210</v>
      </c>
      <c r="B215" s="29" t="s">
        <v>154</v>
      </c>
      <c r="C215" s="12" t="s">
        <v>292</v>
      </c>
      <c r="D215" s="13">
        <v>200</v>
      </c>
      <c r="E215" s="5">
        <f>+VLOOKUP(B215,'1. PHARMAEUROPEA'!$B$2:$G$427,6,0)</f>
        <v>899</v>
      </c>
      <c r="F215" s="5"/>
      <c r="G215" s="5"/>
      <c r="H215" s="5">
        <f>+VLOOKUP(B215,'4. OC LA ECONOMIA'!$B$2:$G$437,6,0)</f>
        <v>689</v>
      </c>
      <c r="I215" s="5"/>
      <c r="J215" s="5"/>
      <c r="K215" s="879"/>
      <c r="L215" s="879">
        <f>+VLOOKUP(B215,'8. ALFA TRADING'!$B$2:$G$427,6,0)</f>
        <v>737.76</v>
      </c>
      <c r="M215" s="5"/>
      <c r="N215" s="5">
        <f>+VLOOKUP(B215,'10. PRO H'!$B$2:$G$427,6,0)</f>
        <v>223.88</v>
      </c>
      <c r="O215" s="879">
        <f>+VLOOKUP(B215,'11. SYD'!B211:G636,6,0)</f>
        <v>800.86400000000003</v>
      </c>
      <c r="P215" s="5">
        <f>+VLOOKUP(B215,'12. REM EQUIPOS'!$B$4:$G$429,6,0)</f>
        <v>509.24</v>
      </c>
      <c r="Q215" s="5">
        <f>+VLOOKUP(B215,'13. MEDICA C.I. LTDA.'!$B$2:$G$427,6,0)</f>
        <v>609</v>
      </c>
      <c r="R215" s="5"/>
      <c r="S215" s="879"/>
      <c r="T215" s="23">
        <f t="shared" si="5"/>
        <v>223.88</v>
      </c>
      <c r="U215" s="21" t="s">
        <v>1560</v>
      </c>
      <c r="V215" s="21"/>
      <c r="W215" s="835" t="s">
        <v>364</v>
      </c>
      <c r="X215" s="36"/>
      <c r="Y215" s="21"/>
    </row>
    <row r="216" spans="1:25" s="1" customFormat="1">
      <c r="A216" s="11">
        <v>211</v>
      </c>
      <c r="B216" s="29" t="s">
        <v>155</v>
      </c>
      <c r="C216" s="12" t="s">
        <v>323</v>
      </c>
      <c r="D216" s="13">
        <v>4</v>
      </c>
      <c r="E216" s="5"/>
      <c r="F216" s="5"/>
      <c r="G216" s="5"/>
      <c r="H216" s="5">
        <f>+VLOOKUP(B216,'4. OC LA ECONOMIA'!$B$2:$G$437,6,0)</f>
        <v>52728</v>
      </c>
      <c r="I216" s="5"/>
      <c r="J216" s="5"/>
      <c r="K216" s="879"/>
      <c r="L216" s="879"/>
      <c r="M216" s="5"/>
      <c r="N216" s="5"/>
      <c r="O216" s="879"/>
      <c r="P216" s="5">
        <f>+VLOOKUP(B216,'12. REM EQUIPOS'!$B$4:$G$429,6,0)</f>
        <v>42032.6</v>
      </c>
      <c r="Q216" s="5"/>
      <c r="R216" s="5"/>
      <c r="S216" s="879"/>
      <c r="T216" s="23">
        <f t="shared" si="5"/>
        <v>42032.6</v>
      </c>
      <c r="U216" s="21" t="s">
        <v>335</v>
      </c>
      <c r="V216" s="21"/>
      <c r="W216" s="835" t="s">
        <v>714</v>
      </c>
      <c r="X216" s="36"/>
      <c r="Y216" s="21"/>
    </row>
    <row r="217" spans="1:25" s="1" customFormat="1">
      <c r="A217" s="11">
        <v>212</v>
      </c>
      <c r="B217" s="29" t="s">
        <v>158</v>
      </c>
      <c r="C217" s="12" t="s">
        <v>292</v>
      </c>
      <c r="D217" s="13">
        <v>10</v>
      </c>
      <c r="E217" s="5"/>
      <c r="F217" s="5"/>
      <c r="G217" s="5"/>
      <c r="H217" s="5"/>
      <c r="I217" s="5"/>
      <c r="J217" s="5">
        <f>+VLOOKUP(B217,'6. COOSBOY'!$B$10:$G$435,6,0)</f>
        <v>29248.979999999996</v>
      </c>
      <c r="K217" s="879"/>
      <c r="L217" s="879"/>
      <c r="M217" s="5"/>
      <c r="N217" s="5">
        <f>+VLOOKUP(B217,'10. PRO H'!$B$2:$G$427,6,0)</f>
        <v>33476</v>
      </c>
      <c r="O217" s="879">
        <f>+VLOOKUP(B217,'11. SYD'!B213:G638,6,0)</f>
        <v>27858</v>
      </c>
      <c r="P217" s="5">
        <f>+VLOOKUP(B217,'12. REM EQUIPOS'!$B$4:$G$429,6,0)</f>
        <v>42108</v>
      </c>
      <c r="Q217" s="5"/>
      <c r="R217" s="5"/>
      <c r="S217" s="879"/>
      <c r="T217" s="23">
        <f t="shared" si="5"/>
        <v>27858</v>
      </c>
      <c r="U217" s="21" t="s">
        <v>12</v>
      </c>
      <c r="V217" s="21"/>
      <c r="W217" s="835" t="s">
        <v>348</v>
      </c>
      <c r="X217" s="36"/>
      <c r="Y217" s="21"/>
    </row>
    <row r="218" spans="1:25" s="1" customFormat="1" ht="28">
      <c r="A218" s="11">
        <v>213</v>
      </c>
      <c r="B218" s="29" t="s">
        <v>157</v>
      </c>
      <c r="C218" s="12" t="s">
        <v>292</v>
      </c>
      <c r="D218" s="13">
        <v>10</v>
      </c>
      <c r="E218" s="5"/>
      <c r="F218" s="5"/>
      <c r="G218" s="5"/>
      <c r="H218" s="5">
        <f>+VLOOKUP(B218,'4. OC LA ECONOMIA'!$B$2:$G$437,6,0)</f>
        <v>27481</v>
      </c>
      <c r="I218" s="5"/>
      <c r="J218" s="5">
        <f>+VLOOKUP(B218,'6. COOSBOY'!$B$10:$G$435,6,0)</f>
        <v>28415.639999999996</v>
      </c>
      <c r="K218" s="879"/>
      <c r="L218" s="879"/>
      <c r="M218" s="5"/>
      <c r="N218" s="5"/>
      <c r="O218" s="879"/>
      <c r="P218" s="5">
        <f>+VLOOKUP(B218,'12. REM EQUIPOS'!$B$4:$G$429,6,0)</f>
        <v>37582.839999999997</v>
      </c>
      <c r="Q218" s="5"/>
      <c r="R218" s="5"/>
      <c r="S218" s="879">
        <f>+VLOOKUP(B218,'15. DEPOSFARMA SAS'!$B$12:$G$437,6,0)</f>
        <v>37700</v>
      </c>
      <c r="T218" s="23">
        <f t="shared" si="5"/>
        <v>27481</v>
      </c>
      <c r="U218" s="21" t="s">
        <v>11</v>
      </c>
      <c r="V218" s="21"/>
      <c r="W218" s="835" t="s">
        <v>504</v>
      </c>
      <c r="X218" s="36"/>
      <c r="Y218" s="21"/>
    </row>
    <row r="219" spans="1:25" s="1" customFormat="1">
      <c r="A219" s="11">
        <v>214</v>
      </c>
      <c r="B219" s="29" t="s">
        <v>156</v>
      </c>
      <c r="C219" s="12" t="s">
        <v>292</v>
      </c>
      <c r="D219" s="13">
        <v>10</v>
      </c>
      <c r="E219" s="5"/>
      <c r="F219" s="5"/>
      <c r="G219" s="5"/>
      <c r="H219" s="5">
        <f>+VLOOKUP(B219,'4. OC LA ECONOMIA'!$B$2:$G$437,6,0)</f>
        <v>22488</v>
      </c>
      <c r="I219" s="5"/>
      <c r="J219" s="5">
        <f>+VLOOKUP(B219,'6. COOSBOY'!$B$10:$G$435,6,0)</f>
        <v>28415.639999999996</v>
      </c>
      <c r="K219" s="879"/>
      <c r="L219" s="879"/>
      <c r="M219" s="5"/>
      <c r="N219" s="5">
        <f>+VLOOKUP(B219,'10. PRO H'!$B$2:$G$427,6,0)</f>
        <v>34425</v>
      </c>
      <c r="O219" s="879"/>
      <c r="P219" s="5"/>
      <c r="Q219" s="5"/>
      <c r="R219" s="5"/>
      <c r="S219" s="879">
        <f>+VLOOKUP(B219,'15. DEPOSFARMA SAS'!$B$12:$G$437,6,0)</f>
        <v>37700</v>
      </c>
      <c r="T219" s="23">
        <f t="shared" si="5"/>
        <v>22488</v>
      </c>
      <c r="U219" s="21" t="s">
        <v>11</v>
      </c>
      <c r="V219" s="21"/>
      <c r="W219" s="835" t="s">
        <v>348</v>
      </c>
      <c r="X219" s="36"/>
      <c r="Y219" s="21"/>
    </row>
    <row r="220" spans="1:25" s="1" customFormat="1">
      <c r="A220" s="11">
        <v>215</v>
      </c>
      <c r="B220" s="29" t="s">
        <v>159</v>
      </c>
      <c r="C220" s="12" t="s">
        <v>324</v>
      </c>
      <c r="D220" s="13">
        <v>120</v>
      </c>
      <c r="E220" s="5"/>
      <c r="F220" s="5"/>
      <c r="G220" s="5"/>
      <c r="H220" s="5">
        <f>+VLOOKUP(B220,'4. OC LA ECONOMIA'!$B$2:$G$437,6,0)</f>
        <v>1418</v>
      </c>
      <c r="I220" s="5"/>
      <c r="J220" s="5">
        <f>+VLOOKUP(B220,'6. COOSBOY'!$B$10:$G$435,6,0)</f>
        <v>1143.876</v>
      </c>
      <c r="K220" s="879"/>
      <c r="L220" s="879"/>
      <c r="M220" s="5"/>
      <c r="N220" s="5">
        <f>+VLOOKUP(B220,'10. PRO H'!$B$2:$G$427,6,0)</f>
        <v>581.16</v>
      </c>
      <c r="O220" s="879"/>
      <c r="P220" s="5">
        <f>+VLOOKUP(B220,'12. REM EQUIPOS'!$B$4:$G$429,6,0)</f>
        <v>1267.8800000000001</v>
      </c>
      <c r="Q220" s="5">
        <f>+VLOOKUP(B220,'13. MEDICA C.I. LTDA.'!$B$2:$G$427,6,0)</f>
        <v>1762.04</v>
      </c>
      <c r="R220" s="5"/>
      <c r="S220" s="879"/>
      <c r="T220" s="23">
        <f t="shared" si="5"/>
        <v>581.16</v>
      </c>
      <c r="U220" s="21" t="s">
        <v>1560</v>
      </c>
      <c r="V220" s="21"/>
      <c r="W220" s="835" t="s">
        <v>1326</v>
      </c>
      <c r="X220" s="36"/>
      <c r="Y220" s="21"/>
    </row>
    <row r="221" spans="1:25" s="1" customFormat="1">
      <c r="A221" s="11">
        <v>216</v>
      </c>
      <c r="B221" s="29" t="s">
        <v>161</v>
      </c>
      <c r="C221" s="12" t="s">
        <v>325</v>
      </c>
      <c r="D221" s="13">
        <v>12</v>
      </c>
      <c r="E221" s="5">
        <f>+VLOOKUP(B221,'1. PHARMAEUROPEA'!$B$2:$G$427,6,0)</f>
        <v>5878</v>
      </c>
      <c r="F221" s="5"/>
      <c r="G221" s="5">
        <f>+VLOOKUP(B221,'3. HOSPIMEDICS'!$B$2:$G$427,6,0)</f>
        <v>74477.8</v>
      </c>
      <c r="H221" s="5">
        <f>+VLOOKUP(B221,'4. OC LA ECONOMIA'!$B$2:$G$437,6,0)</f>
        <v>5754</v>
      </c>
      <c r="I221" s="5"/>
      <c r="J221" s="5">
        <f>+VLOOKUP(B221,'6. COOSBOY'!$B$10:$G$435,6,0)</f>
        <v>69029.279999999999</v>
      </c>
      <c r="K221" s="879"/>
      <c r="L221" s="879"/>
      <c r="M221" s="5"/>
      <c r="N221" s="5">
        <f>+VLOOKUP(B221,'10. PRO H'!$B$2:$G$427,6,0)</f>
        <v>4640</v>
      </c>
      <c r="O221" s="879">
        <f>+VLOOKUP(B221,'11. SYD'!B217:G642,6,0)</f>
        <v>6628</v>
      </c>
      <c r="P221" s="5">
        <f>+VLOOKUP(B221,'12. REM EQUIPOS'!$B$4:$G$429,6,0)</f>
        <v>22205.88</v>
      </c>
      <c r="Q221" s="5"/>
      <c r="R221" s="5"/>
      <c r="S221" s="879"/>
      <c r="T221" s="23">
        <f t="shared" si="5"/>
        <v>4640</v>
      </c>
      <c r="U221" s="21" t="s">
        <v>1560</v>
      </c>
      <c r="V221" s="21"/>
      <c r="W221" s="835" t="s">
        <v>489</v>
      </c>
      <c r="X221" s="36"/>
      <c r="Y221" s="21"/>
    </row>
    <row r="222" spans="1:25" s="1" customFormat="1">
      <c r="A222" s="11">
        <v>217</v>
      </c>
      <c r="B222" s="29" t="s">
        <v>160</v>
      </c>
      <c r="C222" s="12" t="s">
        <v>324</v>
      </c>
      <c r="D222" s="13">
        <v>20</v>
      </c>
      <c r="E222" s="5"/>
      <c r="F222" s="5"/>
      <c r="G222" s="5"/>
      <c r="H222" s="5">
        <f>+VLOOKUP(B222,'4. OC LA ECONOMIA'!$B$2:$G$437,6,0)</f>
        <v>128089</v>
      </c>
      <c r="I222" s="5"/>
      <c r="J222" s="5">
        <f>+VLOOKUP(B222,'6. COOSBOY'!$B$10:$G$435,6,0)</f>
        <v>128498.51999999999</v>
      </c>
      <c r="K222" s="879"/>
      <c r="L222" s="879"/>
      <c r="M222" s="5"/>
      <c r="N222" s="5"/>
      <c r="O222" s="879">
        <f>+VLOOKUP(B222,'11. SYD'!B218:G643,6,0)</f>
        <v>74287</v>
      </c>
      <c r="P222" s="5">
        <f>+VLOOKUP(B222,'12. REM EQUIPOS'!$B$4:$G$429,6,0)</f>
        <v>130753</v>
      </c>
      <c r="Q222" s="5"/>
      <c r="R222" s="5"/>
      <c r="S222" s="879"/>
      <c r="T222" s="23">
        <f t="shared" si="5"/>
        <v>74287</v>
      </c>
      <c r="U222" s="21" t="s">
        <v>11</v>
      </c>
      <c r="V222" s="21"/>
      <c r="W222" s="835" t="s">
        <v>420</v>
      </c>
      <c r="X222" s="36"/>
      <c r="Y222" s="21"/>
    </row>
    <row r="223" spans="1:25" s="1" customFormat="1">
      <c r="A223" s="11">
        <v>218</v>
      </c>
      <c r="B223" s="29" t="s">
        <v>202</v>
      </c>
      <c r="C223" s="12" t="s">
        <v>292</v>
      </c>
      <c r="D223" s="13">
        <v>20</v>
      </c>
      <c r="E223" s="5"/>
      <c r="F223" s="5"/>
      <c r="G223" s="5"/>
      <c r="H223" s="5">
        <f>+VLOOKUP(B223,'4. OC LA ECONOMIA'!$B$2:$G$437,6,0)</f>
        <v>132095</v>
      </c>
      <c r="I223" s="5"/>
      <c r="J223" s="5">
        <f>+VLOOKUP(B223,'6. COOSBOY'!$B$10:$G$435,6,0)</f>
        <v>115643.87999999998</v>
      </c>
      <c r="K223" s="879"/>
      <c r="L223" s="879"/>
      <c r="M223" s="5"/>
      <c r="N223" s="5"/>
      <c r="O223" s="879"/>
      <c r="P223" s="5">
        <f>+VLOOKUP(B223,'12. REM EQUIPOS'!$B$4:$G$429,6,0)</f>
        <v>151694.35999999999</v>
      </c>
      <c r="Q223" s="5"/>
      <c r="R223" s="5"/>
      <c r="S223" s="879"/>
      <c r="T223" s="23">
        <f t="shared" si="5"/>
        <v>115643.87999999998</v>
      </c>
      <c r="U223" s="21" t="s">
        <v>12</v>
      </c>
      <c r="V223" s="21"/>
      <c r="W223" s="835" t="s">
        <v>1412</v>
      </c>
      <c r="X223" s="36"/>
      <c r="Y223" s="21"/>
    </row>
    <row r="224" spans="1:25" s="843" customFormat="1" ht="28">
      <c r="A224" s="710">
        <v>219</v>
      </c>
      <c r="B224" s="836" t="s">
        <v>796</v>
      </c>
      <c r="C224" s="837" t="s">
        <v>324</v>
      </c>
      <c r="D224" s="838">
        <v>2</v>
      </c>
      <c r="E224" s="702"/>
      <c r="F224" s="702"/>
      <c r="G224" s="702"/>
      <c r="H224" s="702"/>
      <c r="I224" s="702"/>
      <c r="J224" s="702"/>
      <c r="K224" s="879"/>
      <c r="L224" s="879"/>
      <c r="M224" s="702"/>
      <c r="N224" s="702"/>
      <c r="O224" s="879"/>
      <c r="P224" s="702"/>
      <c r="Q224" s="702"/>
      <c r="R224" s="702"/>
      <c r="S224" s="879"/>
      <c r="T224" s="839">
        <f t="shared" si="5"/>
        <v>0</v>
      </c>
      <c r="U224" s="840"/>
      <c r="V224" s="840"/>
      <c r="W224" s="841"/>
      <c r="X224" s="842"/>
      <c r="Y224" s="840" t="s">
        <v>1651</v>
      </c>
    </row>
    <row r="225" spans="1:25" s="1" customFormat="1">
      <c r="A225" s="11">
        <v>220</v>
      </c>
      <c r="B225" s="29" t="s">
        <v>162</v>
      </c>
      <c r="C225" s="12" t="s">
        <v>291</v>
      </c>
      <c r="D225" s="13">
        <v>16</v>
      </c>
      <c r="E225" s="5">
        <f>+VLOOKUP(B225,'1. PHARMAEUROPEA'!$B$2:$G$427,6,0)</f>
        <v>2340</v>
      </c>
      <c r="F225" s="5"/>
      <c r="G225" s="5"/>
      <c r="H225" s="5">
        <f>+VLOOKUP(B225,'4. OC LA ECONOMIA'!$B$2:$G$437,6,0)</f>
        <v>3828</v>
      </c>
      <c r="I225" s="5"/>
      <c r="J225" s="5"/>
      <c r="K225" s="879"/>
      <c r="L225" s="879"/>
      <c r="M225" s="5"/>
      <c r="N225" s="5"/>
      <c r="O225" s="879">
        <f>+VLOOKUP(B225,'11. SYD'!B221:G646,6,0)</f>
        <v>64</v>
      </c>
      <c r="P225" s="5">
        <f>+VLOOKUP(B225,'12. REM EQUIPOS'!$B$4:$G$429,6,0)</f>
        <v>1930.24</v>
      </c>
      <c r="Q225" s="5"/>
      <c r="R225" s="5"/>
      <c r="S225" s="879"/>
      <c r="T225" s="23">
        <f t="shared" si="5"/>
        <v>64</v>
      </c>
      <c r="U225" s="21" t="s">
        <v>335</v>
      </c>
      <c r="V225" s="21"/>
      <c r="W225" s="835" t="s">
        <v>637</v>
      </c>
      <c r="X225" s="36"/>
      <c r="Y225" s="21"/>
    </row>
    <row r="226" spans="1:25" s="1" customFormat="1">
      <c r="A226" s="11">
        <v>221</v>
      </c>
      <c r="B226" s="29" t="s">
        <v>163</v>
      </c>
      <c r="C226" s="12" t="s">
        <v>291</v>
      </c>
      <c r="D226" s="13">
        <v>8</v>
      </c>
      <c r="E226" s="5">
        <f>+VLOOKUP(B226,'1. PHARMAEUROPEA'!$B$2:$G$427,6,0)</f>
        <v>2567</v>
      </c>
      <c r="F226" s="5"/>
      <c r="G226" s="5"/>
      <c r="H226" s="5">
        <f>+VLOOKUP(B226,'4. OC LA ECONOMIA'!$B$2:$G$437,6,0)</f>
        <v>2204</v>
      </c>
      <c r="I226" s="5"/>
      <c r="J226" s="5">
        <f>+VLOOKUP(B226,'6. COOSBOY'!$B$10:$G$435,6,0)</f>
        <v>5025.12</v>
      </c>
      <c r="K226" s="879"/>
      <c r="L226" s="879"/>
      <c r="M226" s="5"/>
      <c r="N226" s="5"/>
      <c r="O226" s="879">
        <f>+VLOOKUP(B226,'11. SYD'!B222:G647,6,0)</f>
        <v>28</v>
      </c>
      <c r="P226" s="5">
        <f>+VLOOKUP(B226,'12. REM EQUIPOS'!$B$4:$G$429,6,0)</f>
        <v>2117</v>
      </c>
      <c r="Q226" s="5"/>
      <c r="R226" s="5"/>
      <c r="S226" s="879"/>
      <c r="T226" s="23">
        <f t="shared" si="5"/>
        <v>28</v>
      </c>
      <c r="U226" s="21" t="s">
        <v>335</v>
      </c>
      <c r="V226" s="21"/>
      <c r="W226" s="835" t="s">
        <v>978</v>
      </c>
      <c r="X226" s="36"/>
      <c r="Y226" s="21"/>
    </row>
    <row r="227" spans="1:25" s="1" customFormat="1">
      <c r="A227" s="11">
        <v>222</v>
      </c>
      <c r="B227" s="29" t="s">
        <v>164</v>
      </c>
      <c r="C227" s="12" t="s">
        <v>292</v>
      </c>
      <c r="D227" s="13">
        <v>700</v>
      </c>
      <c r="E227" s="5">
        <f>+VLOOKUP(B227,'1. PHARMAEUROPEA'!$B$2:$G$427,6,0)</f>
        <v>12992</v>
      </c>
      <c r="F227" s="5"/>
      <c r="G227" s="5"/>
      <c r="H227" s="5">
        <f>+VLOOKUP(B227,'4. OC LA ECONOMIA'!$B$2:$G$437,6,0)</f>
        <v>14500</v>
      </c>
      <c r="I227" s="5"/>
      <c r="J227" s="5">
        <f>+VLOOKUP(B227,'6. COOSBOY'!$B$10:$G$435,6,0)</f>
        <v>4677.1200000000008</v>
      </c>
      <c r="K227" s="879"/>
      <c r="L227" s="879"/>
      <c r="M227" s="5">
        <f>+VLOOKUP(B227,'9. ALLERS GROUP'!$B$2:$G$427,6,0)</f>
        <v>17222.52</v>
      </c>
      <c r="N227" s="5">
        <f>+VLOOKUP(B227,'10. PRO H'!$B$2:$G$427,6,0)</f>
        <v>4351.16</v>
      </c>
      <c r="O227" s="879">
        <f>+VLOOKUP(B227,'11. SYD'!B223:G648,6,0)</f>
        <v>18928.88</v>
      </c>
      <c r="P227" s="5">
        <f>+VLOOKUP(B227,'12. REM EQUIPOS'!$B$4:$G$429,6,0)</f>
        <v>5997.2</v>
      </c>
      <c r="Q227" s="5">
        <f>+VLOOKUP(B227,'13. MEDICA C.I. LTDA.'!$B$2:$G$427,6,0)</f>
        <v>6888.08</v>
      </c>
      <c r="R227" s="5"/>
      <c r="S227" s="879">
        <f>+VLOOKUP(B227,'15. DEPOSFARMA SAS'!$B$12:$G$437,6,0)</f>
        <v>6064.48</v>
      </c>
      <c r="T227" s="23">
        <f t="shared" si="5"/>
        <v>4351.16</v>
      </c>
      <c r="U227" s="21" t="s">
        <v>12</v>
      </c>
      <c r="V227" s="21"/>
      <c r="W227" s="835" t="s">
        <v>396</v>
      </c>
      <c r="X227" s="36"/>
      <c r="Y227" s="21" t="s">
        <v>1650</v>
      </c>
    </row>
    <row r="228" spans="1:25" s="1" customFormat="1">
      <c r="A228" s="11">
        <v>223</v>
      </c>
      <c r="B228" s="29" t="s">
        <v>797</v>
      </c>
      <c r="C228" s="12" t="s">
        <v>292</v>
      </c>
      <c r="D228" s="13">
        <v>4</v>
      </c>
      <c r="E228" s="5"/>
      <c r="F228" s="5">
        <f>+VLOOKUP(B228,'2. LABORATORIOS LTDA'!$B$2:$G$427,6,0)</f>
        <v>29757</v>
      </c>
      <c r="G228" s="5"/>
      <c r="H228" s="5">
        <f>+VLOOKUP(B228,'4. OC LA ECONOMIA'!$B$2:$G$437,6,0)</f>
        <v>33155</v>
      </c>
      <c r="I228" s="5">
        <f>+VLOOKUP(B228,'5. COBO Y ASOCIADOS'!$B$2:$G$427,6,0)</f>
        <v>30068</v>
      </c>
      <c r="J228" s="5">
        <f>+VLOOKUP(B228,'6. COOSBOY'!$B$10:$G$435,6,0)</f>
        <v>32258.625599999996</v>
      </c>
      <c r="K228" s="879"/>
      <c r="L228" s="879"/>
      <c r="M228" s="5"/>
      <c r="N228" s="5"/>
      <c r="O228" s="879">
        <f>+VLOOKUP(B228,'11. SYD'!B224:G649,6,0)</f>
        <v>37397.497777777782</v>
      </c>
      <c r="P228" s="5">
        <f>+VLOOKUP(B228,'12. REM EQUIPOS'!$B$4:$G$429,6,0)</f>
        <v>31405.84</v>
      </c>
      <c r="Q228" s="5"/>
      <c r="R228" s="5">
        <f>+VLOOKUP(B228,'14. ASEPSIS PRODUCTS'!$B$2:$G$427,6,0)</f>
        <v>830000</v>
      </c>
      <c r="S228" s="879"/>
      <c r="T228" s="23">
        <f t="shared" si="5"/>
        <v>29757</v>
      </c>
      <c r="U228" s="21" t="s">
        <v>1554</v>
      </c>
      <c r="V228" s="21"/>
      <c r="W228" s="835" t="s">
        <v>1656</v>
      </c>
      <c r="X228" s="36"/>
      <c r="Y228" s="21"/>
    </row>
    <row r="229" spans="1:25" s="1" customFormat="1">
      <c r="A229" s="11">
        <v>224</v>
      </c>
      <c r="B229" s="29" t="s">
        <v>165</v>
      </c>
      <c r="C229" s="12" t="s">
        <v>292</v>
      </c>
      <c r="D229" s="13">
        <v>120</v>
      </c>
      <c r="E229" s="5"/>
      <c r="F229" s="5"/>
      <c r="G229" s="5"/>
      <c r="H229" s="5">
        <f>+VLOOKUP(B229,'4. OC LA ECONOMIA'!$B$2:$G$437,6,0)</f>
        <v>1232</v>
      </c>
      <c r="I229" s="5"/>
      <c r="J229" s="5">
        <f>+VLOOKUP(B229,'6. COOSBOY'!$B$10:$G$435,6,0)</f>
        <v>604.19999999999993</v>
      </c>
      <c r="K229" s="879"/>
      <c r="L229" s="879"/>
      <c r="M229" s="5"/>
      <c r="N229" s="5">
        <f>+VLOOKUP(B229,'10. PRO H'!$B$2:$G$427,6,0)</f>
        <v>595.08000000000004</v>
      </c>
      <c r="O229" s="879">
        <f>+VLOOKUP(B229,'11. SYD'!B225:G650,6,0)</f>
        <v>2734.12</v>
      </c>
      <c r="P229" s="5">
        <f>+VLOOKUP(B229,'12. REM EQUIPOS'!$B$4:$G$429,6,0)</f>
        <v>916.4</v>
      </c>
      <c r="Q229" s="5"/>
      <c r="R229" s="5"/>
      <c r="S229" s="879"/>
      <c r="T229" s="23">
        <f t="shared" si="5"/>
        <v>595.08000000000004</v>
      </c>
      <c r="U229" s="21" t="s">
        <v>12</v>
      </c>
      <c r="V229" s="21"/>
      <c r="W229" s="835" t="s">
        <v>373</v>
      </c>
      <c r="X229" s="36"/>
      <c r="Y229" s="21"/>
    </row>
    <row r="230" spans="1:25" s="1" customFormat="1">
      <c r="A230" s="11">
        <v>225</v>
      </c>
      <c r="B230" s="29" t="s">
        <v>166</v>
      </c>
      <c r="C230" s="12" t="s">
        <v>292</v>
      </c>
      <c r="D230" s="13">
        <v>4</v>
      </c>
      <c r="E230" s="5"/>
      <c r="F230" s="5">
        <f>+VLOOKUP(B230,'2. LABORATORIOS LTDA'!$B$2:$G$427,6,0)</f>
        <v>297647</v>
      </c>
      <c r="G230" s="5"/>
      <c r="H230" s="5">
        <f>+VLOOKUP(B230,'4. OC LA ECONOMIA'!$B$2:$G$437,6,0)</f>
        <v>398451</v>
      </c>
      <c r="I230" s="5">
        <f>+VLOOKUP(B230,'5. COBO Y ASOCIADOS'!$B$2:$G$427,6,0)</f>
        <v>300766</v>
      </c>
      <c r="J230" s="5">
        <f>+VLOOKUP(B230,'6. COOSBOY'!$B$10:$G$435,6,0)</f>
        <v>322683.83999999997</v>
      </c>
      <c r="K230" s="879"/>
      <c r="L230" s="879"/>
      <c r="M230" s="5"/>
      <c r="N230" s="5"/>
      <c r="O230" s="879">
        <f>+VLOOKUP(B230,'11. SYD'!B226:G651,6,0)</f>
        <v>447838</v>
      </c>
      <c r="P230" s="5">
        <f>+VLOOKUP(B230,'12. REM EQUIPOS'!$B$4:$G$429,6,0)</f>
        <v>209000</v>
      </c>
      <c r="Q230" s="5"/>
      <c r="R230" s="5"/>
      <c r="S230" s="879">
        <f>+VLOOKUP(B230,'15. DEPOSFARMA SAS'!$B$12:$G$437,6,0)</f>
        <v>195000</v>
      </c>
      <c r="T230" s="23">
        <f t="shared" si="5"/>
        <v>195000</v>
      </c>
      <c r="U230" s="21" t="s">
        <v>1554</v>
      </c>
      <c r="V230" s="21"/>
      <c r="W230" s="835" t="s">
        <v>1656</v>
      </c>
      <c r="X230" s="36"/>
      <c r="Y230" s="21" t="s">
        <v>1650</v>
      </c>
    </row>
    <row r="231" spans="1:25" s="1" customFormat="1">
      <c r="A231" s="11">
        <v>226</v>
      </c>
      <c r="B231" s="29" t="s">
        <v>167</v>
      </c>
      <c r="C231" s="12" t="s">
        <v>326</v>
      </c>
      <c r="D231" s="13">
        <v>4</v>
      </c>
      <c r="E231" s="5">
        <f>+VLOOKUP(B231,'1. PHARMAEUROPEA'!$B$2:$G$427,6,0)</f>
        <v>68390</v>
      </c>
      <c r="F231" s="5"/>
      <c r="G231" s="5"/>
      <c r="H231" s="5">
        <f>+VLOOKUP(B231,'4. OC LA ECONOMIA'!$B$2:$G$437,6,0)</f>
        <v>58951</v>
      </c>
      <c r="I231" s="5"/>
      <c r="J231" s="5">
        <f>+VLOOKUP(B231,'6. COOSBOY'!$B$10:$G$435,6,0)</f>
        <v>83205.407999999981</v>
      </c>
      <c r="K231" s="879"/>
      <c r="L231" s="879"/>
      <c r="M231" s="5"/>
      <c r="N231" s="5"/>
      <c r="O231" s="879">
        <f>+VLOOKUP(B231,'11. SYD'!B227:G652,6,0)</f>
        <v>70595.28</v>
      </c>
      <c r="P231" s="5">
        <f>+VLOOKUP(B231,'12. REM EQUIPOS'!$B$4:$G$429,6,0)</f>
        <v>43256.4</v>
      </c>
      <c r="Q231" s="5">
        <f>+VLOOKUP(B231,'13. MEDICA C.I. LTDA.'!$B$2:$G$427,6,0)</f>
        <v>63124.880000000005</v>
      </c>
      <c r="R231" s="5"/>
      <c r="S231" s="879"/>
      <c r="T231" s="23">
        <f t="shared" si="5"/>
        <v>43256.4</v>
      </c>
      <c r="U231" s="21" t="s">
        <v>335</v>
      </c>
      <c r="V231" s="21"/>
      <c r="W231" s="835" t="s">
        <v>466</v>
      </c>
      <c r="X231" s="36"/>
      <c r="Y231" s="21"/>
    </row>
    <row r="232" spans="1:25" s="1" customFormat="1">
      <c r="A232" s="11">
        <v>227</v>
      </c>
      <c r="B232" s="29" t="s">
        <v>168</v>
      </c>
      <c r="C232" s="12" t="s">
        <v>292</v>
      </c>
      <c r="D232" s="13">
        <v>200</v>
      </c>
      <c r="E232" s="5"/>
      <c r="F232" s="5"/>
      <c r="G232" s="5"/>
      <c r="H232" s="5">
        <f>+VLOOKUP(B232,'4. OC LA ECONOMIA'!$B$2:$G$437,6,0)</f>
        <v>1094</v>
      </c>
      <c r="I232" s="5"/>
      <c r="J232" s="5"/>
      <c r="K232" s="879"/>
      <c r="L232" s="879"/>
      <c r="M232" s="5"/>
      <c r="N232" s="5"/>
      <c r="O232" s="879"/>
      <c r="P232" s="5">
        <f>+VLOOKUP(B232,'12. REM EQUIPOS'!$B$4:$G$429,6,0)</f>
        <v>2661.04</v>
      </c>
      <c r="Q232" s="5"/>
      <c r="R232" s="5"/>
      <c r="S232" s="879"/>
      <c r="T232" s="23">
        <f t="shared" si="5"/>
        <v>1094</v>
      </c>
      <c r="U232" s="21" t="s">
        <v>11</v>
      </c>
      <c r="V232" s="21"/>
      <c r="W232" s="835" t="s">
        <v>586</v>
      </c>
      <c r="X232" s="36"/>
      <c r="Y232" s="21"/>
    </row>
    <row r="233" spans="1:25" s="1" customFormat="1">
      <c r="A233" s="11">
        <v>228</v>
      </c>
      <c r="B233" s="29" t="s">
        <v>172</v>
      </c>
      <c r="C233" s="12" t="s">
        <v>292</v>
      </c>
      <c r="D233" s="13">
        <v>12</v>
      </c>
      <c r="E233" s="5">
        <f>+VLOOKUP(B233,'1. PHARMAEUROPEA'!$B$2:$G$427,6,0)</f>
        <v>111360</v>
      </c>
      <c r="F233" s="5"/>
      <c r="G233" s="5"/>
      <c r="H233" s="5">
        <f>+VLOOKUP(B233,'4. OC LA ECONOMIA'!$B$2:$G$437,6,0)</f>
        <v>57317</v>
      </c>
      <c r="I233" s="5"/>
      <c r="J233" s="5">
        <f>+VLOOKUP(B233,'6. COOSBOY'!$B$10:$G$435,6,0)</f>
        <v>145463.99999999997</v>
      </c>
      <c r="K233" s="879"/>
      <c r="L233" s="879"/>
      <c r="M233" s="5"/>
      <c r="N233" s="5">
        <f>+VLOOKUP(B233,'10. PRO H'!$B$2:$G$427,6,0)</f>
        <v>204190.16</v>
      </c>
      <c r="O233" s="879">
        <f>+VLOOKUP(B233,'11. SYD'!B229:G654,6,0)</f>
        <v>132574.08000000002</v>
      </c>
      <c r="P233" s="5">
        <f>+VLOOKUP(B233,'12. REM EQUIPOS'!$B$4:$G$429,6,0)</f>
        <v>58402.520000000004</v>
      </c>
      <c r="Q233" s="5"/>
      <c r="R233" s="5"/>
      <c r="S233" s="879">
        <f>+VLOOKUP(B233,'15. DEPOSFARMA SAS'!$B$12:$G$437,6,0)</f>
        <v>84680</v>
      </c>
      <c r="T233" s="23">
        <f t="shared" si="5"/>
        <v>57317</v>
      </c>
      <c r="U233" s="21" t="s">
        <v>11</v>
      </c>
      <c r="V233" s="21"/>
      <c r="W233" s="835" t="s">
        <v>460</v>
      </c>
      <c r="X233" s="36"/>
      <c r="Y233" s="21"/>
    </row>
    <row r="234" spans="1:25" s="1" customFormat="1">
      <c r="A234" s="11">
        <v>229</v>
      </c>
      <c r="B234" s="29" t="s">
        <v>169</v>
      </c>
      <c r="C234" s="12" t="s">
        <v>292</v>
      </c>
      <c r="D234" s="13">
        <v>40</v>
      </c>
      <c r="E234" s="5"/>
      <c r="F234" s="5"/>
      <c r="G234" s="5"/>
      <c r="H234" s="5">
        <f>+VLOOKUP(B234,'4. OC LA ECONOMIA'!$B$2:$G$437,6,0)</f>
        <v>4218</v>
      </c>
      <c r="I234" s="5"/>
      <c r="J234" s="5">
        <f>+VLOOKUP(B234,'6. COOSBOY'!$B$10:$G$435,6,0)</f>
        <v>3074.58</v>
      </c>
      <c r="K234" s="879"/>
      <c r="L234" s="879"/>
      <c r="M234" s="5"/>
      <c r="N234" s="5">
        <f>+VLOOKUP(B234,'10. PRO H'!$B$2:$G$427,6,0)</f>
        <v>4061.16</v>
      </c>
      <c r="O234" s="879">
        <f>+VLOOKUP(B234,'11. SYD'!B230:G655,6,0)</f>
        <v>5304</v>
      </c>
      <c r="P234" s="5">
        <f>+VLOOKUP(B234,'12. REM EQUIPOS'!$B$4:$G$429,6,0)</f>
        <v>4217.76</v>
      </c>
      <c r="Q234" s="5"/>
      <c r="R234" s="5"/>
      <c r="S234" s="879"/>
      <c r="T234" s="23">
        <f t="shared" si="5"/>
        <v>3074.58</v>
      </c>
      <c r="U234" s="21" t="s">
        <v>12</v>
      </c>
      <c r="V234" s="21"/>
      <c r="W234" s="835" t="s">
        <v>373</v>
      </c>
      <c r="X234" s="36"/>
      <c r="Y234" s="21"/>
    </row>
    <row r="235" spans="1:25" s="1" customFormat="1">
      <c r="A235" s="11">
        <v>230</v>
      </c>
      <c r="B235" s="29" t="s">
        <v>170</v>
      </c>
      <c r="C235" s="12" t="s">
        <v>292</v>
      </c>
      <c r="D235" s="13">
        <v>4</v>
      </c>
      <c r="E235" s="5"/>
      <c r="F235" s="5"/>
      <c r="G235" s="5"/>
      <c r="H235" s="5">
        <f>+VLOOKUP(B235,'4. OC LA ECONOMIA'!$B$2:$G$437,6,0)</f>
        <v>5581</v>
      </c>
      <c r="I235" s="5"/>
      <c r="J235" s="5">
        <f>+VLOOKUP(B235,'6. COOSBOY'!$B$10:$G$435,6,0)</f>
        <v>6720.4367999999995</v>
      </c>
      <c r="K235" s="879"/>
      <c r="L235" s="879"/>
      <c r="M235" s="5"/>
      <c r="N235" s="5"/>
      <c r="O235" s="879">
        <f>+VLOOKUP(B235,'11. SYD'!B231:G656,6,0)</f>
        <v>6353</v>
      </c>
      <c r="P235" s="5">
        <f>+VLOOKUP(B235,'12. REM EQUIPOS'!$B$4:$G$429,6,0)</f>
        <v>5858</v>
      </c>
      <c r="Q235" s="5"/>
      <c r="R235" s="5"/>
      <c r="S235" s="879"/>
      <c r="T235" s="23">
        <f t="shared" si="5"/>
        <v>5581</v>
      </c>
      <c r="U235" s="21" t="s">
        <v>11</v>
      </c>
      <c r="V235" s="21"/>
      <c r="W235" s="835" t="s">
        <v>515</v>
      </c>
      <c r="X235" s="36"/>
      <c r="Y235" s="21"/>
    </row>
    <row r="236" spans="1:25" s="1" customFormat="1">
      <c r="A236" s="11">
        <v>231</v>
      </c>
      <c r="B236" s="29" t="s">
        <v>171</v>
      </c>
      <c r="C236" s="12" t="s">
        <v>292</v>
      </c>
      <c r="D236" s="13">
        <v>4</v>
      </c>
      <c r="E236" s="5"/>
      <c r="F236" s="5"/>
      <c r="G236" s="5"/>
      <c r="H236" s="5">
        <f>+VLOOKUP(B236,'4. OC LA ECONOMIA'!$B$2:$G$437,6,0)</f>
        <v>6070</v>
      </c>
      <c r="I236" s="5"/>
      <c r="J236" s="5">
        <f>+VLOOKUP(B236,'6. COOSBOY'!$B$10:$G$435,6,0)</f>
        <v>6720.4367999999995</v>
      </c>
      <c r="K236" s="879"/>
      <c r="L236" s="879"/>
      <c r="M236" s="5"/>
      <c r="N236" s="5"/>
      <c r="O236" s="879">
        <f>+VLOOKUP(B236,'11. SYD'!B232:G657,6,0)</f>
        <v>7255</v>
      </c>
      <c r="P236" s="5">
        <f>+VLOOKUP(B236,'12. REM EQUIPOS'!$B$4:$G$429,6,0)</f>
        <v>5858</v>
      </c>
      <c r="Q236" s="5"/>
      <c r="R236" s="5"/>
      <c r="S236" s="879"/>
      <c r="T236" s="23">
        <f t="shared" si="5"/>
        <v>5858</v>
      </c>
      <c r="U236" s="21" t="s">
        <v>335</v>
      </c>
      <c r="V236" s="21"/>
      <c r="W236" s="835" t="s">
        <v>515</v>
      </c>
      <c r="X236" s="36"/>
      <c r="Y236" s="21"/>
    </row>
    <row r="237" spans="1:25" s="1" customFormat="1">
      <c r="A237" s="11">
        <v>232</v>
      </c>
      <c r="B237" s="29" t="s">
        <v>174</v>
      </c>
      <c r="C237" s="12" t="s">
        <v>292</v>
      </c>
      <c r="D237" s="13">
        <v>12</v>
      </c>
      <c r="E237" s="5">
        <f>+VLOOKUP(B237,'1. PHARMAEUROPEA'!$B$2:$G$427,6,0)</f>
        <v>111360</v>
      </c>
      <c r="F237" s="5"/>
      <c r="G237" s="5"/>
      <c r="H237" s="5">
        <f>+VLOOKUP(B237,'4. OC LA ECONOMIA'!$B$2:$G$437,6,0)</f>
        <v>57317</v>
      </c>
      <c r="I237" s="5"/>
      <c r="J237" s="5">
        <f>+VLOOKUP(B237,'6. COOSBOY'!$B$10:$G$435,6,0)</f>
        <v>145463.99999999997</v>
      </c>
      <c r="K237" s="879"/>
      <c r="L237" s="879"/>
      <c r="M237" s="5"/>
      <c r="N237" s="5">
        <f>+VLOOKUP(B237,'10. PRO H'!$B$2:$G$427,6,0)</f>
        <v>204190.16</v>
      </c>
      <c r="O237" s="879">
        <f>+VLOOKUP(B237,'11. SYD'!B233:G658,6,0)</f>
        <v>132574.08000000002</v>
      </c>
      <c r="P237" s="5">
        <f>+VLOOKUP(B237,'12. REM EQUIPOS'!$B$4:$G$429,6,0)</f>
        <v>58402.520000000004</v>
      </c>
      <c r="Q237" s="5">
        <f>+VLOOKUP(B237,'13. MEDICA C.I. LTDA.'!$B$2:$G$427,6,0)</f>
        <v>197200</v>
      </c>
      <c r="R237" s="5"/>
      <c r="S237" s="879">
        <f>+VLOOKUP(B237,'15. DEPOSFARMA SAS'!$B$12:$G$437,6,0)</f>
        <v>84680</v>
      </c>
      <c r="T237" s="23">
        <f t="shared" si="5"/>
        <v>57317</v>
      </c>
      <c r="U237" s="21" t="s">
        <v>11</v>
      </c>
      <c r="V237" s="21"/>
      <c r="W237" s="835" t="s">
        <v>460</v>
      </c>
      <c r="X237" s="36"/>
      <c r="Y237" s="21"/>
    </row>
    <row r="238" spans="1:25" s="1" customFormat="1">
      <c r="A238" s="11">
        <v>233</v>
      </c>
      <c r="B238" s="29" t="s">
        <v>176</v>
      </c>
      <c r="C238" s="12" t="s">
        <v>292</v>
      </c>
      <c r="D238" s="13">
        <v>12</v>
      </c>
      <c r="E238" s="5">
        <f>+VLOOKUP(B238,'1. PHARMAEUROPEA'!$B$2:$G$427,6,0)</f>
        <v>111360</v>
      </c>
      <c r="F238" s="5"/>
      <c r="G238" s="5"/>
      <c r="H238" s="5">
        <f>+VLOOKUP(B238,'4. OC LA ECONOMIA'!$B$2:$G$437,6,0)</f>
        <v>57317</v>
      </c>
      <c r="I238" s="5"/>
      <c r="J238" s="5">
        <f>+VLOOKUP(B238,'6. COOSBOY'!$B$10:$G$435,6,0)</f>
        <v>145463.99999999997</v>
      </c>
      <c r="K238" s="879"/>
      <c r="L238" s="879"/>
      <c r="M238" s="5"/>
      <c r="N238" s="5">
        <f>+VLOOKUP(B238,'10. PRO H'!$B$2:$G$427,6,0)</f>
        <v>204190.16</v>
      </c>
      <c r="O238" s="879">
        <f>+VLOOKUP(B238,'11. SYD'!B234:G659,6,0)</f>
        <v>132574.08000000002</v>
      </c>
      <c r="P238" s="5">
        <f>+VLOOKUP(B238,'12. REM EQUIPOS'!$B$4:$G$429,6,0)</f>
        <v>58402.520000000004</v>
      </c>
      <c r="Q238" s="5">
        <f>+VLOOKUP(B238,'13. MEDICA C.I. LTDA.'!$B$2:$G$427,6,0)</f>
        <v>197200</v>
      </c>
      <c r="R238" s="5"/>
      <c r="S238" s="879">
        <f>+VLOOKUP(B238,'15. DEPOSFARMA SAS'!$B$12:$G$437,6,0)</f>
        <v>84680</v>
      </c>
      <c r="T238" s="23">
        <f t="shared" si="5"/>
        <v>57317</v>
      </c>
      <c r="U238" s="21" t="s">
        <v>11</v>
      </c>
      <c r="V238" s="21"/>
      <c r="W238" s="835" t="s">
        <v>460</v>
      </c>
      <c r="X238" s="36"/>
      <c r="Y238" s="21"/>
    </row>
    <row r="239" spans="1:25" s="1" customFormat="1">
      <c r="A239" s="11">
        <v>234</v>
      </c>
      <c r="B239" s="29" t="s">
        <v>177</v>
      </c>
      <c r="C239" s="12" t="s">
        <v>292</v>
      </c>
      <c r="D239" s="13">
        <v>12</v>
      </c>
      <c r="E239" s="5">
        <f>+VLOOKUP(B239,'1. PHARMAEUROPEA'!$B$2:$G$427,6,0)</f>
        <v>111360</v>
      </c>
      <c r="F239" s="5"/>
      <c r="G239" s="5"/>
      <c r="H239" s="5">
        <f>+VLOOKUP(B239,'4. OC LA ECONOMIA'!$B$2:$G$437,6,0)</f>
        <v>60333</v>
      </c>
      <c r="I239" s="5"/>
      <c r="J239" s="5">
        <f>+VLOOKUP(B239,'6. COOSBOY'!$B$10:$G$435,6,0)</f>
        <v>145463.99999999997</v>
      </c>
      <c r="K239" s="879"/>
      <c r="L239" s="879"/>
      <c r="M239" s="5"/>
      <c r="N239" s="5">
        <f>+VLOOKUP(B239,'10. PRO H'!$B$2:$G$427,6,0)</f>
        <v>204190.16</v>
      </c>
      <c r="O239" s="879">
        <f>+VLOOKUP(B239,'11. SYD'!B235:G660,6,0)</f>
        <v>132574.08000000002</v>
      </c>
      <c r="P239" s="5">
        <f>+VLOOKUP(B239,'12. REM EQUIPOS'!$B$4:$G$429,6,0)</f>
        <v>58402.520000000004</v>
      </c>
      <c r="Q239" s="5">
        <f>+VLOOKUP(B239,'13. MEDICA C.I. LTDA.'!$B$2:$G$427,6,0)</f>
        <v>197200</v>
      </c>
      <c r="R239" s="5"/>
      <c r="S239" s="879">
        <f>+VLOOKUP(B239,'15. DEPOSFARMA SAS'!$B$12:$G$437,6,0)</f>
        <v>84680</v>
      </c>
      <c r="T239" s="23">
        <f t="shared" si="5"/>
        <v>58402.520000000004</v>
      </c>
      <c r="U239" s="21" t="s">
        <v>335</v>
      </c>
      <c r="V239" s="21"/>
      <c r="W239" s="835" t="s">
        <v>460</v>
      </c>
      <c r="X239" s="36"/>
      <c r="Y239" s="21"/>
    </row>
    <row r="240" spans="1:25" s="1" customFormat="1">
      <c r="A240" s="11">
        <v>235</v>
      </c>
      <c r="B240" s="29" t="s">
        <v>178</v>
      </c>
      <c r="C240" s="12" t="s">
        <v>292</v>
      </c>
      <c r="D240" s="13">
        <v>12</v>
      </c>
      <c r="E240" s="5"/>
      <c r="F240" s="5"/>
      <c r="G240" s="5"/>
      <c r="H240" s="5"/>
      <c r="I240" s="5"/>
      <c r="J240" s="5"/>
      <c r="K240" s="879"/>
      <c r="L240" s="879"/>
      <c r="M240" s="5"/>
      <c r="N240" s="5">
        <f>+VLOOKUP(B240,'10. PRO H'!$B$2:$G$427,6,0)</f>
        <v>204190.16</v>
      </c>
      <c r="O240" s="879"/>
      <c r="P240" s="5"/>
      <c r="Q240" s="5">
        <f>+VLOOKUP(B240,'13. MEDICA C.I. LTDA.'!$B$2:$G$427,6,0)</f>
        <v>197200</v>
      </c>
      <c r="R240" s="5"/>
      <c r="S240" s="879"/>
      <c r="T240" s="23">
        <f t="shared" si="5"/>
        <v>197200</v>
      </c>
      <c r="U240" s="21" t="s">
        <v>1560</v>
      </c>
      <c r="V240" s="21"/>
      <c r="W240" s="835" t="s">
        <v>439</v>
      </c>
      <c r="X240" s="36"/>
      <c r="Y240" s="21"/>
    </row>
    <row r="241" spans="1:25" s="1" customFormat="1">
      <c r="A241" s="11">
        <v>236</v>
      </c>
      <c r="B241" s="700" t="s">
        <v>179</v>
      </c>
      <c r="C241" s="27" t="s">
        <v>292</v>
      </c>
      <c r="D241" s="28">
        <v>12</v>
      </c>
      <c r="E241" s="5">
        <f>+VLOOKUP(B241,'1. PHARMAEUROPEA'!$B$2:$G$427,6,0)</f>
        <v>111360</v>
      </c>
      <c r="F241" s="5"/>
      <c r="G241" s="5"/>
      <c r="H241" s="5">
        <f>+VLOOKUP(B241,'4. OC LA ECONOMIA'!$B$2:$G$437,6,0)</f>
        <v>60333</v>
      </c>
      <c r="I241" s="5"/>
      <c r="J241" s="5">
        <f>+VLOOKUP(B241,'6. COOSBOY'!$B$10:$G$435,6,0)</f>
        <v>145463.99999999997</v>
      </c>
      <c r="K241" s="879"/>
      <c r="L241" s="879"/>
      <c r="M241" s="5"/>
      <c r="N241" s="5">
        <f>+VLOOKUP(B241,'10. PRO H'!$B$2:$G$427,6,0)</f>
        <v>204190.16</v>
      </c>
      <c r="O241" s="879">
        <f>+VLOOKUP(B241,'11. SYD'!B237:G662,6,0)</f>
        <v>132574.08000000002</v>
      </c>
      <c r="P241" s="5">
        <f>+VLOOKUP(B241,'12. REM EQUIPOS'!$B$4:$G$429,6,0)</f>
        <v>58402.520000000004</v>
      </c>
      <c r="Q241" s="5"/>
      <c r="R241" s="5"/>
      <c r="S241" s="879">
        <f>+VLOOKUP(B241,'15. DEPOSFARMA SAS'!$B$12:$G$437,6,0)</f>
        <v>84680</v>
      </c>
      <c r="T241" s="23">
        <f t="shared" si="5"/>
        <v>58402.520000000004</v>
      </c>
      <c r="U241" s="21" t="s">
        <v>335</v>
      </c>
      <c r="V241" s="21"/>
      <c r="W241" s="835" t="s">
        <v>460</v>
      </c>
      <c r="X241" s="36"/>
      <c r="Y241" s="21"/>
    </row>
    <row r="242" spans="1:25" s="18" customFormat="1">
      <c r="A242" s="11">
        <v>237</v>
      </c>
      <c r="B242" s="700" t="s">
        <v>180</v>
      </c>
      <c r="C242" s="27" t="s">
        <v>292</v>
      </c>
      <c r="D242" s="28">
        <v>12</v>
      </c>
      <c r="E242" s="5"/>
      <c r="F242" s="5"/>
      <c r="G242" s="5"/>
      <c r="H242" s="5"/>
      <c r="I242" s="5"/>
      <c r="J242" s="5"/>
      <c r="K242" s="879"/>
      <c r="L242" s="879"/>
      <c r="M242" s="5"/>
      <c r="N242" s="5"/>
      <c r="O242" s="879"/>
      <c r="P242" s="5"/>
      <c r="Q242" s="5">
        <f>+VLOOKUP(B242,'13. MEDICA C.I. LTDA.'!$B$2:$G$427,6,0)</f>
        <v>197200</v>
      </c>
      <c r="R242" s="5"/>
      <c r="S242" s="879"/>
      <c r="T242" s="869">
        <f t="shared" si="5"/>
        <v>197200</v>
      </c>
      <c r="U242" s="17" t="s">
        <v>1562</v>
      </c>
      <c r="V242" s="17"/>
      <c r="W242" s="872" t="s">
        <v>1678</v>
      </c>
      <c r="X242" s="871"/>
      <c r="Y242" s="17"/>
    </row>
    <row r="243" spans="1:25" s="1" customFormat="1">
      <c r="A243" s="11">
        <v>238</v>
      </c>
      <c r="B243" s="700" t="s">
        <v>173</v>
      </c>
      <c r="C243" s="27" t="s">
        <v>292</v>
      </c>
      <c r="D243" s="28">
        <v>12</v>
      </c>
      <c r="E243" s="5">
        <f>+VLOOKUP(B243,'1. PHARMAEUROPEA'!$B$2:$G$427,6,0)</f>
        <v>111360</v>
      </c>
      <c r="F243" s="5"/>
      <c r="G243" s="5"/>
      <c r="H243" s="5">
        <f>+VLOOKUP(B243,'4. OC LA ECONOMIA'!$B$2:$G$437,6,0)</f>
        <v>60333</v>
      </c>
      <c r="I243" s="5"/>
      <c r="J243" s="5"/>
      <c r="K243" s="879"/>
      <c r="L243" s="879"/>
      <c r="M243" s="5"/>
      <c r="N243" s="5">
        <f>+VLOOKUP(B243,'10. PRO H'!$B$2:$G$427,6,0)</f>
        <v>204190.16</v>
      </c>
      <c r="O243" s="879">
        <f>+VLOOKUP(B243,'11. SYD'!B239:G664,6,0)</f>
        <v>132574.08000000002</v>
      </c>
      <c r="P243" s="5">
        <f>+VLOOKUP(B243,'12. REM EQUIPOS'!$B$4:$G$429,6,0)</f>
        <v>58402.520000000004</v>
      </c>
      <c r="Q243" s="5">
        <f>+VLOOKUP(B243,'13. MEDICA C.I. LTDA.'!$B$2:$G$427,6,0)</f>
        <v>197200</v>
      </c>
      <c r="R243" s="5"/>
      <c r="S243" s="879">
        <f>+VLOOKUP(B243,'15. DEPOSFARMA SAS'!$B$12:$G$437,6,0)</f>
        <v>84680</v>
      </c>
      <c r="T243" s="23">
        <f t="shared" si="5"/>
        <v>58402.520000000004</v>
      </c>
      <c r="U243" s="21" t="s">
        <v>335</v>
      </c>
      <c r="V243" s="21"/>
      <c r="W243" s="835" t="s">
        <v>460</v>
      </c>
      <c r="X243" s="36"/>
      <c r="Y243" s="21"/>
    </row>
    <row r="244" spans="1:25" s="1" customFormat="1">
      <c r="A244" s="11">
        <v>239</v>
      </c>
      <c r="B244" s="700" t="s">
        <v>175</v>
      </c>
      <c r="C244" s="27" t="s">
        <v>292</v>
      </c>
      <c r="D244" s="28">
        <v>12</v>
      </c>
      <c r="E244" s="5">
        <f>+VLOOKUP(B244,'1. PHARMAEUROPEA'!$B$2:$G$427,6,0)</f>
        <v>111360</v>
      </c>
      <c r="F244" s="5"/>
      <c r="G244" s="5"/>
      <c r="H244" s="5">
        <f>+VLOOKUP(B244,'4. OC LA ECONOMIA'!$B$2:$G$437,6,0)</f>
        <v>60333</v>
      </c>
      <c r="I244" s="5"/>
      <c r="J244" s="5">
        <f>+VLOOKUP(B244,'6. COOSBOY'!$B$10:$G$435,6,0)</f>
        <v>145463.99999999997</v>
      </c>
      <c r="K244" s="879"/>
      <c r="L244" s="879"/>
      <c r="M244" s="5"/>
      <c r="N244" s="5">
        <f>+VLOOKUP(B244,'10. PRO H'!$B$2:$G$427,6,0)</f>
        <v>204190.16</v>
      </c>
      <c r="O244" s="879">
        <f>+VLOOKUP(B244,'11. SYD'!B240:G665,6,0)</f>
        <v>132574.08000000002</v>
      </c>
      <c r="P244" s="5">
        <f>+VLOOKUP(B244,'12. REM EQUIPOS'!$B$4:$G$429,6,0)</f>
        <v>58402.520000000004</v>
      </c>
      <c r="Q244" s="5">
        <f>+VLOOKUP(B244,'13. MEDICA C.I. LTDA.'!$B$2:$G$427,6,0)</f>
        <v>197200</v>
      </c>
      <c r="R244" s="5"/>
      <c r="S244" s="879">
        <f>+VLOOKUP(B244,'15. DEPOSFARMA SAS'!$B$12:$G$437,6,0)</f>
        <v>84680</v>
      </c>
      <c r="T244" s="23">
        <f t="shared" si="5"/>
        <v>58402.520000000004</v>
      </c>
      <c r="U244" s="21" t="s">
        <v>335</v>
      </c>
      <c r="V244" s="21"/>
      <c r="W244" s="835" t="s">
        <v>460</v>
      </c>
      <c r="X244" s="36"/>
      <c r="Y244" s="21"/>
    </row>
    <row r="245" spans="1:25" s="1" customFormat="1">
      <c r="A245" s="11">
        <v>240</v>
      </c>
      <c r="B245" s="700" t="s">
        <v>181</v>
      </c>
      <c r="C245" s="27" t="s">
        <v>292</v>
      </c>
      <c r="D245" s="28">
        <v>80</v>
      </c>
      <c r="E245" s="5">
        <f>+VLOOKUP(B245,'1. PHARMAEUROPEA'!$B$2:$G$427,6,0)</f>
        <v>4254</v>
      </c>
      <c r="F245" s="5"/>
      <c r="G245" s="5"/>
      <c r="H245" s="5">
        <f>+VLOOKUP(B245,'4. OC LA ECONOMIA'!$B$2:$G$437,6,0)</f>
        <v>3296</v>
      </c>
      <c r="I245" s="5"/>
      <c r="J245" s="5">
        <f>+VLOOKUP(B245,'6. COOSBOY'!$B$10:$G$435,6,0)</f>
        <v>3173.7599999999993</v>
      </c>
      <c r="K245" s="879"/>
      <c r="L245" s="879"/>
      <c r="M245" s="5"/>
      <c r="N245" s="5"/>
      <c r="O245" s="879">
        <f>+VLOOKUP(B245,'11. SYD'!B241:G666,6,0)</f>
        <v>4557.6400000000003</v>
      </c>
      <c r="P245" s="5">
        <f>+VLOOKUP(B245,'12. REM EQUIPOS'!$B$4:$G$429,6,0)</f>
        <v>5600.48</v>
      </c>
      <c r="Q245" s="5">
        <f>+VLOOKUP(B245,'13. MEDICA C.I. LTDA.'!$B$2:$G$427,6,0)</f>
        <v>3986.92</v>
      </c>
      <c r="R245" s="5"/>
      <c r="S245" s="879"/>
      <c r="T245" s="23">
        <f t="shared" si="5"/>
        <v>3173.7599999999993</v>
      </c>
      <c r="U245" s="21" t="s">
        <v>12</v>
      </c>
      <c r="V245" s="21"/>
      <c r="W245" s="835" t="s">
        <v>1408</v>
      </c>
      <c r="X245" s="36"/>
      <c r="Y245" s="21"/>
    </row>
    <row r="246" spans="1:25" s="1" customFormat="1">
      <c r="A246" s="11">
        <v>241</v>
      </c>
      <c r="B246" s="700" t="s">
        <v>798</v>
      </c>
      <c r="C246" s="27" t="s">
        <v>292</v>
      </c>
      <c r="D246" s="28">
        <v>40</v>
      </c>
      <c r="E246" s="5">
        <f>+VLOOKUP(B246,'1. PHARMAEUROPEA'!$B$2:$G$427,6,0)</f>
        <v>4254</v>
      </c>
      <c r="F246" s="5"/>
      <c r="G246" s="5"/>
      <c r="H246" s="5">
        <f>+VLOOKUP(B246,'4. OC LA ECONOMIA'!$B$2:$G$437,6,0)</f>
        <v>3032</v>
      </c>
      <c r="I246" s="5"/>
      <c r="J246" s="5">
        <f>+VLOOKUP(B246,'6. COOSBOY'!$B$10:$G$435,6,0)</f>
        <v>3173.7599999999993</v>
      </c>
      <c r="K246" s="879"/>
      <c r="L246" s="879"/>
      <c r="M246" s="5"/>
      <c r="N246" s="5"/>
      <c r="O246" s="879">
        <f>+VLOOKUP(B246,'11. SYD'!B242:G667,6,0)</f>
        <v>4557.6400000000003</v>
      </c>
      <c r="P246" s="5">
        <f>+VLOOKUP(B246,'12. REM EQUIPOS'!$B$4:$G$429,6,0)</f>
        <v>5600.48</v>
      </c>
      <c r="Q246" s="5">
        <f>+VLOOKUP(B246,'13. MEDICA C.I. LTDA.'!$B$2:$G$427,6,0)</f>
        <v>3986.92</v>
      </c>
      <c r="R246" s="5"/>
      <c r="S246" s="879"/>
      <c r="T246" s="23">
        <f t="shared" si="5"/>
        <v>3032</v>
      </c>
      <c r="U246" s="21" t="s">
        <v>11</v>
      </c>
      <c r="V246" s="21"/>
      <c r="W246" s="835" t="s">
        <v>1673</v>
      </c>
      <c r="X246" s="36"/>
      <c r="Y246" s="21"/>
    </row>
    <row r="247" spans="1:25" s="1" customFormat="1">
      <c r="A247" s="11">
        <v>242</v>
      </c>
      <c r="B247" s="29" t="s">
        <v>182</v>
      </c>
      <c r="C247" s="12" t="s">
        <v>292</v>
      </c>
      <c r="D247" s="13">
        <v>200</v>
      </c>
      <c r="E247" s="5">
        <f>+VLOOKUP(B247,'1. PHARMAEUROPEA'!$B$2:$G$427,6,0)</f>
        <v>2552</v>
      </c>
      <c r="F247" s="5"/>
      <c r="G247" s="5"/>
      <c r="H247" s="5">
        <f>+VLOOKUP(B247,'4. OC LA ECONOMIA'!$B$2:$G$437,6,0)</f>
        <v>2504</v>
      </c>
      <c r="I247" s="5"/>
      <c r="J247" s="5">
        <f>+VLOOKUP(B247,'6. COOSBOY'!$B$10:$G$435,6,0)</f>
        <v>1917.4799999999998</v>
      </c>
      <c r="K247" s="879"/>
      <c r="L247" s="879"/>
      <c r="M247" s="5">
        <f>+VLOOKUP(B247,'9. ALLERS GROUP'!$B$2:$G$427,6,0)</f>
        <v>2866.36</v>
      </c>
      <c r="N247" s="5">
        <f>+VLOOKUP(B247,'10. PRO H'!$B$2:$G$427,6,0)</f>
        <v>1741.16</v>
      </c>
      <c r="O247" s="879">
        <f>+VLOOKUP(B247,'11. SYD'!B243:G668,6,0)</f>
        <v>1988.24</v>
      </c>
      <c r="P247" s="5">
        <f>+VLOOKUP(B247,'12. REM EQUIPOS'!$B$4:$G$429,6,0)</f>
        <v>1786.4</v>
      </c>
      <c r="Q247" s="5"/>
      <c r="R247" s="5"/>
      <c r="S247" s="879"/>
      <c r="T247" s="23">
        <f t="shared" si="5"/>
        <v>1741.16</v>
      </c>
      <c r="U247" s="21" t="s">
        <v>1560</v>
      </c>
      <c r="V247" s="21"/>
      <c r="W247" s="835" t="s">
        <v>1674</v>
      </c>
      <c r="X247" s="36"/>
      <c r="Y247" s="21"/>
    </row>
    <row r="248" spans="1:25" s="1" customFormat="1">
      <c r="A248" s="11">
        <v>243</v>
      </c>
      <c r="B248" s="29" t="s">
        <v>183</v>
      </c>
      <c r="C248" s="12" t="s">
        <v>292</v>
      </c>
      <c r="D248" s="13">
        <v>80</v>
      </c>
      <c r="E248" s="5">
        <f>+VLOOKUP(B248,'1. PHARMAEUROPEA'!$B$2:$G$427,6,0)</f>
        <v>2552</v>
      </c>
      <c r="F248" s="5"/>
      <c r="G248" s="5"/>
      <c r="H248" s="5">
        <f>+VLOOKUP(B248,'4. OC LA ECONOMIA'!$B$2:$G$437,6,0)</f>
        <v>1701</v>
      </c>
      <c r="I248" s="5"/>
      <c r="J248" s="5">
        <f>+VLOOKUP(B248,'6. COOSBOY'!$B$10:$G$435,6,0)</f>
        <v>2023.2719999999999</v>
      </c>
      <c r="K248" s="879"/>
      <c r="L248" s="879"/>
      <c r="M248" s="5">
        <f>+VLOOKUP(B248,'9. ALLERS GROUP'!$B$2:$G$427,6,0)</f>
        <v>2500.96</v>
      </c>
      <c r="N248" s="5">
        <f>+VLOOKUP(B248,'10. PRO H'!$B$2:$G$427,6,0)</f>
        <v>1741.16</v>
      </c>
      <c r="O248" s="879">
        <f>+VLOOKUP(B248,'11. SYD'!B244:G669,6,0)</f>
        <v>2900</v>
      </c>
      <c r="P248" s="5">
        <f>+VLOOKUP(B248,'12. REM EQUIPOS'!$B$4:$G$429,6,0)</f>
        <v>1786.4</v>
      </c>
      <c r="Q248" s="5"/>
      <c r="R248" s="5"/>
      <c r="S248" s="879"/>
      <c r="T248" s="23">
        <f t="shared" si="5"/>
        <v>1701</v>
      </c>
      <c r="U248" s="21" t="s">
        <v>11</v>
      </c>
      <c r="V248" s="21"/>
      <c r="W248" s="835" t="s">
        <v>364</v>
      </c>
      <c r="X248" s="36"/>
      <c r="Y248" s="21"/>
    </row>
    <row r="249" spans="1:25" s="1" customFormat="1">
      <c r="A249" s="11">
        <v>244</v>
      </c>
      <c r="B249" s="29" t="s">
        <v>184</v>
      </c>
      <c r="C249" s="12" t="s">
        <v>292</v>
      </c>
      <c r="D249" s="13">
        <v>60</v>
      </c>
      <c r="E249" s="5">
        <f>+VLOOKUP(B249,'1. PHARMAEUROPEA'!$B$2:$G$427,6,0)</f>
        <v>5730</v>
      </c>
      <c r="F249" s="5"/>
      <c r="G249" s="5"/>
      <c r="H249" s="5">
        <f>+VLOOKUP(B249,'4. OC LA ECONOMIA'!$B$2:$G$437,6,0)</f>
        <v>4350</v>
      </c>
      <c r="I249" s="5"/>
      <c r="J249" s="5">
        <f>+VLOOKUP(B249,'6. COOSBOY'!$B$10:$G$435,6,0)</f>
        <v>3074.58</v>
      </c>
      <c r="K249" s="879"/>
      <c r="L249" s="879"/>
      <c r="M249" s="5"/>
      <c r="N249" s="5">
        <f>+VLOOKUP(B249,'10. PRO H'!$B$2:$G$427,6,0)</f>
        <v>4061.16</v>
      </c>
      <c r="O249" s="879">
        <f>+VLOOKUP(B249,'11. SYD'!B245:G670,6,0)</f>
        <v>4142.3599999999997</v>
      </c>
      <c r="P249" s="5">
        <f>+VLOOKUP(B249,'12. REM EQUIPOS'!$B$4:$G$429,6,0)</f>
        <v>4217.76</v>
      </c>
      <c r="Q249" s="5"/>
      <c r="R249" s="5"/>
      <c r="S249" s="879"/>
      <c r="T249" s="23">
        <f t="shared" si="5"/>
        <v>3074.58</v>
      </c>
      <c r="U249" s="21" t="s">
        <v>12</v>
      </c>
      <c r="V249" s="21"/>
      <c r="W249" s="835" t="s">
        <v>373</v>
      </c>
      <c r="X249" s="36"/>
      <c r="Y249" s="21"/>
    </row>
    <row r="250" spans="1:25" s="1" customFormat="1">
      <c r="A250" s="11">
        <v>245</v>
      </c>
      <c r="B250" s="29" t="s">
        <v>188</v>
      </c>
      <c r="C250" s="12" t="s">
        <v>292</v>
      </c>
      <c r="D250" s="13">
        <v>60</v>
      </c>
      <c r="E250" s="5">
        <f>+VLOOKUP(B250,'1. PHARMAEUROPEA'!$B$2:$G$427,6,0)</f>
        <v>5104</v>
      </c>
      <c r="F250" s="5"/>
      <c r="G250" s="5"/>
      <c r="H250" s="5">
        <f>+VLOOKUP(B250,'4. OC LA ECONOMIA'!$B$2:$G$437,6,0)</f>
        <v>4350</v>
      </c>
      <c r="I250" s="5"/>
      <c r="J250" s="5">
        <f>+VLOOKUP(B250,'6. COOSBOY'!$B$10:$G$435,6,0)</f>
        <v>3963.2327999999998</v>
      </c>
      <c r="K250" s="879"/>
      <c r="L250" s="879"/>
      <c r="M250" s="5"/>
      <c r="N250" s="5">
        <f>+VLOOKUP(B250,'10. PRO H'!$B$2:$G$427,6,0)</f>
        <v>4061.16</v>
      </c>
      <c r="O250" s="879">
        <f>+VLOOKUP(B250,'11. SYD'!B246:G671,6,0)</f>
        <v>12925.880000000001</v>
      </c>
      <c r="P250" s="5">
        <f>+VLOOKUP(B250,'12. REM EQUIPOS'!$B$4:$G$429,6,0)</f>
        <v>3824.52</v>
      </c>
      <c r="Q250" s="5">
        <f>+VLOOKUP(B250,'13. MEDICA C.I. LTDA.'!$B$2:$G$427,6,0)</f>
        <v>7091.08</v>
      </c>
      <c r="R250" s="5"/>
      <c r="S250" s="879"/>
      <c r="T250" s="23">
        <f t="shared" si="5"/>
        <v>3824.52</v>
      </c>
      <c r="U250" s="21" t="s">
        <v>335</v>
      </c>
      <c r="V250" s="21"/>
      <c r="W250" s="835" t="s">
        <v>1675</v>
      </c>
      <c r="X250" s="36"/>
      <c r="Y250" s="21"/>
    </row>
    <row r="251" spans="1:25" s="1" customFormat="1">
      <c r="A251" s="11">
        <v>246</v>
      </c>
      <c r="B251" s="29" t="s">
        <v>185</v>
      </c>
      <c r="C251" s="12" t="s">
        <v>292</v>
      </c>
      <c r="D251" s="13">
        <v>20</v>
      </c>
      <c r="E251" s="5">
        <f>+VLOOKUP(B251,'1. PHARMAEUROPEA'!$B$2:$G$427,6,0)</f>
        <v>4950</v>
      </c>
      <c r="F251" s="5"/>
      <c r="G251" s="5"/>
      <c r="H251" s="5">
        <f>+VLOOKUP(B251,'4. OC LA ECONOMIA'!$B$2:$G$437,6,0)</f>
        <v>4218</v>
      </c>
      <c r="I251" s="5"/>
      <c r="J251" s="5">
        <f>+VLOOKUP(B251,'6. COOSBOY'!$B$10:$G$435,6,0)</f>
        <v>3963.2327999999998</v>
      </c>
      <c r="K251" s="879"/>
      <c r="L251" s="879"/>
      <c r="M251" s="5"/>
      <c r="N251" s="5">
        <f>+VLOOKUP(B251,'10. PRO H'!$B$2:$G$427,6,0)</f>
        <v>4061.16</v>
      </c>
      <c r="O251" s="879">
        <f>+VLOOKUP(B251,'11. SYD'!B247:G672,6,0)</f>
        <v>12925.880000000001</v>
      </c>
      <c r="P251" s="5">
        <f>+VLOOKUP(B251,'12. REM EQUIPOS'!$B$4:$G$429,6,0)</f>
        <v>3824.52</v>
      </c>
      <c r="Q251" s="5">
        <f>+VLOOKUP(B251,'13. MEDICA C.I. LTDA.'!$B$2:$G$427,6,0)</f>
        <v>7091.08</v>
      </c>
      <c r="R251" s="5"/>
      <c r="S251" s="879"/>
      <c r="T251" s="23">
        <f t="shared" si="5"/>
        <v>3824.52</v>
      </c>
      <c r="U251" s="21" t="s">
        <v>335</v>
      </c>
      <c r="V251" s="21"/>
      <c r="W251" s="835" t="s">
        <v>1675</v>
      </c>
      <c r="X251" s="36"/>
      <c r="Y251" s="21"/>
    </row>
    <row r="252" spans="1:25" s="1" customFormat="1">
      <c r="A252" s="11">
        <v>247</v>
      </c>
      <c r="B252" s="29" t="s">
        <v>186</v>
      </c>
      <c r="C252" s="12" t="s">
        <v>292</v>
      </c>
      <c r="D252" s="13">
        <v>20</v>
      </c>
      <c r="E252" s="5">
        <f>+VLOOKUP(B252,'1. PHARMAEUROPEA'!$B$2:$G$427,6,0)</f>
        <v>4950</v>
      </c>
      <c r="F252" s="5"/>
      <c r="G252" s="5"/>
      <c r="H252" s="5">
        <f>+VLOOKUP(B252,'4. OC LA ECONOMIA'!$B$2:$G$437,6,0)</f>
        <v>4205</v>
      </c>
      <c r="I252" s="5"/>
      <c r="J252" s="5">
        <f>+VLOOKUP(B252,'6. COOSBOY'!$B$10:$G$435,6,0)</f>
        <v>3963.2327999999998</v>
      </c>
      <c r="K252" s="879"/>
      <c r="L252" s="879"/>
      <c r="M252" s="5"/>
      <c r="N252" s="5">
        <f>+VLOOKUP(B252,'10. PRO H'!$B$2:$G$427,6,0)</f>
        <v>4061.16</v>
      </c>
      <c r="O252" s="879">
        <f>+VLOOKUP(B252,'11. SYD'!B248:G673,6,0)</f>
        <v>12925.880000000001</v>
      </c>
      <c r="P252" s="5">
        <f>+VLOOKUP(B252,'12. REM EQUIPOS'!$B$4:$G$429,6,0)</f>
        <v>3824.52</v>
      </c>
      <c r="Q252" s="5">
        <f>+VLOOKUP(B252,'13. MEDICA C.I. LTDA.'!$B$2:$G$427,6,0)</f>
        <v>7091.08</v>
      </c>
      <c r="R252" s="5"/>
      <c r="S252" s="879"/>
      <c r="T252" s="23">
        <f t="shared" si="5"/>
        <v>3824.52</v>
      </c>
      <c r="U252" s="21" t="s">
        <v>335</v>
      </c>
      <c r="V252" s="21"/>
      <c r="W252" s="835" t="s">
        <v>1676</v>
      </c>
      <c r="X252" s="36"/>
      <c r="Y252" s="21"/>
    </row>
    <row r="253" spans="1:25" s="3" customFormat="1">
      <c r="A253" s="11">
        <v>248</v>
      </c>
      <c r="B253" s="29" t="s">
        <v>189</v>
      </c>
      <c r="C253" s="12" t="s">
        <v>292</v>
      </c>
      <c r="D253" s="13">
        <v>40</v>
      </c>
      <c r="E253" s="5">
        <f>+VLOOKUP(B253,'1. PHARMAEUROPEA'!$B$2:$G$427,6,0)</f>
        <v>5104</v>
      </c>
      <c r="F253" s="5"/>
      <c r="G253" s="5"/>
      <c r="H253" s="5">
        <f>+VLOOKUP(B253,'4. OC LA ECONOMIA'!$B$2:$G$437,6,0)</f>
        <v>4205</v>
      </c>
      <c r="I253" s="5"/>
      <c r="J253" s="5">
        <f>+VLOOKUP(B253,'6. COOSBOY'!$B$10:$G$435,6,0)</f>
        <v>3963.2327999999998</v>
      </c>
      <c r="K253" s="879"/>
      <c r="L253" s="879"/>
      <c r="M253" s="5"/>
      <c r="N253" s="5">
        <f>+VLOOKUP(B253,'10. PRO H'!$B$2:$G$427,6,0)</f>
        <v>4061.16</v>
      </c>
      <c r="O253" s="879">
        <f>+VLOOKUP(B253,'11. SYD'!B249:G674,6,0)</f>
        <v>5468.24</v>
      </c>
      <c r="P253" s="5">
        <f>+VLOOKUP(B253,'12. REM EQUIPOS'!$B$4:$G$429,6,0)</f>
        <v>3824.52</v>
      </c>
      <c r="Q253" s="5">
        <f>+VLOOKUP(B253,'13. MEDICA C.I. LTDA.'!$B$2:$G$427,6,0)</f>
        <v>7091.08</v>
      </c>
      <c r="R253" s="5"/>
      <c r="S253" s="879"/>
      <c r="T253" s="23">
        <f t="shared" si="5"/>
        <v>3824.52</v>
      </c>
      <c r="U253" s="21" t="s">
        <v>335</v>
      </c>
      <c r="V253" s="21"/>
      <c r="W253" s="835" t="s">
        <v>1676</v>
      </c>
      <c r="X253" s="36"/>
      <c r="Y253" s="38"/>
    </row>
    <row r="254" spans="1:25" s="1" customFormat="1">
      <c r="A254" s="11">
        <v>249</v>
      </c>
      <c r="B254" s="29" t="s">
        <v>190</v>
      </c>
      <c r="C254" s="12" t="s">
        <v>292</v>
      </c>
      <c r="D254" s="13">
        <v>40</v>
      </c>
      <c r="E254" s="5">
        <f>+VLOOKUP(B254,'1. PHARMAEUROPEA'!$B$2:$G$427,6,0)</f>
        <v>5104</v>
      </c>
      <c r="F254" s="5"/>
      <c r="G254" s="5"/>
      <c r="H254" s="5">
        <f>+VLOOKUP(B254,'4. OC LA ECONOMIA'!$B$2:$G$437,6,0)</f>
        <v>4205</v>
      </c>
      <c r="I254" s="5"/>
      <c r="J254" s="5">
        <f>+VLOOKUP(B254,'6. COOSBOY'!$B$10:$G$435,6,0)</f>
        <v>3963.2327999999998</v>
      </c>
      <c r="K254" s="879"/>
      <c r="L254" s="879"/>
      <c r="M254" s="5"/>
      <c r="N254" s="5">
        <f>+VLOOKUP(B254,'10. PRO H'!$B$2:$G$427,6,0)</f>
        <v>4061.16</v>
      </c>
      <c r="O254" s="879">
        <f>+VLOOKUP(B254,'11. SYD'!B250:G675,6,0)</f>
        <v>5468.24</v>
      </c>
      <c r="P254" s="5">
        <f>+VLOOKUP(B254,'12. REM EQUIPOS'!$B$4:$G$429,6,0)</f>
        <v>3824.52</v>
      </c>
      <c r="Q254" s="5">
        <f>+VLOOKUP(B254,'13. MEDICA C.I. LTDA.'!$B$2:$G$427,6,0)</f>
        <v>7091.08</v>
      </c>
      <c r="R254" s="5"/>
      <c r="S254" s="879"/>
      <c r="T254" s="23">
        <f t="shared" si="5"/>
        <v>3824.52</v>
      </c>
      <c r="U254" s="21" t="s">
        <v>335</v>
      </c>
      <c r="V254" s="21"/>
      <c r="W254" s="835" t="s">
        <v>1676</v>
      </c>
      <c r="X254" s="36"/>
      <c r="Y254" s="21"/>
    </row>
    <row r="255" spans="1:25" s="1" customFormat="1">
      <c r="A255" s="11">
        <v>250</v>
      </c>
      <c r="B255" s="29" t="s">
        <v>187</v>
      </c>
      <c r="C255" s="12" t="s">
        <v>292</v>
      </c>
      <c r="D255" s="13">
        <v>32</v>
      </c>
      <c r="E255" s="5">
        <f>+VLOOKUP(B255,'1. PHARMAEUROPEA'!$B$2:$G$427,6,0)</f>
        <v>4950</v>
      </c>
      <c r="F255" s="5"/>
      <c r="G255" s="5"/>
      <c r="H255" s="5">
        <f>+VLOOKUP(B255,'4. OC LA ECONOMIA'!$B$2:$G$437,6,0)</f>
        <v>4205</v>
      </c>
      <c r="I255" s="5"/>
      <c r="J255" s="5">
        <f>+VLOOKUP(B255,'6. COOSBOY'!$B$10:$G$435,6,0)</f>
        <v>3963.2327999999998</v>
      </c>
      <c r="K255" s="879"/>
      <c r="L255" s="879"/>
      <c r="M255" s="5"/>
      <c r="N255" s="5">
        <f>+VLOOKUP(B255,'10. PRO H'!$B$2:$G$427,6,0)</f>
        <v>4061.16</v>
      </c>
      <c r="O255" s="879">
        <f>+VLOOKUP(B255,'11. SYD'!B251:G676,6,0)</f>
        <v>5303.52</v>
      </c>
      <c r="P255" s="5">
        <f>+VLOOKUP(B255,'12. REM EQUIPOS'!$B$4:$G$429,6,0)</f>
        <v>3824.52</v>
      </c>
      <c r="Q255" s="5">
        <f>+VLOOKUP(B255,'13. MEDICA C.I. LTDA.'!$B$2:$G$427,6,0)</f>
        <v>7091.08</v>
      </c>
      <c r="R255" s="5"/>
      <c r="S255" s="879"/>
      <c r="T255" s="23">
        <f t="shared" si="5"/>
        <v>3824.52</v>
      </c>
      <c r="U255" s="21" t="s">
        <v>335</v>
      </c>
      <c r="V255" s="21"/>
      <c r="W255" s="835" t="s">
        <v>1676</v>
      </c>
      <c r="X255" s="36"/>
      <c r="Y255" s="21"/>
    </row>
    <row r="256" spans="1:25" s="1" customFormat="1">
      <c r="A256" s="11">
        <v>251</v>
      </c>
      <c r="B256" s="29" t="s">
        <v>191</v>
      </c>
      <c r="C256" s="12" t="s">
        <v>292</v>
      </c>
      <c r="D256" s="13">
        <v>600</v>
      </c>
      <c r="E256" s="5">
        <f>+VLOOKUP(B256,'1. PHARMAEUROPEA'!$B$2:$G$427,6,0)</f>
        <v>3712</v>
      </c>
      <c r="F256" s="5"/>
      <c r="G256" s="5"/>
      <c r="H256" s="5">
        <f>+VLOOKUP(B256,'4. OC LA ECONOMIA'!$B$2:$G$437,6,0)</f>
        <v>2900</v>
      </c>
      <c r="I256" s="5"/>
      <c r="J256" s="5">
        <f>+VLOOKUP(B256,'6. COOSBOY'!$B$10:$G$435,6,0)</f>
        <v>2241.4679999999998</v>
      </c>
      <c r="K256" s="879"/>
      <c r="L256" s="879"/>
      <c r="M256" s="5">
        <f>+VLOOKUP(B256,'9. ALLERS GROUP'!$B$2:$G$427,6,0)</f>
        <v>4698</v>
      </c>
      <c r="N256" s="5">
        <f>+VLOOKUP(B256,'10. PRO H'!$B$2:$G$427,6,0)</f>
        <v>2497.48</v>
      </c>
      <c r="O256" s="879">
        <f>+VLOOKUP(B256,'11. SYD'!B252:G677,6,0)</f>
        <v>2815.32</v>
      </c>
      <c r="P256" s="5">
        <f>+VLOOKUP(B256,'12. REM EQUIPOS'!$B$4:$G$429,6,0)</f>
        <v>2871</v>
      </c>
      <c r="Q256" s="5">
        <f>+VLOOKUP(B256,'13. MEDICA C.I. LTDA.'!$B$2:$G$427,6,0)</f>
        <v>3370.96</v>
      </c>
      <c r="R256" s="5"/>
      <c r="S256" s="879">
        <f>+VLOOKUP(B256,'15. DEPOSFARMA SAS'!$B$12:$G$437,6,0)</f>
        <v>2900</v>
      </c>
      <c r="T256" s="23">
        <f t="shared" si="5"/>
        <v>2241.4679999999998</v>
      </c>
      <c r="U256" s="21" t="s">
        <v>12</v>
      </c>
      <c r="V256" s="21"/>
      <c r="W256" s="835" t="s">
        <v>373</v>
      </c>
      <c r="X256" s="36"/>
      <c r="Y256" s="21"/>
    </row>
    <row r="257" spans="1:25" s="1" customFormat="1">
      <c r="A257" s="11">
        <v>252</v>
      </c>
      <c r="B257" s="29" t="s">
        <v>192</v>
      </c>
      <c r="C257" s="12" t="s">
        <v>292</v>
      </c>
      <c r="D257" s="13">
        <v>400</v>
      </c>
      <c r="E257" s="5">
        <f>+VLOOKUP(B257,'1. PHARMAEUROPEA'!$B$2:$G$427,6,0)</f>
        <v>3712</v>
      </c>
      <c r="F257" s="5"/>
      <c r="G257" s="5"/>
      <c r="H257" s="5">
        <f>+VLOOKUP(B257,'4. OC LA ECONOMIA'!$B$2:$G$437,6,0)</f>
        <v>2900</v>
      </c>
      <c r="I257" s="5"/>
      <c r="J257" s="5">
        <f>+VLOOKUP(B257,'6. COOSBOY'!$B$10:$G$435,6,0)</f>
        <v>2241.4679999999998</v>
      </c>
      <c r="K257" s="879"/>
      <c r="L257" s="879"/>
      <c r="M257" s="5">
        <f>+VLOOKUP(B257,'9. ALLERS GROUP'!$B$2:$G$427,6,0)</f>
        <v>4316.3599999999997</v>
      </c>
      <c r="N257" s="5">
        <f>+VLOOKUP(B257,'10. PRO H'!$B$2:$G$427,6,0)</f>
        <v>2497.48</v>
      </c>
      <c r="O257" s="879">
        <f>+VLOOKUP(B257,'11. SYD'!B253:G678,6,0)</f>
        <v>3645.88</v>
      </c>
      <c r="P257" s="5">
        <f>+VLOOKUP(B257,'12. REM EQUIPOS'!$B$4:$G$429,6,0)</f>
        <v>2871</v>
      </c>
      <c r="Q257" s="5">
        <f>+VLOOKUP(B257,'13. MEDICA C.I. LTDA.'!$B$2:$G$427,6,0)</f>
        <v>3370.96</v>
      </c>
      <c r="R257" s="5"/>
      <c r="S257" s="879">
        <f>+VLOOKUP(B257,'15. DEPOSFARMA SAS'!$B$12:$G$437,6,0)</f>
        <v>2900</v>
      </c>
      <c r="T257" s="23">
        <f t="shared" si="5"/>
        <v>2241.4679999999998</v>
      </c>
      <c r="U257" s="21" t="s">
        <v>12</v>
      </c>
      <c r="V257" s="21"/>
      <c r="W257" s="835" t="s">
        <v>373</v>
      </c>
      <c r="X257" s="36"/>
      <c r="Y257" s="21"/>
    </row>
    <row r="258" spans="1:25" s="1" customFormat="1">
      <c r="A258" s="11">
        <v>253</v>
      </c>
      <c r="B258" s="29" t="s">
        <v>193</v>
      </c>
      <c r="C258" s="12" t="s">
        <v>292</v>
      </c>
      <c r="D258" s="13">
        <v>48</v>
      </c>
      <c r="E258" s="5">
        <f>+VLOOKUP(B258,'1. PHARMAEUROPEA'!$B$2:$G$427,6,0)</f>
        <v>16480</v>
      </c>
      <c r="F258" s="5">
        <f>+VLOOKUP(B258,'2. LABORATORIOS LTDA'!$B$2:$G$427,6,0)</f>
        <v>18999</v>
      </c>
      <c r="G258" s="5"/>
      <c r="H258" s="5">
        <f>+VLOOKUP(B258,'4. OC LA ECONOMIA'!$B$2:$G$437,6,0)</f>
        <v>22988</v>
      </c>
      <c r="I258" s="5">
        <f>+VLOOKUP(B258,'5. COBO Y ASOCIADOS'!$B$2:$G$427,6,0)</f>
        <v>20141</v>
      </c>
      <c r="J258" s="5">
        <f>+VLOOKUP(B258,'6. COOSBOY'!$B$10:$G$435,6,0)</f>
        <v>21608.699999999997</v>
      </c>
      <c r="K258" s="879"/>
      <c r="L258" s="879"/>
      <c r="M258" s="5"/>
      <c r="N258" s="5"/>
      <c r="O258" s="879">
        <f>+VLOOKUP(B258,'11. SYD'!B254:G679,6,0)</f>
        <v>26799</v>
      </c>
      <c r="P258" s="5">
        <f>+VLOOKUP(B258,'12. REM EQUIPOS'!$B$4:$G$429,6,0)</f>
        <v>22252</v>
      </c>
      <c r="Q258" s="5"/>
      <c r="R258" s="5"/>
      <c r="S258" s="879"/>
      <c r="T258" s="23">
        <f t="shared" si="5"/>
        <v>16480</v>
      </c>
      <c r="U258" s="21" t="s">
        <v>1554</v>
      </c>
      <c r="V258" s="21"/>
      <c r="W258" s="835" t="s">
        <v>1656</v>
      </c>
      <c r="X258" s="36"/>
      <c r="Y258" s="21" t="s">
        <v>1650</v>
      </c>
    </row>
    <row r="259" spans="1:25" s="1" customFormat="1">
      <c r="A259" s="11">
        <v>254</v>
      </c>
      <c r="B259" s="29" t="s">
        <v>194</v>
      </c>
      <c r="C259" s="12" t="s">
        <v>292</v>
      </c>
      <c r="D259" s="13">
        <v>320</v>
      </c>
      <c r="E259" s="5">
        <f>+VLOOKUP(B259,'1. PHARMAEUROPEA'!$B$2:$G$427,6,0)</f>
        <v>1039</v>
      </c>
      <c r="F259" s="5"/>
      <c r="G259" s="5"/>
      <c r="H259" s="5">
        <f>+VLOOKUP(B259,'4. OC LA ECONOMIA'!$B$2:$G$437,6,0)</f>
        <v>868</v>
      </c>
      <c r="I259" s="5"/>
      <c r="J259" s="5">
        <f>+VLOOKUP(B259,'6. COOSBOY'!$B$10:$G$435,6,0)</f>
        <v>628.14</v>
      </c>
      <c r="K259" s="879"/>
      <c r="L259" s="879"/>
      <c r="M259" s="5"/>
      <c r="N259" s="5"/>
      <c r="O259" s="879">
        <f>+VLOOKUP(B259,'11. SYD'!B255:G680,6,0)</f>
        <v>1093.8800000000001</v>
      </c>
      <c r="P259" s="5">
        <f>+VLOOKUP(B259,'12. REM EQUIPOS'!$B$4:$G$429,6,0)</f>
        <v>972.08</v>
      </c>
      <c r="Q259" s="5"/>
      <c r="R259" s="5"/>
      <c r="S259" s="879"/>
      <c r="T259" s="23">
        <f t="shared" si="5"/>
        <v>628.14</v>
      </c>
      <c r="U259" s="21" t="s">
        <v>12</v>
      </c>
      <c r="V259" s="21"/>
      <c r="W259" s="835" t="s">
        <v>373</v>
      </c>
      <c r="X259" s="36"/>
      <c r="Y259" s="21"/>
    </row>
    <row r="260" spans="1:25" s="1" customFormat="1">
      <c r="A260" s="11">
        <v>255</v>
      </c>
      <c r="B260" s="29" t="s">
        <v>195</v>
      </c>
      <c r="C260" s="12" t="s">
        <v>327</v>
      </c>
      <c r="D260" s="13">
        <v>4</v>
      </c>
      <c r="E260" s="5">
        <f>+VLOOKUP(B260,'1. PHARMAEUROPEA'!$B$2:$G$427,6,0)</f>
        <v>17333</v>
      </c>
      <c r="F260" s="5">
        <f>+VLOOKUP(B260,'2. LABORATORIOS LTDA'!$B$2:$G$427,6,0)</f>
        <v>17954</v>
      </c>
      <c r="G260" s="5"/>
      <c r="H260" s="5">
        <f>+VLOOKUP(B260,'4. OC LA ECONOMIA'!$B$2:$G$437,6,0)</f>
        <v>7860</v>
      </c>
      <c r="I260" s="5">
        <f>+VLOOKUP(B260,'5. COBO Y ASOCIADOS'!$B$2:$G$427,6,0)</f>
        <v>22468</v>
      </c>
      <c r="J260" s="5">
        <f>+VLOOKUP(B260,'6. COOSBOY'!$B$10:$G$435,6,0)</f>
        <v>5471.9999999999991</v>
      </c>
      <c r="K260" s="879"/>
      <c r="L260" s="879"/>
      <c r="M260" s="5"/>
      <c r="N260" s="5"/>
      <c r="O260" s="879">
        <f>+VLOOKUP(B260,'11. SYD'!B256:G681,6,0)</f>
        <v>947.9</v>
      </c>
      <c r="P260" s="5">
        <f>+VLOOKUP(B260,'12. REM EQUIPOS'!$B$4:$G$429,6,0)</f>
        <v>18266</v>
      </c>
      <c r="Q260" s="5">
        <f>+VLOOKUP(B260,'13. MEDICA C.I. LTDA.'!$B$2:$G$427,6,0)</f>
        <v>16250</v>
      </c>
      <c r="R260" s="5"/>
      <c r="S260" s="879"/>
      <c r="T260" s="23">
        <f t="shared" si="5"/>
        <v>947.9</v>
      </c>
      <c r="U260" s="21" t="s">
        <v>12</v>
      </c>
      <c r="V260" s="21"/>
      <c r="W260" s="835" t="s">
        <v>397</v>
      </c>
      <c r="X260" s="36"/>
      <c r="Y260" s="21"/>
    </row>
    <row r="261" spans="1:25" s="1" customFormat="1">
      <c r="A261" s="11">
        <v>256</v>
      </c>
      <c r="B261" s="29" t="s">
        <v>196</v>
      </c>
      <c r="C261" s="12" t="s">
        <v>327</v>
      </c>
      <c r="D261" s="13">
        <v>4</v>
      </c>
      <c r="E261" s="5">
        <f>+VLOOKUP(B261,'1. PHARMAEUROPEA'!$B$2:$G$427,6,0)</f>
        <v>18320</v>
      </c>
      <c r="F261" s="5">
        <f>+VLOOKUP(B261,'2. LABORATORIOS LTDA'!$B$2:$G$427,6,0)</f>
        <v>18975</v>
      </c>
      <c r="G261" s="5"/>
      <c r="H261" s="5">
        <f>+VLOOKUP(B261,'4. OC LA ECONOMIA'!$B$2:$G$437,6,0)</f>
        <v>7860</v>
      </c>
      <c r="I261" s="5">
        <f>+VLOOKUP(B261,'5. COBO Y ASOCIADOS'!$B$2:$G$427,6,0)</f>
        <v>20554</v>
      </c>
      <c r="J261" s="5">
        <f>+VLOOKUP(B261,'6. COOSBOY'!$B$10:$G$435,6,0)</f>
        <v>10260</v>
      </c>
      <c r="K261" s="879"/>
      <c r="L261" s="879"/>
      <c r="M261" s="5"/>
      <c r="N261" s="5"/>
      <c r="O261" s="879">
        <f>+VLOOKUP(B261,'11. SYD'!B257:G682,6,0)</f>
        <v>1031.45</v>
      </c>
      <c r="P261" s="5">
        <f>+VLOOKUP(B261,'12. REM EQUIPOS'!$B$4:$G$429,6,0)</f>
        <v>19876</v>
      </c>
      <c r="Q261" s="5">
        <f>+VLOOKUP(B261,'13. MEDICA C.I. LTDA.'!$B$2:$G$427,6,0)</f>
        <v>17175</v>
      </c>
      <c r="R261" s="5"/>
      <c r="S261" s="879"/>
      <c r="T261" s="23">
        <f t="shared" si="5"/>
        <v>1031.45</v>
      </c>
      <c r="U261" s="21" t="s">
        <v>11</v>
      </c>
      <c r="V261" s="21"/>
      <c r="W261" s="835" t="s">
        <v>592</v>
      </c>
      <c r="X261" s="36"/>
      <c r="Y261" s="21"/>
    </row>
    <row r="262" spans="1:25" s="1" customFormat="1">
      <c r="A262" s="11">
        <v>257</v>
      </c>
      <c r="B262" s="29" t="s">
        <v>799</v>
      </c>
      <c r="C262" s="12" t="s">
        <v>317</v>
      </c>
      <c r="D262" s="13">
        <v>4</v>
      </c>
      <c r="E262" s="5">
        <f>+VLOOKUP(B262,'1. PHARMAEUROPEA'!$B$2:$G$427,6,0)</f>
        <v>48467</v>
      </c>
      <c r="F262" s="5">
        <f>+VLOOKUP(B262,'2. LABORATORIOS LTDA'!$B$2:$G$427,6,0)</f>
        <v>51190</v>
      </c>
      <c r="G262" s="5"/>
      <c r="H262" s="5">
        <f>+VLOOKUP(B262,'4. OC LA ECONOMIA'!$B$2:$G$437,6,0)</f>
        <v>41307</v>
      </c>
      <c r="I262" s="5">
        <f>+VLOOKUP(B262,'5. COBO Y ASOCIADOS'!$B$2:$G$427,6,0)</f>
        <v>51118</v>
      </c>
      <c r="J262" s="5">
        <f>+VLOOKUP(B262,'6. COOSBOY'!$B$10:$G$435,6,0)</f>
        <v>55333.319999999992</v>
      </c>
      <c r="K262" s="879"/>
      <c r="L262" s="879"/>
      <c r="M262" s="5"/>
      <c r="N262" s="5"/>
      <c r="O262" s="879"/>
      <c r="P262" s="5"/>
      <c r="Q262" s="5"/>
      <c r="R262" s="5"/>
      <c r="S262" s="879"/>
      <c r="T262" s="23">
        <f t="shared" ref="T262:T325" si="6">+MIN(E262:S262)</f>
        <v>41307</v>
      </c>
      <c r="U262" s="21" t="s">
        <v>11</v>
      </c>
      <c r="V262" s="21"/>
      <c r="W262" s="835" t="s">
        <v>369</v>
      </c>
      <c r="X262" s="36"/>
      <c r="Y262" s="21"/>
    </row>
    <row r="263" spans="1:25" s="1" customFormat="1">
      <c r="A263" s="11">
        <v>258</v>
      </c>
      <c r="B263" s="29" t="s">
        <v>198</v>
      </c>
      <c r="C263" s="12" t="s">
        <v>328</v>
      </c>
      <c r="D263" s="13">
        <v>4</v>
      </c>
      <c r="E263" s="5">
        <f>+VLOOKUP(B263,'1. PHARMAEUROPEA'!$B$2:$G$427,6,0)</f>
        <v>36000</v>
      </c>
      <c r="F263" s="5">
        <f>+VLOOKUP(B263,'2. LABORATORIOS LTDA'!$B$2:$G$427,6,0)</f>
        <v>42023</v>
      </c>
      <c r="G263" s="5"/>
      <c r="H263" s="5">
        <f>+VLOOKUP(B263,'4. OC LA ECONOMIA'!$B$2:$G$437,6,0)</f>
        <v>30682</v>
      </c>
      <c r="I263" s="5">
        <f>+VLOOKUP(B263,'5. COBO Y ASOCIADOS'!$B$2:$G$427,6,0)</f>
        <v>41965</v>
      </c>
      <c r="J263" s="5">
        <f>+VLOOKUP(B263,'6. COOSBOY'!$B$10:$G$435,6,0)</f>
        <v>45425.579999999994</v>
      </c>
      <c r="K263" s="879"/>
      <c r="L263" s="879"/>
      <c r="M263" s="5"/>
      <c r="N263" s="5">
        <f>+VLOOKUP(B263,'10. PRO H'!$B$2:$G$427,6,0)</f>
        <v>32500</v>
      </c>
      <c r="O263" s="879">
        <f>+VLOOKUP(B263,'11. SYD'!B259:G684,6,0)</f>
        <v>37144</v>
      </c>
      <c r="P263" s="5"/>
      <c r="Q263" s="5"/>
      <c r="R263" s="5"/>
      <c r="S263" s="879">
        <f>+VLOOKUP(B263,'15. DEPOSFARMA SAS'!$B$12:$G$437,6,0)</f>
        <v>48000</v>
      </c>
      <c r="T263" s="23">
        <f t="shared" si="6"/>
        <v>30682</v>
      </c>
      <c r="U263" s="21" t="s">
        <v>11</v>
      </c>
      <c r="V263" s="21"/>
      <c r="W263" s="835" t="s">
        <v>369</v>
      </c>
      <c r="X263" s="36"/>
      <c r="Y263" s="21"/>
    </row>
    <row r="264" spans="1:25" s="1" customFormat="1">
      <c r="A264" s="11">
        <v>259</v>
      </c>
      <c r="B264" s="29" t="s">
        <v>213</v>
      </c>
      <c r="C264" s="12" t="s">
        <v>292</v>
      </c>
      <c r="D264" s="13">
        <v>36</v>
      </c>
      <c r="E264" s="5">
        <f>+VLOOKUP(B264,'1. PHARMAEUROPEA'!$B$2:$G$427,6,0)</f>
        <v>35227</v>
      </c>
      <c r="F264" s="5"/>
      <c r="G264" s="5"/>
      <c r="H264" s="5">
        <f>+VLOOKUP(B264,'4. OC LA ECONOMIA'!$B$2:$G$437,6,0)</f>
        <v>60338</v>
      </c>
      <c r="I264" s="5">
        <f>+VLOOKUP(B264,'5. COBO Y ASOCIADOS'!$B$2:$G$427,6,0)</f>
        <v>56419</v>
      </c>
      <c r="J264" s="5">
        <f>+VLOOKUP(B264,'6. COOSBOY'!$B$10:$G$435,6,0)</f>
        <v>60530.579999999994</v>
      </c>
      <c r="K264" s="879"/>
      <c r="L264" s="879"/>
      <c r="M264" s="5"/>
      <c r="N264" s="5"/>
      <c r="O264" s="879">
        <f>+VLOOKUP(B264,'11. SYD'!B260:G685,6,0)</f>
        <v>62956</v>
      </c>
      <c r="P264" s="5"/>
      <c r="Q264" s="5"/>
      <c r="R264" s="5"/>
      <c r="S264" s="879"/>
      <c r="T264" s="23">
        <f t="shared" si="6"/>
        <v>35227</v>
      </c>
      <c r="U264" s="21" t="s">
        <v>11</v>
      </c>
      <c r="V264" s="21"/>
      <c r="W264" s="835" t="s">
        <v>1656</v>
      </c>
      <c r="X264" s="36"/>
      <c r="Y264" s="21" t="s">
        <v>1650</v>
      </c>
    </row>
    <row r="265" spans="1:25" s="1" customFormat="1" ht="28">
      <c r="A265" s="11">
        <v>260</v>
      </c>
      <c r="B265" s="29" t="s">
        <v>800</v>
      </c>
      <c r="C265" s="12" t="s">
        <v>292</v>
      </c>
      <c r="D265" s="13">
        <v>200</v>
      </c>
      <c r="E265" s="5"/>
      <c r="F265" s="5">
        <f>+VLOOKUP(B265,'2. LABORATORIOS LTDA'!$B$2:$G$427,6,0)</f>
        <v>2355</v>
      </c>
      <c r="G265" s="5"/>
      <c r="H265" s="5"/>
      <c r="I265" s="5">
        <f>+VLOOKUP(B265,'5. COBO Y ASOCIADOS'!$B$2:$G$427,6,0)</f>
        <v>2351</v>
      </c>
      <c r="J265" s="5">
        <f>+VLOOKUP(B265,'6. COOSBOY'!$B$10:$G$435,6,0)</f>
        <v>1996.1399999999999</v>
      </c>
      <c r="K265" s="879"/>
      <c r="L265" s="879"/>
      <c r="M265" s="5"/>
      <c r="N265" s="5"/>
      <c r="O265" s="879">
        <f>+VLOOKUP(B265,'11. SYD'!B261:G686,6,0)</f>
        <v>2822.67</v>
      </c>
      <c r="P265" s="5"/>
      <c r="Q265" s="5">
        <f>+VLOOKUP(B265,'13. MEDICA C.I. LTDA.'!$B$2:$G$427,6,0)</f>
        <v>1545</v>
      </c>
      <c r="R265" s="5">
        <f>+VLOOKUP(B265,'14. ASEPSIS PRODUCTS'!$B$2:$G$427,6,0)</f>
        <v>2600</v>
      </c>
      <c r="S265" s="879"/>
      <c r="T265" s="23">
        <f t="shared" si="6"/>
        <v>1545</v>
      </c>
      <c r="U265" s="21" t="s">
        <v>1562</v>
      </c>
      <c r="V265" s="21"/>
      <c r="W265" s="835" t="s">
        <v>397</v>
      </c>
      <c r="X265" s="36"/>
      <c r="Y265" s="21"/>
    </row>
    <row r="266" spans="1:25" s="1" customFormat="1" ht="28">
      <c r="A266" s="11">
        <v>261</v>
      </c>
      <c r="B266" s="29" t="s">
        <v>801</v>
      </c>
      <c r="C266" s="12"/>
      <c r="D266" s="13">
        <v>200</v>
      </c>
      <c r="E266" s="5"/>
      <c r="F266" s="5">
        <f>+VLOOKUP(B266,'2. LABORATORIOS LTDA'!$B$2:$G$427,6,0)</f>
        <v>3077</v>
      </c>
      <c r="G266" s="5"/>
      <c r="H266" s="5"/>
      <c r="I266" s="5">
        <f>+VLOOKUP(B266,'5. COBO Y ASOCIADOS'!$B$2:$G$427,6,0)</f>
        <v>3109</v>
      </c>
      <c r="J266" s="5">
        <f>+VLOOKUP(B266,'6. COOSBOY'!$B$10:$G$435,6,0)</f>
        <v>3365.2799999999997</v>
      </c>
      <c r="K266" s="879"/>
      <c r="L266" s="879"/>
      <c r="M266" s="5"/>
      <c r="N266" s="5"/>
      <c r="O266" s="879">
        <f>+VLOOKUP(B266,'11. SYD'!B262:G687,6,0)</f>
        <v>3694.36</v>
      </c>
      <c r="P266" s="5"/>
      <c r="Q266" s="5"/>
      <c r="R266" s="5"/>
      <c r="S266" s="879"/>
      <c r="T266" s="23">
        <f t="shared" si="6"/>
        <v>3077</v>
      </c>
      <c r="U266" s="21" t="s">
        <v>1554</v>
      </c>
      <c r="V266" s="21"/>
      <c r="W266" s="835" t="s">
        <v>509</v>
      </c>
      <c r="X266" s="36"/>
      <c r="Y266" s="21"/>
    </row>
    <row r="267" spans="1:25" s="1" customFormat="1">
      <c r="A267" s="11">
        <v>262</v>
      </c>
      <c r="B267" s="29" t="s">
        <v>802</v>
      </c>
      <c r="C267" s="12" t="s">
        <v>292</v>
      </c>
      <c r="D267" s="13">
        <v>20</v>
      </c>
      <c r="E267" s="5">
        <f>+VLOOKUP(B267,'1. PHARMAEUROPEA'!$B$2:$G$427,6,0)</f>
        <v>4106</v>
      </c>
      <c r="F267" s="5">
        <f>+VLOOKUP(B267,'2. LABORATORIOS LTDA'!$B$2:$G$427,6,0)</f>
        <v>3665</v>
      </c>
      <c r="G267" s="5"/>
      <c r="H267" s="5">
        <f>+VLOOKUP(B267,'4. OC LA ECONOMIA'!$B$2:$G$437,6,0)</f>
        <v>4060</v>
      </c>
      <c r="I267" s="5"/>
      <c r="J267" s="5"/>
      <c r="K267" s="879"/>
      <c r="L267" s="879"/>
      <c r="M267" s="5"/>
      <c r="N267" s="5"/>
      <c r="O267" s="879"/>
      <c r="P267" s="5"/>
      <c r="Q267" s="5"/>
      <c r="R267" s="5">
        <f>+VLOOKUP(B267,'14. ASEPSIS PRODUCTS'!$B$2:$G$427,6,0)</f>
        <v>5800</v>
      </c>
      <c r="S267" s="879">
        <f>+VLOOKUP(B267,'15. DEPOSFARMA SAS'!$B$12:$G$437,6,0)</f>
        <v>4640</v>
      </c>
      <c r="T267" s="23">
        <f t="shared" si="6"/>
        <v>3665</v>
      </c>
      <c r="U267" s="21" t="s">
        <v>1554</v>
      </c>
      <c r="V267" s="21"/>
      <c r="W267" s="835" t="s">
        <v>369</v>
      </c>
      <c r="X267" s="36"/>
      <c r="Y267" s="21"/>
    </row>
    <row r="268" spans="1:25" s="26" customFormat="1">
      <c r="A268" s="10">
        <v>263</v>
      </c>
      <c r="B268" s="845" t="s">
        <v>199</v>
      </c>
      <c r="C268" s="846" t="s">
        <v>292</v>
      </c>
      <c r="D268" s="847">
        <v>120</v>
      </c>
      <c r="E268" s="848">
        <f>+VLOOKUP(B268,'1. PHARMAEUROPEA'!$B$2:$G$427,6,0)</f>
        <v>13610</v>
      </c>
      <c r="F268" s="848"/>
      <c r="G268" s="848"/>
      <c r="H268" s="848">
        <f>+VLOOKUP(B268,'4. OC LA ECONOMIA'!$B$2:$G$437,6,0)</f>
        <v>16872</v>
      </c>
      <c r="I268" s="848">
        <f>+VLOOKUP(B268,'5. COBO Y ASOCIADOS'!$B$2:$G$427,6,0)</f>
        <v>9475</v>
      </c>
      <c r="J268" s="848">
        <f>+VLOOKUP(B268,'6. COOSBOY'!$B$10:$G$435,6,0)</f>
        <v>16291.967999999999</v>
      </c>
      <c r="K268" s="879"/>
      <c r="L268" s="879"/>
      <c r="M268" s="848"/>
      <c r="N268" s="848"/>
      <c r="O268" s="879">
        <f>+VLOOKUP(B268,'11. SYD'!B264:G689,6,0)</f>
        <v>20991.360000000001</v>
      </c>
      <c r="P268" s="848">
        <f>+VLOOKUP(B268,'12. REM EQUIPOS'!$B$4:$G$429,6,0)</f>
        <v>14036</v>
      </c>
      <c r="Q268" s="848">
        <f>+VLOOKUP(B268,'13. MEDICA C.I. LTDA.'!$B$2:$G$427,6,0)</f>
        <v>10005</v>
      </c>
      <c r="R268" s="848"/>
      <c r="S268" s="879"/>
      <c r="T268" s="849">
        <f t="shared" si="6"/>
        <v>9475</v>
      </c>
      <c r="U268" s="25" t="s">
        <v>335</v>
      </c>
      <c r="V268" s="25"/>
      <c r="W268" s="850" t="s">
        <v>639</v>
      </c>
      <c r="X268" s="851"/>
      <c r="Y268" s="21" t="s">
        <v>1650</v>
      </c>
    </row>
    <row r="269" spans="1:25" s="1" customFormat="1">
      <c r="A269" s="11">
        <v>264</v>
      </c>
      <c r="B269" s="29" t="s">
        <v>200</v>
      </c>
      <c r="C269" s="12" t="s">
        <v>292</v>
      </c>
      <c r="D269" s="13">
        <v>40</v>
      </c>
      <c r="E269" s="5"/>
      <c r="F269" s="5"/>
      <c r="G269" s="5"/>
      <c r="H269" s="5"/>
      <c r="I269" s="5"/>
      <c r="J269" s="5"/>
      <c r="K269" s="879"/>
      <c r="L269" s="879"/>
      <c r="M269" s="5"/>
      <c r="N269" s="5"/>
      <c r="O269" s="879"/>
      <c r="P269" s="5">
        <f>+VLOOKUP(B269,'12. REM EQUIPOS'!$B$4:$G$429,6,0)</f>
        <v>9280</v>
      </c>
      <c r="Q269" s="5"/>
      <c r="R269" s="5"/>
      <c r="S269" s="879"/>
      <c r="T269" s="23">
        <f t="shared" si="6"/>
        <v>9280</v>
      </c>
      <c r="U269" s="21" t="s">
        <v>335</v>
      </c>
      <c r="V269" s="21"/>
      <c r="W269" s="835" t="s">
        <v>716</v>
      </c>
      <c r="X269" s="36"/>
      <c r="Y269" s="21"/>
    </row>
    <row r="270" spans="1:25" s="1" customFormat="1">
      <c r="A270" s="11">
        <v>265</v>
      </c>
      <c r="B270" s="29" t="s">
        <v>201</v>
      </c>
      <c r="C270" s="12" t="s">
        <v>292</v>
      </c>
      <c r="D270" s="13">
        <v>40</v>
      </c>
      <c r="E270" s="5"/>
      <c r="F270" s="5"/>
      <c r="G270" s="5"/>
      <c r="H270" s="5"/>
      <c r="I270" s="5"/>
      <c r="J270" s="5"/>
      <c r="K270" s="879"/>
      <c r="L270" s="879"/>
      <c r="M270" s="5"/>
      <c r="N270" s="5"/>
      <c r="O270" s="879"/>
      <c r="P270" s="5">
        <f>+VLOOKUP(B270,'12. REM EQUIPOS'!$B$4:$G$429,6,0)</f>
        <v>9280</v>
      </c>
      <c r="Q270" s="5"/>
      <c r="R270" s="5"/>
      <c r="S270" s="879"/>
      <c r="T270" s="23">
        <f t="shared" si="6"/>
        <v>9280</v>
      </c>
      <c r="U270" s="21" t="s">
        <v>335</v>
      </c>
      <c r="V270" s="21"/>
      <c r="W270" s="835" t="s">
        <v>716</v>
      </c>
      <c r="X270" s="36"/>
      <c r="Y270" s="21"/>
    </row>
    <row r="271" spans="1:25" s="1" customFormat="1">
      <c r="A271" s="11">
        <v>266</v>
      </c>
      <c r="B271" s="29" t="s">
        <v>203</v>
      </c>
      <c r="C271" s="12" t="s">
        <v>329</v>
      </c>
      <c r="D271" s="13">
        <v>200</v>
      </c>
      <c r="E271" s="5">
        <f>+VLOOKUP(B271,'1. PHARMAEUROPEA'!$B$2:$G$427,6,0)</f>
        <v>23896</v>
      </c>
      <c r="F271" s="5"/>
      <c r="G271" s="5"/>
      <c r="H271" s="5">
        <f>+VLOOKUP(B271,'4. OC LA ECONOMIA'!$B$2:$G$437,6,0)</f>
        <v>13224</v>
      </c>
      <c r="I271" s="5"/>
      <c r="J271" s="5">
        <f>+VLOOKUP(B271,'6. COOSBOY'!$B$10:$G$435,6,0)</f>
        <v>19488</v>
      </c>
      <c r="K271" s="879"/>
      <c r="L271" s="879">
        <f>+VLOOKUP(B271,'8. ALFA TRADING'!$B$2:$G$427,6,0)</f>
        <v>25821.599999999999</v>
      </c>
      <c r="M271" s="5"/>
      <c r="N271" s="5">
        <f>+VLOOKUP(B271,'10. PRO H'!$B$2:$G$427,6,0)</f>
        <v>160.08000000000001</v>
      </c>
      <c r="O271" s="879">
        <f>+VLOOKUP(B271,'11. SYD'!B267:G692,6,0)</f>
        <v>364</v>
      </c>
      <c r="P271" s="5">
        <f>+VLOOKUP(B271,'12. REM EQUIPOS'!$B$4:$G$429,6,0)</f>
        <v>19140</v>
      </c>
      <c r="Q271" s="5"/>
      <c r="R271" s="5"/>
      <c r="S271" s="879"/>
      <c r="T271" s="23">
        <f t="shared" si="6"/>
        <v>160.08000000000001</v>
      </c>
      <c r="U271" s="21" t="s">
        <v>1560</v>
      </c>
      <c r="V271" s="21"/>
      <c r="W271" s="835" t="s">
        <v>892</v>
      </c>
      <c r="X271" s="36"/>
      <c r="Y271" s="21"/>
    </row>
    <row r="272" spans="1:25" s="1" customFormat="1">
      <c r="A272" s="11">
        <v>267</v>
      </c>
      <c r="B272" s="29" t="s">
        <v>803</v>
      </c>
      <c r="C272" s="12" t="s">
        <v>330</v>
      </c>
      <c r="D272" s="13">
        <v>4</v>
      </c>
      <c r="E272" s="5">
        <f>+VLOOKUP(B272,'1. PHARMAEUROPEA'!$B$2:$G$427,6,0)</f>
        <v>33333</v>
      </c>
      <c r="F272" s="5">
        <f>+VLOOKUP(B272,'2. LABORATORIOS LTDA'!$B$2:$G$427,6,0)</f>
        <v>37559</v>
      </c>
      <c r="G272" s="5"/>
      <c r="H272" s="5">
        <f>+VLOOKUP(B272,'4. OC LA ECONOMIA'!$B$2:$G$437,6,0)</f>
        <v>29412</v>
      </c>
      <c r="I272" s="5">
        <f>+VLOOKUP(B272,'5. COBO Y ASOCIADOS'!$B$2:$G$427,6,0)</f>
        <v>37507</v>
      </c>
      <c r="J272" s="5"/>
      <c r="K272" s="879"/>
      <c r="L272" s="879"/>
      <c r="M272" s="5"/>
      <c r="N272" s="5"/>
      <c r="O272" s="879"/>
      <c r="P272" s="5"/>
      <c r="Q272" s="5"/>
      <c r="R272" s="5"/>
      <c r="S272" s="879">
        <f>+VLOOKUP(B272,'15. DEPOSFARMA SAS'!$B$12:$G$437,6,0)</f>
        <v>27600</v>
      </c>
      <c r="T272" s="23">
        <f t="shared" si="6"/>
        <v>27600</v>
      </c>
      <c r="U272" s="866" t="s">
        <v>11</v>
      </c>
      <c r="V272" s="866"/>
      <c r="W272" s="867" t="s">
        <v>369</v>
      </c>
      <c r="X272" s="868"/>
    </row>
    <row r="273" spans="1:25" s="1" customFormat="1">
      <c r="A273" s="11">
        <v>268</v>
      </c>
      <c r="B273" s="29" t="s">
        <v>204</v>
      </c>
      <c r="C273" s="12" t="s">
        <v>292</v>
      </c>
      <c r="D273" s="13">
        <v>48</v>
      </c>
      <c r="E273" s="5">
        <f>+VLOOKUP(B273,'1. PHARMAEUROPEA'!$B$2:$G$427,6,0)</f>
        <v>4393</v>
      </c>
      <c r="F273" s="5">
        <f>+VLOOKUP(B273,'2. LABORATORIOS LTDA'!$B$2:$G$427,6,0)</f>
        <v>6828</v>
      </c>
      <c r="G273" s="5"/>
      <c r="H273" s="5">
        <f>+VLOOKUP(B273,'4. OC LA ECONOMIA'!$B$2:$G$437,6,0)</f>
        <v>5025</v>
      </c>
      <c r="I273" s="5">
        <f>+VLOOKUP(B273,'5. COBO Y ASOCIADOS'!$B$2:$G$427,6,0)</f>
        <v>6900</v>
      </c>
      <c r="J273" s="5">
        <f>+VLOOKUP(B273,'6. COOSBOY'!$B$10:$G$435,6,0)</f>
        <v>7273.2800000000007</v>
      </c>
      <c r="K273" s="879"/>
      <c r="L273" s="879"/>
      <c r="M273" s="5"/>
      <c r="N273" s="5">
        <f>+VLOOKUP(B273,'10. PRO H'!$B$2:$G$427,6,0)</f>
        <v>3252</v>
      </c>
      <c r="O273" s="879">
        <f>+VLOOKUP(B273,'11. SYD'!B269:G694,6,0)</f>
        <v>7639</v>
      </c>
      <c r="P273" s="5">
        <f>+VLOOKUP(B273,'12. REM EQUIPOS'!$B$4:$G$429,6,0)</f>
        <v>7144</v>
      </c>
      <c r="Q273" s="5"/>
      <c r="R273" s="5"/>
      <c r="S273" s="879"/>
      <c r="T273" s="23">
        <f t="shared" si="6"/>
        <v>3252</v>
      </c>
      <c r="U273" s="21" t="s">
        <v>1554</v>
      </c>
      <c r="V273" s="21"/>
      <c r="W273" s="835" t="s">
        <v>1656</v>
      </c>
      <c r="X273" s="36"/>
      <c r="Y273" s="21" t="s">
        <v>1650</v>
      </c>
    </row>
    <row r="274" spans="1:25" s="1" customFormat="1">
      <c r="A274" s="11">
        <v>269</v>
      </c>
      <c r="B274" s="29" t="s">
        <v>205</v>
      </c>
      <c r="C274" s="12" t="s">
        <v>292</v>
      </c>
      <c r="D274" s="13">
        <v>288</v>
      </c>
      <c r="E274" s="5">
        <f>+VLOOKUP(B274,'1. PHARMAEUROPEA'!$B$2:$G$427,6,0)</f>
        <v>5827</v>
      </c>
      <c r="F274" s="5">
        <f>+VLOOKUP(B274,'2. LABORATORIOS LTDA'!$B$2:$G$427,6,0)</f>
        <v>7471</v>
      </c>
      <c r="G274" s="5"/>
      <c r="H274" s="5"/>
      <c r="I274" s="5">
        <f>+VLOOKUP(B274,'5. COBO Y ASOCIADOS'!$B$2:$G$427,6,0)</f>
        <v>7549</v>
      </c>
      <c r="J274" s="5">
        <f>+VLOOKUP(B274,'6. COOSBOY'!$B$10:$G$435,6,0)</f>
        <v>7956.4800000000005</v>
      </c>
      <c r="K274" s="879"/>
      <c r="L274" s="879"/>
      <c r="M274" s="5"/>
      <c r="N274" s="5">
        <f>+VLOOKUP(B274,'10. PRO H'!$B$2:$G$427,6,0)</f>
        <v>4081</v>
      </c>
      <c r="O274" s="879">
        <f>+VLOOKUP(B274,'11. SYD'!B270:G695,6,0)</f>
        <v>8529</v>
      </c>
      <c r="P274" s="5">
        <f>+VLOOKUP(B274,'12. REM EQUIPOS'!$B$4:$G$429,6,0)</f>
        <v>7815</v>
      </c>
      <c r="Q274" s="5"/>
      <c r="R274" s="5"/>
      <c r="S274" s="879"/>
      <c r="T274" s="23">
        <f t="shared" si="6"/>
        <v>4081</v>
      </c>
      <c r="U274" s="21" t="s">
        <v>1554</v>
      </c>
      <c r="V274" s="21"/>
      <c r="W274" s="835" t="s">
        <v>1656</v>
      </c>
      <c r="X274" s="36"/>
      <c r="Y274" s="21" t="s">
        <v>1650</v>
      </c>
    </row>
    <row r="275" spans="1:25" s="1" customFormat="1">
      <c r="A275" s="11">
        <v>270</v>
      </c>
      <c r="B275" s="29" t="s">
        <v>206</v>
      </c>
      <c r="C275" s="12" t="s">
        <v>292</v>
      </c>
      <c r="D275" s="13">
        <v>192</v>
      </c>
      <c r="E275" s="5">
        <f>+VLOOKUP(B275,'1. PHARMAEUROPEA'!$B$2:$G$427,6,0)</f>
        <v>7828</v>
      </c>
      <c r="F275" s="5">
        <f>+VLOOKUP(B275,'2. LABORATORIOS LTDA'!$B$2:$G$427,6,0)</f>
        <v>7358</v>
      </c>
      <c r="G275" s="5"/>
      <c r="H275" s="5">
        <f>+VLOOKUP(B275,'4. OC LA ECONOMIA'!$B$2:$G$437,6,0)</f>
        <v>5264</v>
      </c>
      <c r="I275" s="5">
        <f>+VLOOKUP(B275,'5. COBO Y ASOCIADOS'!$B$2:$G$427,6,0)</f>
        <v>7435</v>
      </c>
      <c r="J275" s="5">
        <f>+VLOOKUP(B275,'6. COOSBOY'!$B$10:$G$435,6,0)</f>
        <v>7836.64</v>
      </c>
      <c r="K275" s="879"/>
      <c r="L275" s="879"/>
      <c r="M275" s="5"/>
      <c r="N275" s="5">
        <f>+VLOOKUP(B275,'10. PRO H'!$B$2:$G$427,6,0)</f>
        <v>3367</v>
      </c>
      <c r="O275" s="879">
        <f>+VLOOKUP(B275,'11. SYD'!B271:G696,6,0)</f>
        <v>8843</v>
      </c>
      <c r="P275" s="5">
        <f>+VLOOKUP(B275,'12. REM EQUIPOS'!$B$4:$G$429,6,0)</f>
        <v>7697</v>
      </c>
      <c r="Q275" s="5"/>
      <c r="R275" s="5"/>
      <c r="S275" s="879"/>
      <c r="T275" s="23">
        <f t="shared" si="6"/>
        <v>3367</v>
      </c>
      <c r="U275" s="21" t="s">
        <v>1554</v>
      </c>
      <c r="V275" s="21"/>
      <c r="W275" s="835" t="s">
        <v>1656</v>
      </c>
      <c r="X275" s="36"/>
      <c r="Y275" s="21" t="s">
        <v>1650</v>
      </c>
    </row>
    <row r="276" spans="1:25" s="1" customFormat="1">
      <c r="A276" s="11">
        <v>271</v>
      </c>
      <c r="B276" s="29" t="s">
        <v>207</v>
      </c>
      <c r="C276" s="12" t="s">
        <v>292</v>
      </c>
      <c r="D276" s="13">
        <v>48</v>
      </c>
      <c r="E276" s="5"/>
      <c r="F276" s="5">
        <f>+VLOOKUP(B276,'2. LABORATORIOS LTDA'!$B$2:$G$427,6,0)</f>
        <v>16035</v>
      </c>
      <c r="G276" s="5"/>
      <c r="H276" s="5">
        <f>+VLOOKUP(B276,'4. OC LA ECONOMIA'!$B$2:$G$437,6,0)</f>
        <v>5084</v>
      </c>
      <c r="I276" s="5">
        <f>+VLOOKUP(B276,'5. COBO Y ASOCIADOS'!$B$2:$G$427,6,0)</f>
        <v>16203</v>
      </c>
      <c r="J276" s="5">
        <f>+VLOOKUP(B276,'6. COOSBOY'!$B$10:$G$435,6,0)</f>
        <v>17078.88</v>
      </c>
      <c r="K276" s="879"/>
      <c r="L276" s="879"/>
      <c r="M276" s="5"/>
      <c r="N276" s="5">
        <f>+VLOOKUP(B276,'10. PRO H'!$B$2:$G$427,6,0)</f>
        <v>3481</v>
      </c>
      <c r="O276" s="879">
        <f>+VLOOKUP(B276,'11. SYD'!B272:G697,6,0)</f>
        <v>18472</v>
      </c>
      <c r="P276" s="5">
        <f>+VLOOKUP(B276,'12. REM EQUIPOS'!$B$4:$G$429,6,0)</f>
        <v>16774</v>
      </c>
      <c r="Q276" s="5"/>
      <c r="R276" s="5"/>
      <c r="S276" s="879"/>
      <c r="T276" s="23">
        <f t="shared" si="6"/>
        <v>3481</v>
      </c>
      <c r="U276" s="21" t="s">
        <v>1554</v>
      </c>
      <c r="V276" s="21"/>
      <c r="W276" s="835" t="s">
        <v>1656</v>
      </c>
      <c r="X276" s="36"/>
      <c r="Y276" s="21" t="s">
        <v>1650</v>
      </c>
    </row>
    <row r="277" spans="1:25" s="1" customFormat="1">
      <c r="A277" s="11">
        <v>272</v>
      </c>
      <c r="B277" s="29" t="s">
        <v>208</v>
      </c>
      <c r="C277" s="12" t="s">
        <v>292</v>
      </c>
      <c r="D277" s="13">
        <v>192</v>
      </c>
      <c r="E277" s="5">
        <f>+VLOOKUP(B277,'1. PHARMAEUROPEA'!$B$2:$G$427,6,0)</f>
        <v>5704</v>
      </c>
      <c r="F277" s="5">
        <f>+VLOOKUP(B277,'2. LABORATORIOS LTDA'!$B$2:$G$427,6,0)</f>
        <v>7471</v>
      </c>
      <c r="G277" s="5"/>
      <c r="H277" s="5">
        <f>+VLOOKUP(B277,'4. OC LA ECONOMIA'!$B$2:$G$437,6,0)</f>
        <v>5264</v>
      </c>
      <c r="I277" s="5">
        <f>+VLOOKUP(B277,'5. COBO Y ASOCIADOS'!$B$2:$G$427,6,0)</f>
        <v>7549</v>
      </c>
      <c r="J277" s="5">
        <f>+VLOOKUP(B277,'6. COOSBOY'!$B$10:$G$435,6,0)</f>
        <v>7956.4800000000005</v>
      </c>
      <c r="K277" s="879"/>
      <c r="L277" s="879"/>
      <c r="M277" s="5"/>
      <c r="N277" s="5">
        <f>+VLOOKUP(B277,'10. PRO H'!$B$2:$G$427,6,0)</f>
        <v>3550</v>
      </c>
      <c r="O277" s="879">
        <f>+VLOOKUP(B277,'11. SYD'!B273:G698,6,0)</f>
        <v>9390</v>
      </c>
      <c r="P277" s="5">
        <f>+VLOOKUP(B277,'12. REM EQUIPOS'!$B$4:$G$429,6,0)</f>
        <v>7815</v>
      </c>
      <c r="Q277" s="5"/>
      <c r="R277" s="5"/>
      <c r="S277" s="879"/>
      <c r="T277" s="23">
        <f t="shared" si="6"/>
        <v>3550</v>
      </c>
      <c r="U277" s="21" t="s">
        <v>1554</v>
      </c>
      <c r="V277" s="21"/>
      <c r="W277" s="835" t="s">
        <v>1656</v>
      </c>
      <c r="X277" s="36"/>
      <c r="Y277" s="21" t="s">
        <v>1650</v>
      </c>
    </row>
    <row r="278" spans="1:25" s="1" customFormat="1">
      <c r="A278" s="11">
        <v>273</v>
      </c>
      <c r="B278" s="29" t="s">
        <v>209</v>
      </c>
      <c r="C278" s="12" t="s">
        <v>292</v>
      </c>
      <c r="D278" s="13">
        <v>288</v>
      </c>
      <c r="E278" s="5">
        <f>+VLOOKUP(B278,'1. PHARMAEUROPEA'!$B$2:$G$427,6,0)</f>
        <v>7288</v>
      </c>
      <c r="F278" s="5">
        <f>+VLOOKUP(B278,'2. LABORATORIOS LTDA'!$B$2:$G$427,6,0)</f>
        <v>8424</v>
      </c>
      <c r="G278" s="5"/>
      <c r="H278" s="5">
        <f>+VLOOKUP(B278,'4. OC LA ECONOMIA'!$B$2:$G$437,6,0)</f>
        <v>5200</v>
      </c>
      <c r="I278" s="5">
        <f>+VLOOKUP(B278,'5. COBO Y ASOCIADOS'!$B$2:$G$427,6,0)</f>
        <v>8512</v>
      </c>
      <c r="J278" s="5">
        <f>+VLOOKUP(B278,'6. COOSBOY'!$B$10:$G$435,6,0)</f>
        <v>8972.3200000000015</v>
      </c>
      <c r="K278" s="879"/>
      <c r="L278" s="879"/>
      <c r="M278" s="5"/>
      <c r="N278" s="5">
        <f>+VLOOKUP(B278,'10. PRO H'!$B$2:$G$427,6,0)</f>
        <v>3393</v>
      </c>
      <c r="O278" s="879">
        <f>+VLOOKUP(B278,'11. SYD'!B274:G699,6,0)</f>
        <v>10587</v>
      </c>
      <c r="P278" s="5">
        <f>+VLOOKUP(B278,'12. REM EQUIPOS'!$B$4:$G$429,6,0)</f>
        <v>7697</v>
      </c>
      <c r="Q278" s="5"/>
      <c r="R278" s="5"/>
      <c r="S278" s="879"/>
      <c r="T278" s="23">
        <f t="shared" si="6"/>
        <v>3393</v>
      </c>
      <c r="U278" s="21" t="s">
        <v>1554</v>
      </c>
      <c r="V278" s="21"/>
      <c r="W278" s="835" t="s">
        <v>1656</v>
      </c>
      <c r="X278" s="36"/>
      <c r="Y278" s="21" t="s">
        <v>1650</v>
      </c>
    </row>
    <row r="279" spans="1:25" s="1" customFormat="1">
      <c r="A279" s="11">
        <v>274</v>
      </c>
      <c r="B279" s="29" t="s">
        <v>210</v>
      </c>
      <c r="C279" s="12" t="s">
        <v>292</v>
      </c>
      <c r="D279" s="13">
        <v>288</v>
      </c>
      <c r="E279" s="5">
        <f>+VLOOKUP(B279,'1. PHARMAEUROPEA'!$B$2:$G$427,6,0)</f>
        <v>4928</v>
      </c>
      <c r="F279" s="5">
        <f>+VLOOKUP(B279,'2. LABORATORIOS LTDA'!$B$2:$G$427,6,0)</f>
        <v>7358</v>
      </c>
      <c r="G279" s="5"/>
      <c r="H279" s="5">
        <f>+VLOOKUP(B279,'4. OC LA ECONOMIA'!$B$2:$G$437,6,0)</f>
        <v>5227</v>
      </c>
      <c r="I279" s="5">
        <f>+VLOOKUP(B279,'5. COBO Y ASOCIADOS'!$B$2:$G$427,6,0)</f>
        <v>7435</v>
      </c>
      <c r="J279" s="5">
        <f>+VLOOKUP(B279,'6. COOSBOY'!$B$10:$G$435,6,0)</f>
        <v>7836.64</v>
      </c>
      <c r="K279" s="879"/>
      <c r="L279" s="879"/>
      <c r="M279" s="5"/>
      <c r="N279" s="5">
        <f>+VLOOKUP(B279,'10. PRO H'!$B$2:$G$427,6,0)</f>
        <v>3903</v>
      </c>
      <c r="O279" s="879">
        <f>+VLOOKUP(B279,'11. SYD'!B275:G700,6,0)</f>
        <v>8500</v>
      </c>
      <c r="P279" s="5">
        <f>+VLOOKUP(B279,'12. REM EQUIPOS'!$B$4:$G$429,6,0)</f>
        <v>7697</v>
      </c>
      <c r="Q279" s="5"/>
      <c r="R279" s="5"/>
      <c r="S279" s="879"/>
      <c r="T279" s="23">
        <f t="shared" si="6"/>
        <v>3903</v>
      </c>
      <c r="U279" s="21" t="s">
        <v>1554</v>
      </c>
      <c r="V279" s="21"/>
      <c r="W279" s="835" t="s">
        <v>1656</v>
      </c>
      <c r="X279" s="36"/>
      <c r="Y279" s="21" t="s">
        <v>1650</v>
      </c>
    </row>
    <row r="280" spans="1:25" s="1" customFormat="1">
      <c r="A280" s="11">
        <v>275</v>
      </c>
      <c r="B280" s="29" t="s">
        <v>804</v>
      </c>
      <c r="C280" s="12" t="s">
        <v>292</v>
      </c>
      <c r="D280" s="13">
        <v>48</v>
      </c>
      <c r="E280" s="5">
        <f>+VLOOKUP(B280,'1. PHARMAEUROPEA'!$B$2:$G$427,6,0)</f>
        <v>6963</v>
      </c>
      <c r="F280" s="5">
        <f>+VLOOKUP(B280,'2. LABORATORIOS LTDA'!$B$2:$G$427,6,0)</f>
        <v>8424</v>
      </c>
      <c r="G280" s="5"/>
      <c r="H280" s="5">
        <f>+VLOOKUP(B280,'4. OC LA ECONOMIA'!$B$2:$G$437,6,0)</f>
        <v>5227</v>
      </c>
      <c r="I280" s="5">
        <f>+VLOOKUP(B280,'5. COBO Y ASOCIADOS'!$B$2:$G$427,6,0)</f>
        <v>8512</v>
      </c>
      <c r="J280" s="5">
        <f>+VLOOKUP(B280,'6. COOSBOY'!$B$10:$G$435,6,0)</f>
        <v>8972.3200000000015</v>
      </c>
      <c r="K280" s="879"/>
      <c r="L280" s="879"/>
      <c r="M280" s="5"/>
      <c r="N280" s="5">
        <f>+VLOOKUP(B280,'10. PRO H'!$B$2:$G$427,6,0)</f>
        <v>3737</v>
      </c>
      <c r="O280" s="879">
        <f>+VLOOKUP(B280,'11. SYD'!B276:G701,6,0)</f>
        <v>10587</v>
      </c>
      <c r="P280" s="5">
        <f>+VLOOKUP(B280,'12. REM EQUIPOS'!$B$4:$G$429,6,0)</f>
        <v>8813</v>
      </c>
      <c r="Q280" s="5"/>
      <c r="R280" s="5"/>
      <c r="S280" s="879"/>
      <c r="T280" s="23">
        <f t="shared" si="6"/>
        <v>3737</v>
      </c>
      <c r="U280" s="21" t="s">
        <v>1554</v>
      </c>
      <c r="V280" s="21"/>
      <c r="W280" s="835" t="s">
        <v>1656</v>
      </c>
      <c r="X280" s="36"/>
      <c r="Y280" s="21" t="s">
        <v>1650</v>
      </c>
    </row>
    <row r="281" spans="1:25" s="1" customFormat="1">
      <c r="A281" s="11">
        <v>276</v>
      </c>
      <c r="B281" s="29" t="s">
        <v>211</v>
      </c>
      <c r="C281" s="12" t="s">
        <v>292</v>
      </c>
      <c r="D281" s="13">
        <v>192</v>
      </c>
      <c r="E281" s="5">
        <f>+VLOOKUP(B281,'1. PHARMAEUROPEA'!$B$2:$G$427,6,0)</f>
        <v>6160</v>
      </c>
      <c r="F281" s="5">
        <f>+VLOOKUP(B281,'2. LABORATORIOS LTDA'!$B$2:$G$427,6,0)</f>
        <v>12326</v>
      </c>
      <c r="G281" s="5"/>
      <c r="H281" s="5">
        <f>+VLOOKUP(B281,'4. OC LA ECONOMIA'!$B$2:$G$437,6,0)</f>
        <v>5200</v>
      </c>
      <c r="I281" s="5">
        <f>+VLOOKUP(B281,'5. COBO Y ASOCIADOS'!$B$2:$G$427,6,0)</f>
        <v>12455</v>
      </c>
      <c r="J281" s="5">
        <f>+VLOOKUP(B281,'6. COOSBOY'!$B$10:$G$435,6,0)</f>
        <v>13128.640000000001</v>
      </c>
      <c r="K281" s="879"/>
      <c r="L281" s="879"/>
      <c r="M281" s="5"/>
      <c r="N281" s="5">
        <f>+VLOOKUP(B281,'10. PRO H'!$B$2:$G$427,6,0)</f>
        <v>3393</v>
      </c>
      <c r="O281" s="879">
        <f>+VLOOKUP(B281,'11. SYD'!B277:G702,6,0)</f>
        <v>15445</v>
      </c>
      <c r="P281" s="5">
        <f>+VLOOKUP(B281,'12. REM EQUIPOS'!$B$4:$G$429,6,0)</f>
        <v>12895</v>
      </c>
      <c r="Q281" s="5"/>
      <c r="R281" s="5"/>
      <c r="S281" s="879"/>
      <c r="T281" s="23">
        <f t="shared" si="6"/>
        <v>3393</v>
      </c>
      <c r="U281" s="21" t="s">
        <v>1554</v>
      </c>
      <c r="V281" s="21"/>
      <c r="W281" s="835" t="s">
        <v>1656</v>
      </c>
      <c r="X281" s="36"/>
      <c r="Y281" s="21" t="s">
        <v>1650</v>
      </c>
    </row>
    <row r="282" spans="1:25" s="1" customFormat="1">
      <c r="A282" s="11">
        <v>277</v>
      </c>
      <c r="B282" s="29" t="s">
        <v>212</v>
      </c>
      <c r="C282" s="12" t="s">
        <v>292</v>
      </c>
      <c r="D282" s="13">
        <v>96</v>
      </c>
      <c r="E282" s="5">
        <f>+VLOOKUP(B282,'1. PHARMAEUROPEA'!$B$2:$G$427,6,0)</f>
        <v>6407</v>
      </c>
      <c r="F282" s="5">
        <f>+VLOOKUP(B282,'2. LABORATORIOS LTDA'!$B$2:$G$427,6,0)</f>
        <v>7358</v>
      </c>
      <c r="G282" s="5"/>
      <c r="H282" s="5">
        <f>+VLOOKUP(B282,'4. OC LA ECONOMIA'!$B$2:$G$437,6,0)</f>
        <v>5200</v>
      </c>
      <c r="I282" s="5">
        <f>+VLOOKUP(B282,'5. COBO Y ASOCIADOS'!$B$2:$G$427,6,0)</f>
        <v>7435</v>
      </c>
      <c r="J282" s="5">
        <f>+VLOOKUP(B282,'6. COOSBOY'!$B$10:$G$435,6,0)</f>
        <v>7836.64</v>
      </c>
      <c r="K282" s="879"/>
      <c r="L282" s="879"/>
      <c r="M282" s="5"/>
      <c r="N282" s="5">
        <f>+VLOOKUP(B282,'10. PRO H'!$B$2:$G$427,6,0)</f>
        <v>3622</v>
      </c>
      <c r="O282" s="879">
        <f>+VLOOKUP(B282,'11. SYD'!B278:G703,6,0)</f>
        <v>12215</v>
      </c>
      <c r="P282" s="5">
        <f>+VLOOKUP(B282,'12. REM EQUIPOS'!$B$4:$G$429,6,0)</f>
        <v>7697</v>
      </c>
      <c r="Q282" s="5"/>
      <c r="R282" s="5"/>
      <c r="S282" s="879"/>
      <c r="T282" s="23">
        <f t="shared" si="6"/>
        <v>3622</v>
      </c>
      <c r="U282" s="21" t="s">
        <v>1554</v>
      </c>
      <c r="V282" s="21"/>
      <c r="W282" s="835" t="s">
        <v>1656</v>
      </c>
      <c r="X282" s="36"/>
      <c r="Y282" s="21" t="s">
        <v>1650</v>
      </c>
    </row>
    <row r="283" spans="1:25" s="1" customFormat="1">
      <c r="A283" s="11">
        <v>278</v>
      </c>
      <c r="B283" s="29" t="s">
        <v>805</v>
      </c>
      <c r="C283" s="12" t="s">
        <v>292</v>
      </c>
      <c r="D283" s="13">
        <v>48</v>
      </c>
      <c r="E283" s="5">
        <f>+VLOOKUP(B283,'1. PHARMAEUROPEA'!$B$2:$G$427,6,0)</f>
        <v>6407</v>
      </c>
      <c r="F283" s="5">
        <f>+VLOOKUP(B283,'2. LABORATORIOS LTDA'!$B$2:$G$427,6,0)</f>
        <v>12326</v>
      </c>
      <c r="G283" s="5"/>
      <c r="H283" s="5">
        <f>+VLOOKUP(B283,'4. OC LA ECONOMIA'!$B$2:$G$437,6,0)</f>
        <v>5250</v>
      </c>
      <c r="I283" s="5">
        <f>+VLOOKUP(B283,'5. COBO Y ASOCIADOS'!$B$2:$G$427,6,0)</f>
        <v>12455</v>
      </c>
      <c r="J283" s="5">
        <f>+VLOOKUP(B283,'6. COOSBOY'!$B$10:$G$435,6,0)</f>
        <v>13128.640000000001</v>
      </c>
      <c r="K283" s="879"/>
      <c r="L283" s="879"/>
      <c r="M283" s="5"/>
      <c r="N283" s="5">
        <f>+VLOOKUP(B283,'10. PRO H'!$B$2:$G$427,6,0)</f>
        <v>3622</v>
      </c>
      <c r="O283" s="879">
        <f>+VLOOKUP(B283,'11. SYD'!B279:G704,6,0)</f>
        <v>14386</v>
      </c>
      <c r="P283" s="5">
        <f>+VLOOKUP(B283,'12. REM EQUIPOS'!$B$4:$G$429,6,0)</f>
        <v>14958.2</v>
      </c>
      <c r="Q283" s="5"/>
      <c r="R283" s="5"/>
      <c r="S283" s="879"/>
      <c r="T283" s="23">
        <f t="shared" si="6"/>
        <v>3622</v>
      </c>
      <c r="U283" s="21" t="s">
        <v>1554</v>
      </c>
      <c r="V283" s="21"/>
      <c r="W283" s="835" t="s">
        <v>1656</v>
      </c>
      <c r="X283" s="36"/>
      <c r="Y283" s="21" t="s">
        <v>1650</v>
      </c>
    </row>
    <row r="284" spans="1:25" s="1" customFormat="1">
      <c r="A284" s="11">
        <v>279</v>
      </c>
      <c r="B284" s="29" t="s">
        <v>214</v>
      </c>
      <c r="C284" s="12" t="s">
        <v>292</v>
      </c>
      <c r="D284" s="13">
        <v>16</v>
      </c>
      <c r="E284" s="5">
        <f>+VLOOKUP(B284,'1. PHARMAEUROPEA'!$B$2:$G$427,6,0)</f>
        <v>216534</v>
      </c>
      <c r="F284" s="5">
        <f>+VLOOKUP(B284,'2. LABORATORIOS LTDA'!$B$2:$G$427,6,0)</f>
        <v>315313</v>
      </c>
      <c r="G284" s="5"/>
      <c r="H284" s="5"/>
      <c r="I284" s="5">
        <f>+VLOOKUP(B284,'5. COBO Y ASOCIADOS'!$B$2:$G$427,6,0)</f>
        <v>314869</v>
      </c>
      <c r="J284" s="5">
        <f>+VLOOKUP(B284,'6. COOSBOY'!$B$10:$G$435,6,0)</f>
        <v>331888.43520000007</v>
      </c>
      <c r="K284" s="879"/>
      <c r="L284" s="879"/>
      <c r="M284" s="5"/>
      <c r="N284" s="5"/>
      <c r="O284" s="879"/>
      <c r="P284" s="5"/>
      <c r="Q284" s="5"/>
      <c r="R284" s="5"/>
      <c r="S284" s="879"/>
      <c r="T284" s="23">
        <f t="shared" si="6"/>
        <v>216534</v>
      </c>
      <c r="U284" s="21" t="s">
        <v>1554</v>
      </c>
      <c r="V284" s="21"/>
      <c r="W284" s="835" t="s">
        <v>1656</v>
      </c>
      <c r="X284" s="36"/>
      <c r="Y284" s="21" t="s">
        <v>1650</v>
      </c>
    </row>
    <row r="285" spans="1:25" s="1" customFormat="1">
      <c r="A285" s="11">
        <v>280</v>
      </c>
      <c r="B285" s="29" t="s">
        <v>215</v>
      </c>
      <c r="C285" s="12" t="s">
        <v>292</v>
      </c>
      <c r="D285" s="13">
        <v>16</v>
      </c>
      <c r="E285" s="5">
        <f>+VLOOKUP(B285,'1. PHARMAEUROPEA'!$B$2:$G$427,6,0)</f>
        <v>216534</v>
      </c>
      <c r="F285" s="5">
        <f>+VLOOKUP(B285,'2. LABORATORIOS LTDA'!$B$2:$G$427,6,0)</f>
        <v>281065</v>
      </c>
      <c r="G285" s="5"/>
      <c r="H285" s="5"/>
      <c r="I285" s="5">
        <f>+VLOOKUP(B285,'5. COBO Y ASOCIADOS'!$B$2:$G$427,6,0)</f>
        <v>280669</v>
      </c>
      <c r="J285" s="5">
        <f>+VLOOKUP(B285,'6. COOSBOY'!$B$10:$G$435,6,0)</f>
        <v>295839.53280000004</v>
      </c>
      <c r="K285" s="879"/>
      <c r="L285" s="879"/>
      <c r="M285" s="5"/>
      <c r="N285" s="5"/>
      <c r="O285" s="879"/>
      <c r="P285" s="5"/>
      <c r="Q285" s="5"/>
      <c r="R285" s="5"/>
      <c r="S285" s="879"/>
      <c r="T285" s="23">
        <f t="shared" si="6"/>
        <v>216534</v>
      </c>
      <c r="U285" s="21" t="s">
        <v>1554</v>
      </c>
      <c r="V285" s="21"/>
      <c r="W285" s="835" t="s">
        <v>1656</v>
      </c>
      <c r="X285" s="36"/>
      <c r="Y285" s="21" t="s">
        <v>1650</v>
      </c>
    </row>
    <row r="286" spans="1:25" s="1" customFormat="1">
      <c r="A286" s="11">
        <v>281</v>
      </c>
      <c r="B286" s="29" t="s">
        <v>216</v>
      </c>
      <c r="C286" s="12" t="s">
        <v>292</v>
      </c>
      <c r="D286" s="13">
        <v>16</v>
      </c>
      <c r="E286" s="5">
        <f>+VLOOKUP(B286,'1. PHARMAEUROPEA'!$B$2:$G$427,6,0)</f>
        <v>216534</v>
      </c>
      <c r="F286" s="5">
        <f>+VLOOKUP(B286,'2. LABORATORIOS LTDA'!$B$2:$G$427,6,0)</f>
        <v>318175</v>
      </c>
      <c r="G286" s="5"/>
      <c r="H286" s="5"/>
      <c r="I286" s="5">
        <f>+VLOOKUP(B286,'5. COBO Y ASOCIADOS'!$B$2:$G$427,6,0)</f>
        <v>317727</v>
      </c>
      <c r="J286" s="5">
        <f>+VLOOKUP(B286,'6. COOSBOY'!$B$10:$G$435,6,0)</f>
        <v>334901.28000000003</v>
      </c>
      <c r="K286" s="879"/>
      <c r="L286" s="879"/>
      <c r="M286" s="5"/>
      <c r="N286" s="5"/>
      <c r="O286" s="879"/>
      <c r="P286" s="5"/>
      <c r="Q286" s="5"/>
      <c r="R286" s="5"/>
      <c r="S286" s="879"/>
      <c r="T286" s="23">
        <f t="shared" si="6"/>
        <v>216534</v>
      </c>
      <c r="U286" s="21" t="s">
        <v>1554</v>
      </c>
      <c r="V286" s="21"/>
      <c r="W286" s="835" t="s">
        <v>1656</v>
      </c>
      <c r="X286" s="36"/>
      <c r="Y286" s="21" t="s">
        <v>1650</v>
      </c>
    </row>
    <row r="287" spans="1:25" s="1" customFormat="1">
      <c r="A287" s="11">
        <v>282</v>
      </c>
      <c r="B287" s="29" t="s">
        <v>217</v>
      </c>
      <c r="C287" s="12" t="s">
        <v>292</v>
      </c>
      <c r="D287" s="13">
        <v>48</v>
      </c>
      <c r="E287" s="5">
        <f>+VLOOKUP(B287,'1. PHARMAEUROPEA'!$B$2:$G$427,6,0)</f>
        <v>3801</v>
      </c>
      <c r="F287" s="5">
        <f>+VLOOKUP(B287,'2. LABORATORIOS LTDA'!$B$2:$G$427,6,0)</f>
        <v>6721</v>
      </c>
      <c r="G287" s="5"/>
      <c r="H287" s="5">
        <f>+VLOOKUP(B287,'4. OC LA ECONOMIA'!$B$2:$G$437,6,0)</f>
        <v>3290</v>
      </c>
      <c r="I287" s="5">
        <f>+VLOOKUP(B287,'5. COBO Y ASOCIADOS'!$B$2:$G$427,6,0)</f>
        <v>6792</v>
      </c>
      <c r="J287" s="5">
        <f>+VLOOKUP(B287,'6. COOSBOY'!$B$10:$G$435,6,0)</f>
        <v>7159.0400000000009</v>
      </c>
      <c r="K287" s="879"/>
      <c r="L287" s="879"/>
      <c r="M287" s="5"/>
      <c r="N287" s="5">
        <f>+VLOOKUP(B287,'10. PRO H'!$B$2:$G$427,6,0)</f>
        <v>3335</v>
      </c>
      <c r="O287" s="879">
        <f>+VLOOKUP(B287,'11. SYD'!B283:G708,6,0)</f>
        <v>7357</v>
      </c>
      <c r="P287" s="5"/>
      <c r="Q287" s="5"/>
      <c r="R287" s="5"/>
      <c r="S287" s="879"/>
      <c r="T287" s="23">
        <f t="shared" si="6"/>
        <v>3290</v>
      </c>
      <c r="U287" s="21" t="s">
        <v>1554</v>
      </c>
      <c r="V287" s="21"/>
      <c r="W287" s="835" t="s">
        <v>1656</v>
      </c>
      <c r="X287" s="36"/>
      <c r="Y287" s="21" t="s">
        <v>1650</v>
      </c>
    </row>
    <row r="288" spans="1:25" s="1" customFormat="1">
      <c r="A288" s="11">
        <v>283</v>
      </c>
      <c r="B288" s="29" t="s">
        <v>218</v>
      </c>
      <c r="C288" s="12" t="s">
        <v>292</v>
      </c>
      <c r="D288" s="13">
        <v>96</v>
      </c>
      <c r="E288" s="5">
        <f>+VLOOKUP(B288,'1. PHARMAEUROPEA'!$B$2:$G$427,6,0)</f>
        <v>4395</v>
      </c>
      <c r="F288" s="5">
        <f>+VLOOKUP(B288,'2. LABORATORIOS LTDA'!$B$2:$G$427,6,0)</f>
        <v>4409</v>
      </c>
      <c r="G288" s="5"/>
      <c r="H288" s="5">
        <f>+VLOOKUP(B288,'4. OC LA ECONOMIA'!$B$2:$G$437,6,0)</f>
        <v>3446</v>
      </c>
      <c r="I288" s="5">
        <f>+VLOOKUP(B288,'5. COBO Y ASOCIADOS'!$B$2:$G$427,6,0)</f>
        <v>4456</v>
      </c>
      <c r="J288" s="5">
        <f>+VLOOKUP(B288,'6. COOSBOY'!$B$10:$G$435,6,0)</f>
        <v>4696.1600000000008</v>
      </c>
      <c r="K288" s="879"/>
      <c r="L288" s="879"/>
      <c r="M288" s="5"/>
      <c r="N288" s="5">
        <f>+VLOOKUP(B288,'10. PRO H'!$B$2:$G$427,6,0)</f>
        <v>3138</v>
      </c>
      <c r="O288" s="879">
        <f>+VLOOKUP(B288,'11. SYD'!B284:G709,6,0)</f>
        <v>5639</v>
      </c>
      <c r="P288" s="5"/>
      <c r="Q288" s="5"/>
      <c r="R288" s="5"/>
      <c r="S288" s="879"/>
      <c r="T288" s="23">
        <f t="shared" si="6"/>
        <v>3138</v>
      </c>
      <c r="U288" s="21" t="s">
        <v>1554</v>
      </c>
      <c r="V288" s="21"/>
      <c r="W288" s="835" t="s">
        <v>1656</v>
      </c>
      <c r="X288" s="36"/>
      <c r="Y288" s="21" t="s">
        <v>1650</v>
      </c>
    </row>
    <row r="289" spans="1:25" s="1" customFormat="1">
      <c r="A289" s="11">
        <v>284</v>
      </c>
      <c r="B289" s="29" t="s">
        <v>219</v>
      </c>
      <c r="C289" s="12" t="s">
        <v>292</v>
      </c>
      <c r="D289" s="13">
        <v>48</v>
      </c>
      <c r="E289" s="5">
        <f>+VLOOKUP(B289,'1. PHARMAEUROPEA'!$B$2:$G$427,6,0)</f>
        <v>3672</v>
      </c>
      <c r="F289" s="5">
        <f>+VLOOKUP(B289,'2. LABORATORIOS LTDA'!$B$2:$G$427,6,0)</f>
        <v>6721</v>
      </c>
      <c r="G289" s="5"/>
      <c r="H289" s="5"/>
      <c r="I289" s="5">
        <f>+VLOOKUP(B289,'5. COBO Y ASOCIADOS'!$B$2:$G$427,6,0)</f>
        <v>6792</v>
      </c>
      <c r="J289" s="5">
        <f>+VLOOKUP(B289,'6. COOSBOY'!$B$10:$G$435,6,0)</f>
        <v>7159.0400000000009</v>
      </c>
      <c r="K289" s="879"/>
      <c r="L289" s="879"/>
      <c r="M289" s="5"/>
      <c r="N289" s="5">
        <f>+VLOOKUP(B289,'10. PRO H'!$B$2:$G$427,6,0)</f>
        <v>3335</v>
      </c>
      <c r="O289" s="879">
        <f>+VLOOKUP(B289,'11. SYD'!B285:G710,6,0)</f>
        <v>7357</v>
      </c>
      <c r="P289" s="5"/>
      <c r="Q289" s="5"/>
      <c r="R289" s="5"/>
      <c r="S289" s="879"/>
      <c r="T289" s="23">
        <f t="shared" si="6"/>
        <v>3335</v>
      </c>
      <c r="U289" s="21" t="s">
        <v>1554</v>
      </c>
      <c r="V289" s="21"/>
      <c r="W289" s="835" t="s">
        <v>1656</v>
      </c>
      <c r="X289" s="36"/>
      <c r="Y289" s="21" t="s">
        <v>1650</v>
      </c>
    </row>
    <row r="290" spans="1:25" s="1" customFormat="1">
      <c r="A290" s="11">
        <v>285</v>
      </c>
      <c r="B290" s="29" t="s">
        <v>806</v>
      </c>
      <c r="C290" s="12" t="s">
        <v>292</v>
      </c>
      <c r="D290" s="13">
        <v>48</v>
      </c>
      <c r="E290" s="5">
        <f>+VLOOKUP(B290,'1. PHARMAEUROPEA'!$B$2:$G$427,6,0)</f>
        <v>3384</v>
      </c>
      <c r="F290" s="5">
        <f>+VLOOKUP(B290,'2. LABORATORIOS LTDA'!$B$2:$G$427,6,0)</f>
        <v>4409</v>
      </c>
      <c r="G290" s="5"/>
      <c r="H290" s="5">
        <f>+VLOOKUP(B290,'4. OC LA ECONOMIA'!$B$2:$G$437,6,0)</f>
        <v>3250</v>
      </c>
      <c r="I290" s="5">
        <f>+VLOOKUP(B290,'5. COBO Y ASOCIADOS'!$B$2:$G$427,6,0)</f>
        <v>4456</v>
      </c>
      <c r="J290" s="5">
        <f>+VLOOKUP(B290,'6. COOSBOY'!$B$10:$G$435,6,0)</f>
        <v>4696.1600000000008</v>
      </c>
      <c r="K290" s="879"/>
      <c r="L290" s="879"/>
      <c r="M290" s="5"/>
      <c r="N290" s="5">
        <f>+VLOOKUP(B290,'10. PRO H'!$B$2:$G$427,6,0)</f>
        <v>3125</v>
      </c>
      <c r="O290" s="879">
        <f>+VLOOKUP(B290,'11. SYD'!B286:G711,6,0)</f>
        <v>5059</v>
      </c>
      <c r="P290" s="5"/>
      <c r="Q290" s="5"/>
      <c r="R290" s="5"/>
      <c r="S290" s="879"/>
      <c r="T290" s="23">
        <f t="shared" si="6"/>
        <v>3125</v>
      </c>
      <c r="U290" s="21" t="s">
        <v>1554</v>
      </c>
      <c r="V290" s="21"/>
      <c r="W290" s="835" t="s">
        <v>1656</v>
      </c>
      <c r="X290" s="36"/>
      <c r="Y290" s="21" t="s">
        <v>1650</v>
      </c>
    </row>
    <row r="291" spans="1:25" s="1" customFormat="1">
      <c r="A291" s="11">
        <v>286</v>
      </c>
      <c r="B291" s="29" t="s">
        <v>279</v>
      </c>
      <c r="C291" s="12" t="s">
        <v>333</v>
      </c>
      <c r="D291" s="13">
        <v>4</v>
      </c>
      <c r="E291" s="5"/>
      <c r="F291" s="5"/>
      <c r="G291" s="5"/>
      <c r="H291" s="5"/>
      <c r="I291" s="5"/>
      <c r="J291" s="5"/>
      <c r="K291" s="879"/>
      <c r="L291" s="879"/>
      <c r="M291" s="5"/>
      <c r="N291" s="5">
        <f>+VLOOKUP(B291,'10. PRO H'!$B$2:$G$427,6,0)</f>
        <v>33903</v>
      </c>
      <c r="O291" s="879"/>
      <c r="P291" s="5"/>
      <c r="Q291" s="5"/>
      <c r="R291" s="5"/>
      <c r="S291" s="879"/>
      <c r="T291" s="23">
        <f t="shared" si="6"/>
        <v>33903</v>
      </c>
      <c r="U291" s="21" t="s">
        <v>1560</v>
      </c>
      <c r="V291" s="21"/>
      <c r="W291" s="835" t="s">
        <v>348</v>
      </c>
      <c r="X291" s="36"/>
      <c r="Y291" s="21"/>
    </row>
    <row r="292" spans="1:25" s="1" customFormat="1">
      <c r="A292" s="11">
        <v>287</v>
      </c>
      <c r="B292" s="29" t="s">
        <v>197</v>
      </c>
      <c r="C292" s="12" t="s">
        <v>292</v>
      </c>
      <c r="D292" s="13">
        <v>4</v>
      </c>
      <c r="E292" s="5">
        <f>+VLOOKUP(B292,'1. PHARMAEUROPEA'!$B$2:$G$427,6,0)</f>
        <v>280000</v>
      </c>
      <c r="F292" s="5"/>
      <c r="G292" s="5"/>
      <c r="H292" s="5">
        <f>+VLOOKUP(B292,'4. OC LA ECONOMIA'!$B$2:$G$437,6,0)</f>
        <v>357869</v>
      </c>
      <c r="I292" s="5"/>
      <c r="J292" s="5">
        <f>+VLOOKUP(B292,'6. COOSBOY'!$B$10:$G$435,6,0)</f>
        <v>176346.59999999998</v>
      </c>
      <c r="K292" s="879"/>
      <c r="L292" s="879"/>
      <c r="M292" s="5"/>
      <c r="N292" s="5">
        <f>+VLOOKUP(B292,'10. PRO H'!$B$2:$G$427,6,0)</f>
        <v>175313</v>
      </c>
      <c r="O292" s="879">
        <f>+VLOOKUP(B292,'11. SYD'!B288:G713,6,0)</f>
        <v>229830</v>
      </c>
      <c r="P292" s="5"/>
      <c r="Q292" s="5"/>
      <c r="R292" s="5"/>
      <c r="S292" s="879"/>
      <c r="T292" s="23">
        <f t="shared" si="6"/>
        <v>175313</v>
      </c>
      <c r="U292" s="21" t="s">
        <v>1560</v>
      </c>
      <c r="V292" s="21"/>
      <c r="W292" s="835" t="s">
        <v>348</v>
      </c>
      <c r="X292" s="36"/>
      <c r="Y292" s="21"/>
    </row>
    <row r="293" spans="1:25" s="843" customFormat="1">
      <c r="A293" s="710">
        <v>288</v>
      </c>
      <c r="B293" s="836" t="s">
        <v>807</v>
      </c>
      <c r="C293" s="837" t="s">
        <v>292</v>
      </c>
      <c r="D293" s="838">
        <v>8</v>
      </c>
      <c r="E293" s="702"/>
      <c r="F293" s="702"/>
      <c r="G293" s="702"/>
      <c r="H293" s="702"/>
      <c r="I293" s="702"/>
      <c r="J293" s="702"/>
      <c r="K293" s="879"/>
      <c r="L293" s="879"/>
      <c r="M293" s="702"/>
      <c r="N293" s="702"/>
      <c r="O293" s="879"/>
      <c r="P293" s="702"/>
      <c r="Q293" s="702"/>
      <c r="R293" s="702"/>
      <c r="S293" s="879"/>
      <c r="T293" s="839">
        <f t="shared" si="6"/>
        <v>0</v>
      </c>
      <c r="U293" s="840"/>
      <c r="V293" s="840"/>
      <c r="W293" s="841"/>
      <c r="X293" s="842"/>
      <c r="Y293" s="840" t="s">
        <v>1651</v>
      </c>
    </row>
    <row r="294" spans="1:25" s="843" customFormat="1">
      <c r="A294" s="710">
        <v>289</v>
      </c>
      <c r="B294" s="836" t="s">
        <v>808</v>
      </c>
      <c r="C294" s="837" t="s">
        <v>292</v>
      </c>
      <c r="D294" s="838">
        <v>12</v>
      </c>
      <c r="E294" s="702"/>
      <c r="F294" s="702"/>
      <c r="G294" s="702"/>
      <c r="H294" s="702"/>
      <c r="I294" s="702"/>
      <c r="J294" s="702"/>
      <c r="K294" s="879"/>
      <c r="L294" s="879"/>
      <c r="M294" s="702"/>
      <c r="N294" s="702"/>
      <c r="O294" s="879"/>
      <c r="P294" s="702"/>
      <c r="Q294" s="702"/>
      <c r="R294" s="702"/>
      <c r="S294" s="879"/>
      <c r="T294" s="839">
        <f t="shared" si="6"/>
        <v>0</v>
      </c>
      <c r="U294" s="840"/>
      <c r="V294" s="840"/>
      <c r="W294" s="841"/>
      <c r="X294" s="842"/>
      <c r="Y294" s="840" t="s">
        <v>1651</v>
      </c>
    </row>
    <row r="295" spans="1:25" s="1" customFormat="1">
      <c r="A295" s="11">
        <v>290</v>
      </c>
      <c r="B295" s="29" t="s">
        <v>809</v>
      </c>
      <c r="C295" s="12" t="s">
        <v>292</v>
      </c>
      <c r="D295" s="13">
        <v>12</v>
      </c>
      <c r="E295" s="5">
        <f>+VLOOKUP(B295,'1. PHARMAEUROPEA'!$B$2:$G$427,6,0)</f>
        <v>16007</v>
      </c>
      <c r="F295" s="5">
        <f>+VLOOKUP(B295,'2. LABORATORIOS LTDA'!$B$2:$G$427,6,0)</f>
        <v>14291</v>
      </c>
      <c r="G295" s="5"/>
      <c r="H295" s="5">
        <f>+VLOOKUP(B295,'4. OC LA ECONOMIA'!$B$2:$G$437,6,0)</f>
        <v>13643</v>
      </c>
      <c r="I295" s="5"/>
      <c r="J295" s="5"/>
      <c r="K295" s="879"/>
      <c r="L295" s="879"/>
      <c r="M295" s="5"/>
      <c r="N295" s="5"/>
      <c r="O295" s="879"/>
      <c r="P295" s="5"/>
      <c r="Q295" s="5"/>
      <c r="R295" s="5"/>
      <c r="S295" s="879">
        <f>+VLOOKUP(B295,'15. DEPOSFARMA SAS'!$B$12:$G$437,6,0)</f>
        <v>10500</v>
      </c>
      <c r="T295" s="23">
        <f t="shared" si="6"/>
        <v>10500</v>
      </c>
      <c r="U295" s="21" t="s">
        <v>11</v>
      </c>
      <c r="V295" s="21"/>
      <c r="W295" s="835" t="s">
        <v>369</v>
      </c>
      <c r="X295" s="36"/>
      <c r="Y295" s="21"/>
    </row>
    <row r="296" spans="1:25" s="1" customFormat="1">
      <c r="A296" s="11">
        <v>291</v>
      </c>
      <c r="B296" s="29" t="s">
        <v>810</v>
      </c>
      <c r="C296" s="12" t="s">
        <v>292</v>
      </c>
      <c r="D296" s="13">
        <v>8</v>
      </c>
      <c r="E296" s="5">
        <f>+VLOOKUP(B296,'1. PHARMAEUROPEA'!$B$2:$G$427,6,0)</f>
        <v>12537</v>
      </c>
      <c r="F296" s="5">
        <f>+VLOOKUP(B296,'2. LABORATORIOS LTDA'!$B$2:$G$427,6,0)</f>
        <v>11194</v>
      </c>
      <c r="G296" s="5"/>
      <c r="H296" s="5">
        <f>+VLOOKUP(B296,'4. OC LA ECONOMIA'!$B$2:$G$437,6,0)</f>
        <v>10686</v>
      </c>
      <c r="I296" s="5"/>
      <c r="J296" s="5"/>
      <c r="K296" s="879"/>
      <c r="L296" s="879"/>
      <c r="M296" s="5"/>
      <c r="N296" s="5"/>
      <c r="O296" s="879"/>
      <c r="P296" s="5"/>
      <c r="Q296" s="5"/>
      <c r="R296" s="5"/>
      <c r="S296" s="879">
        <f>+VLOOKUP(B296,'15. DEPOSFARMA SAS'!$B$12:$G$437,6,0)</f>
        <v>11000</v>
      </c>
      <c r="T296" s="23">
        <f t="shared" si="6"/>
        <v>10686</v>
      </c>
      <c r="U296" s="21" t="s">
        <v>11</v>
      </c>
      <c r="V296" s="21"/>
      <c r="W296" s="835" t="s">
        <v>369</v>
      </c>
      <c r="X296" s="36"/>
      <c r="Y296" s="21"/>
    </row>
    <row r="297" spans="1:25" s="1" customFormat="1" ht="28">
      <c r="A297" s="11">
        <v>292</v>
      </c>
      <c r="B297" s="29" t="s">
        <v>811</v>
      </c>
      <c r="C297" s="12" t="s">
        <v>292</v>
      </c>
      <c r="D297" s="13">
        <v>40</v>
      </c>
      <c r="E297" s="5">
        <f>+VLOOKUP(B297,'1. PHARMAEUROPEA'!$B$2:$G$427,6,0)</f>
        <v>234181</v>
      </c>
      <c r="F297" s="5">
        <f>+VLOOKUP(B297,'2. LABORATORIOS LTDA'!$B$2:$G$427,6,0)</f>
        <v>571857</v>
      </c>
      <c r="G297" s="5"/>
      <c r="H297" s="5"/>
      <c r="I297" s="5"/>
      <c r="J297" s="5"/>
      <c r="K297" s="879"/>
      <c r="L297" s="879"/>
      <c r="M297" s="5"/>
      <c r="N297" s="5"/>
      <c r="O297" s="879">
        <f>+VLOOKUP(B297,'11. SYD'!B293:G718,6,0)</f>
        <v>221433</v>
      </c>
      <c r="P297" s="5"/>
      <c r="Q297" s="5"/>
      <c r="R297" s="5"/>
      <c r="S297" s="879"/>
      <c r="T297" s="23">
        <f t="shared" si="6"/>
        <v>221433</v>
      </c>
      <c r="U297" s="21" t="s">
        <v>1554</v>
      </c>
      <c r="V297" s="21"/>
      <c r="W297" s="835" t="s">
        <v>1672</v>
      </c>
      <c r="X297" s="36"/>
      <c r="Y297" s="21"/>
    </row>
    <row r="298" spans="1:25" s="1" customFormat="1">
      <c r="A298" s="11">
        <v>293</v>
      </c>
      <c r="B298" s="29" t="s">
        <v>812</v>
      </c>
      <c r="C298" s="12" t="s">
        <v>292</v>
      </c>
      <c r="D298" s="13">
        <v>40</v>
      </c>
      <c r="E298" s="5">
        <f>+VLOOKUP(B298,'1. PHARMAEUROPEA'!$B$2:$G$427,6,0)</f>
        <v>199134</v>
      </c>
      <c r="F298" s="5">
        <f>+VLOOKUP(B298,'2. LABORATORIOS LTDA'!$B$2:$G$427,6,0)</f>
        <v>528606</v>
      </c>
      <c r="G298" s="5"/>
      <c r="H298" s="5"/>
      <c r="I298" s="5"/>
      <c r="J298" s="5"/>
      <c r="K298" s="879"/>
      <c r="L298" s="879"/>
      <c r="M298" s="5"/>
      <c r="N298" s="5"/>
      <c r="O298" s="879"/>
      <c r="P298" s="5"/>
      <c r="Q298" s="5"/>
      <c r="R298" s="5"/>
      <c r="S298" s="879"/>
      <c r="T298" s="23">
        <f t="shared" si="6"/>
        <v>199134</v>
      </c>
      <c r="U298" s="21" t="s">
        <v>1554</v>
      </c>
      <c r="V298" s="21"/>
      <c r="W298" s="835" t="s">
        <v>1672</v>
      </c>
      <c r="X298" s="36"/>
      <c r="Y298" s="21"/>
    </row>
    <row r="299" spans="1:25" s="843" customFormat="1">
      <c r="A299" s="710">
        <v>294</v>
      </c>
      <c r="B299" s="836" t="s">
        <v>220</v>
      </c>
      <c r="C299" s="837" t="s">
        <v>17</v>
      </c>
      <c r="D299" s="838">
        <v>4</v>
      </c>
      <c r="E299" s="702"/>
      <c r="F299" s="702"/>
      <c r="G299" s="702"/>
      <c r="H299" s="702"/>
      <c r="I299" s="702"/>
      <c r="J299" s="702"/>
      <c r="K299" s="879"/>
      <c r="L299" s="879"/>
      <c r="M299" s="702"/>
      <c r="N299" s="702"/>
      <c r="O299" s="879">
        <f>+VLOOKUP(B299,'11. SYD'!B295:G720,6,0)</f>
        <v>343035</v>
      </c>
      <c r="P299" s="702"/>
      <c r="Q299" s="702"/>
      <c r="R299" s="702"/>
      <c r="S299" s="879"/>
      <c r="T299" s="839">
        <f t="shared" si="6"/>
        <v>343035</v>
      </c>
      <c r="U299" s="840"/>
      <c r="V299" s="840"/>
      <c r="W299" s="841"/>
      <c r="X299" s="842"/>
      <c r="Y299" s="840" t="s">
        <v>1651</v>
      </c>
    </row>
    <row r="300" spans="1:25" s="1" customFormat="1" ht="28">
      <c r="A300" s="11">
        <v>295</v>
      </c>
      <c r="B300" s="29" t="s">
        <v>813</v>
      </c>
      <c r="C300" s="12" t="s">
        <v>881</v>
      </c>
      <c r="D300" s="13">
        <v>400</v>
      </c>
      <c r="E300" s="5"/>
      <c r="F300" s="5"/>
      <c r="G300" s="5"/>
      <c r="H300" s="5"/>
      <c r="I300" s="5"/>
      <c r="J300" s="5"/>
      <c r="K300" s="879"/>
      <c r="L300" s="879"/>
      <c r="M300" s="5"/>
      <c r="N300" s="5"/>
      <c r="O300" s="879">
        <f>+VLOOKUP(B300,'11. SYD'!B296:G721,6,0)</f>
        <v>4698</v>
      </c>
      <c r="P300" s="5"/>
      <c r="Q300" s="5"/>
      <c r="R300" s="5">
        <f>+VLOOKUP(B300,'14. ASEPSIS PRODUCTS'!$B$2:$G$427,6,0)</f>
        <v>4000</v>
      </c>
      <c r="S300" s="879"/>
      <c r="T300" s="23">
        <f t="shared" si="6"/>
        <v>4000</v>
      </c>
      <c r="U300" s="21" t="s">
        <v>1563</v>
      </c>
      <c r="V300" s="21"/>
      <c r="W300" s="835" t="s">
        <v>336</v>
      </c>
      <c r="X300" s="36"/>
      <c r="Y300" s="21"/>
    </row>
    <row r="301" spans="1:25" s="1" customFormat="1">
      <c r="A301" s="11">
        <v>296</v>
      </c>
      <c r="B301" s="29" t="s">
        <v>221</v>
      </c>
      <c r="C301" s="12" t="s">
        <v>292</v>
      </c>
      <c r="D301" s="13">
        <v>4</v>
      </c>
      <c r="E301" s="5">
        <f>+VLOOKUP(B301,'1. PHARMAEUROPEA'!$B$2:$G$427,6,0)</f>
        <v>70667</v>
      </c>
      <c r="F301" s="5"/>
      <c r="G301" s="5"/>
      <c r="H301" s="5"/>
      <c r="I301" s="5"/>
      <c r="J301" s="5"/>
      <c r="K301" s="879"/>
      <c r="L301" s="879"/>
      <c r="M301" s="5"/>
      <c r="N301" s="5"/>
      <c r="O301" s="879">
        <f>+VLOOKUP(B301,'11. SYD'!B297:G722,6,0)</f>
        <v>139967.92000000001</v>
      </c>
      <c r="P301" s="5"/>
      <c r="Q301" s="5"/>
      <c r="R301" s="5"/>
      <c r="S301" s="879"/>
      <c r="T301" s="23">
        <f t="shared" si="6"/>
        <v>70667</v>
      </c>
      <c r="U301" s="21" t="s">
        <v>1553</v>
      </c>
      <c r="V301" s="21"/>
      <c r="W301" s="835" t="s">
        <v>564</v>
      </c>
      <c r="X301" s="36"/>
      <c r="Y301" s="21"/>
    </row>
    <row r="302" spans="1:25" s="1" customFormat="1">
      <c r="A302" s="11">
        <v>297</v>
      </c>
      <c r="B302" s="29" t="s">
        <v>222</v>
      </c>
      <c r="C302" s="12" t="s">
        <v>292</v>
      </c>
      <c r="D302" s="13">
        <v>16</v>
      </c>
      <c r="E302" s="5">
        <f>+VLOOKUP(B302,'1. PHARMAEUROPEA'!$B$2:$G$427,6,0)</f>
        <v>465</v>
      </c>
      <c r="F302" s="5"/>
      <c r="G302" s="5">
        <f>+VLOOKUP(B302,'3. HOSPIMEDICS'!$B$2:$G$427,6,0)</f>
        <v>668</v>
      </c>
      <c r="H302" s="5">
        <f>+VLOOKUP(B302,'4. OC LA ECONOMIA'!$B$2:$G$437,6,0)</f>
        <v>628</v>
      </c>
      <c r="I302" s="5"/>
      <c r="J302" s="5">
        <f>+VLOOKUP(B302,'6. COOSBOY'!$B$10:$G$435,6,0)</f>
        <v>364.79999999999995</v>
      </c>
      <c r="K302" s="879"/>
      <c r="L302" s="879"/>
      <c r="M302" s="5"/>
      <c r="N302" s="5">
        <f>+VLOOKUP(B302,'10. PRO H'!$B$2:$G$427,6,0)</f>
        <v>788</v>
      </c>
      <c r="O302" s="879">
        <f>+VLOOKUP(B302,'11. SYD'!B298:G723,6,0)</f>
        <v>806</v>
      </c>
      <c r="P302" s="5">
        <f>+VLOOKUP(B302,'12. REM EQUIPOS'!$B$4:$G$429,6,0)</f>
        <v>678</v>
      </c>
      <c r="Q302" s="5"/>
      <c r="R302" s="5"/>
      <c r="S302" s="879"/>
      <c r="T302" s="23">
        <f t="shared" si="6"/>
        <v>364.79999999999995</v>
      </c>
      <c r="U302" s="21" t="s">
        <v>335</v>
      </c>
      <c r="V302" s="21"/>
      <c r="W302" s="835" t="s">
        <v>375</v>
      </c>
      <c r="X302" s="36"/>
      <c r="Y302" s="21"/>
    </row>
    <row r="303" spans="1:25" s="1" customFormat="1">
      <c r="A303" s="11">
        <v>298</v>
      </c>
      <c r="B303" s="29" t="s">
        <v>223</v>
      </c>
      <c r="C303" s="12" t="s">
        <v>292</v>
      </c>
      <c r="D303" s="13">
        <v>16</v>
      </c>
      <c r="E303" s="5">
        <f>+VLOOKUP(B303,'1. PHARMAEUROPEA'!$B$2:$G$427,6,0)</f>
        <v>465</v>
      </c>
      <c r="F303" s="5"/>
      <c r="G303" s="5">
        <f>+VLOOKUP(B303,'3. HOSPIMEDICS'!$B$2:$G$427,6,0)</f>
        <v>668</v>
      </c>
      <c r="H303" s="5">
        <f>+VLOOKUP(B303,'4. OC LA ECONOMIA'!$B$2:$G$437,6,0)</f>
        <v>628</v>
      </c>
      <c r="I303" s="5"/>
      <c r="J303" s="5">
        <f>+VLOOKUP(B303,'6. COOSBOY'!$B$10:$G$435,6,0)</f>
        <v>526.67999999999995</v>
      </c>
      <c r="K303" s="879"/>
      <c r="L303" s="879"/>
      <c r="M303" s="5"/>
      <c r="N303" s="5">
        <f>+VLOOKUP(B303,'10. PRO H'!$B$2:$G$427,6,0)</f>
        <v>788</v>
      </c>
      <c r="O303" s="879">
        <f>+VLOOKUP(B303,'11. SYD'!B299:G724,6,0)</f>
        <v>821</v>
      </c>
      <c r="P303" s="5">
        <f>+VLOOKUP(B303,'12. REM EQUIPOS'!$B$4:$G$429,6,0)</f>
        <v>718</v>
      </c>
      <c r="Q303" s="5"/>
      <c r="R303" s="5"/>
      <c r="S303" s="879"/>
      <c r="T303" s="23">
        <f t="shared" si="6"/>
        <v>465</v>
      </c>
      <c r="U303" s="21" t="s">
        <v>335</v>
      </c>
      <c r="V303" s="21"/>
      <c r="W303" s="835" t="s">
        <v>375</v>
      </c>
      <c r="X303" s="36"/>
      <c r="Y303" s="21"/>
    </row>
    <row r="304" spans="1:25" s="1" customFormat="1">
      <c r="A304" s="11">
        <v>299</v>
      </c>
      <c r="B304" s="29" t="s">
        <v>224</v>
      </c>
      <c r="C304" s="12" t="s">
        <v>292</v>
      </c>
      <c r="D304" s="13">
        <v>12</v>
      </c>
      <c r="E304" s="5">
        <f>+VLOOKUP(B304,'1. PHARMAEUROPEA'!$B$2:$G$427,6,0)</f>
        <v>465</v>
      </c>
      <c r="F304" s="5"/>
      <c r="G304" s="5">
        <f>+VLOOKUP(B304,'3. HOSPIMEDICS'!$B$2:$G$427,6,0)</f>
        <v>668</v>
      </c>
      <c r="H304" s="5">
        <f>+VLOOKUP(B304,'4. OC LA ECONOMIA'!$B$2:$G$437,6,0)</f>
        <v>694</v>
      </c>
      <c r="I304" s="5"/>
      <c r="J304" s="5">
        <f>+VLOOKUP(B304,'6. COOSBOY'!$B$10:$G$435,6,0)</f>
        <v>627</v>
      </c>
      <c r="K304" s="879"/>
      <c r="L304" s="879"/>
      <c r="M304" s="5"/>
      <c r="N304" s="5">
        <f>+VLOOKUP(B304,'10. PRO H'!$B$2:$G$427,6,0)</f>
        <v>788</v>
      </c>
      <c r="O304" s="879">
        <f>+VLOOKUP(B304,'11. SYD'!B300:G725,6,0)</f>
        <v>886</v>
      </c>
      <c r="P304" s="5">
        <f>+VLOOKUP(B304,'12. REM EQUIPOS'!$B$4:$G$429,6,0)</f>
        <v>755</v>
      </c>
      <c r="Q304" s="5"/>
      <c r="R304" s="5"/>
      <c r="S304" s="879"/>
      <c r="T304" s="23">
        <f t="shared" si="6"/>
        <v>465</v>
      </c>
      <c r="U304" s="21" t="s">
        <v>335</v>
      </c>
      <c r="V304" s="21"/>
      <c r="W304" s="835" t="s">
        <v>375</v>
      </c>
      <c r="X304" s="36"/>
      <c r="Y304" s="21"/>
    </row>
    <row r="305" spans="1:25" s="1" customFormat="1">
      <c r="A305" s="11">
        <v>300</v>
      </c>
      <c r="B305" s="29" t="s">
        <v>225</v>
      </c>
      <c r="C305" s="12" t="s">
        <v>292</v>
      </c>
      <c r="D305" s="13">
        <v>160</v>
      </c>
      <c r="E305" s="5">
        <f>+VLOOKUP(B305,'1. PHARMAEUROPEA'!$B$2:$G$427,6,0)</f>
        <v>565</v>
      </c>
      <c r="F305" s="5"/>
      <c r="G305" s="5"/>
      <c r="H305" s="5">
        <f>+VLOOKUP(B305,'4. OC LA ECONOMIA'!$B$2:$G$437,6,0)</f>
        <v>781</v>
      </c>
      <c r="I305" s="5"/>
      <c r="J305" s="5">
        <f>+VLOOKUP(B305,'6. COOSBOY'!$B$10:$G$435,6,0)</f>
        <v>740.99999999999989</v>
      </c>
      <c r="K305" s="879"/>
      <c r="L305" s="879"/>
      <c r="M305" s="5"/>
      <c r="N305" s="5">
        <f>+VLOOKUP(B305,'10. PRO H'!$B$2:$G$427,6,0)</f>
        <v>788</v>
      </c>
      <c r="O305" s="879">
        <f>+VLOOKUP(B305,'11. SYD'!B301:G726,6,0)</f>
        <v>830</v>
      </c>
      <c r="P305" s="5">
        <f>+VLOOKUP(B305,'12. REM EQUIPOS'!$B$4:$G$429,6,0)</f>
        <v>769</v>
      </c>
      <c r="Q305" s="5"/>
      <c r="R305" s="5"/>
      <c r="S305" s="879">
        <f>+VLOOKUP(B305,'15. DEPOSFARMA SAS'!$B$12:$G$437,6,0)</f>
        <v>750</v>
      </c>
      <c r="T305" s="23">
        <f t="shared" si="6"/>
        <v>565</v>
      </c>
      <c r="U305" s="21" t="s">
        <v>335</v>
      </c>
      <c r="V305" s="21"/>
      <c r="W305" s="835" t="s">
        <v>375</v>
      </c>
      <c r="X305" s="36"/>
      <c r="Y305" s="21"/>
    </row>
    <row r="306" spans="1:25" s="1" customFormat="1">
      <c r="A306" s="11">
        <v>301</v>
      </c>
      <c r="B306" s="29" t="s">
        <v>226</v>
      </c>
      <c r="C306" s="12" t="s">
        <v>292</v>
      </c>
      <c r="D306" s="13">
        <v>160</v>
      </c>
      <c r="E306" s="5">
        <f>+VLOOKUP(B306,'1. PHARMAEUROPEA'!$B$2:$G$427,6,0)</f>
        <v>565</v>
      </c>
      <c r="F306" s="5"/>
      <c r="G306" s="5">
        <f>+VLOOKUP(B306,'3. HOSPIMEDICS'!$B$2:$G$427,6,0)</f>
        <v>688</v>
      </c>
      <c r="H306" s="5">
        <f>+VLOOKUP(B306,'4. OC LA ECONOMIA'!$B$2:$G$437,6,0)</f>
        <v>833</v>
      </c>
      <c r="I306" s="5"/>
      <c r="J306" s="5">
        <f>+VLOOKUP(B306,'6. COOSBOY'!$B$10:$G$435,6,0)</f>
        <v>889.19999999999993</v>
      </c>
      <c r="K306" s="879"/>
      <c r="L306" s="879"/>
      <c r="M306" s="5"/>
      <c r="N306" s="5">
        <f>+VLOOKUP(B306,'10. PRO H'!$B$2:$G$427,6,0)</f>
        <v>788</v>
      </c>
      <c r="O306" s="879">
        <f>+VLOOKUP(B306,'11. SYD'!B302:G727,6,0)</f>
        <v>830</v>
      </c>
      <c r="P306" s="5">
        <f>+VLOOKUP(B306,'12. REM EQUIPOS'!$B$4:$G$429,6,0)</f>
        <v>864</v>
      </c>
      <c r="Q306" s="5"/>
      <c r="R306" s="5"/>
      <c r="S306" s="879">
        <f>+VLOOKUP(B306,'15. DEPOSFARMA SAS'!$B$12:$G$437,6,0)</f>
        <v>750</v>
      </c>
      <c r="T306" s="23">
        <f t="shared" si="6"/>
        <v>565</v>
      </c>
      <c r="U306" s="21" t="s">
        <v>335</v>
      </c>
      <c r="V306" s="21"/>
      <c r="W306" s="835" t="s">
        <v>375</v>
      </c>
      <c r="X306" s="36"/>
      <c r="Y306" s="21"/>
    </row>
    <row r="307" spans="1:25" s="1" customFormat="1">
      <c r="A307" s="11">
        <v>302</v>
      </c>
      <c r="B307" s="29" t="s">
        <v>227</v>
      </c>
      <c r="C307" s="12" t="s">
        <v>292</v>
      </c>
      <c r="D307" s="13">
        <v>8</v>
      </c>
      <c r="E307" s="5">
        <f>+VLOOKUP(B307,'1. PHARMAEUROPEA'!$B$2:$G$427,6,0)</f>
        <v>465</v>
      </c>
      <c r="F307" s="5"/>
      <c r="G307" s="5"/>
      <c r="H307" s="5">
        <f>+VLOOKUP(B307,'4. OC LA ECONOMIA'!$B$2:$G$437,6,0)</f>
        <v>670</v>
      </c>
      <c r="I307" s="5"/>
      <c r="J307" s="5"/>
      <c r="K307" s="879"/>
      <c r="L307" s="879"/>
      <c r="M307" s="5"/>
      <c r="N307" s="5">
        <f>+VLOOKUP(B307,'10. PRO H'!$B$2:$G$427,6,0)</f>
        <v>788</v>
      </c>
      <c r="O307" s="879">
        <f>+VLOOKUP(B307,'11. SYD'!B303:G728,6,0)</f>
        <v>814</v>
      </c>
      <c r="P307" s="5">
        <f>+VLOOKUP(B307,'12. REM EQUIPOS'!$B$4:$G$429,6,0)</f>
        <v>649</v>
      </c>
      <c r="Q307" s="5"/>
      <c r="R307" s="5"/>
      <c r="S307" s="879"/>
      <c r="T307" s="23">
        <f t="shared" si="6"/>
        <v>465</v>
      </c>
      <c r="U307" s="21" t="s">
        <v>335</v>
      </c>
      <c r="V307" s="21"/>
      <c r="W307" s="835" t="s">
        <v>375</v>
      </c>
      <c r="X307" s="36"/>
      <c r="Y307" s="21"/>
    </row>
    <row r="308" spans="1:25" s="1" customFormat="1">
      <c r="A308" s="11">
        <v>303</v>
      </c>
      <c r="B308" s="29" t="s">
        <v>228</v>
      </c>
      <c r="C308" s="12" t="s">
        <v>292</v>
      </c>
      <c r="D308" s="13">
        <v>8</v>
      </c>
      <c r="E308" s="5">
        <f>+VLOOKUP(B308,'1. PHARMAEUROPEA'!$B$2:$G$427,6,0)</f>
        <v>465</v>
      </c>
      <c r="F308" s="5"/>
      <c r="G308" s="5"/>
      <c r="H308" s="5">
        <f>+VLOOKUP(B308,'4. OC LA ECONOMIA'!$B$2:$G$437,6,0)</f>
        <v>486</v>
      </c>
      <c r="I308" s="5"/>
      <c r="J308" s="5">
        <f>+VLOOKUP(B308,'6. COOSBOY'!$B$10:$G$435,6,0)</f>
        <v>319.2</v>
      </c>
      <c r="K308" s="879"/>
      <c r="L308" s="879"/>
      <c r="M308" s="5"/>
      <c r="N308" s="5">
        <f>+VLOOKUP(B308,'10. PRO H'!$B$2:$G$427,6,0)</f>
        <v>788</v>
      </c>
      <c r="O308" s="879">
        <f>+VLOOKUP(B308,'11. SYD'!B304:G729,6,0)</f>
        <v>579</v>
      </c>
      <c r="P308" s="5">
        <f>+VLOOKUP(B308,'12. REM EQUIPOS'!$B$4:$G$429,6,0)</f>
        <v>649</v>
      </c>
      <c r="Q308" s="5"/>
      <c r="R308" s="5"/>
      <c r="S308" s="879"/>
      <c r="T308" s="23">
        <f t="shared" si="6"/>
        <v>319.2</v>
      </c>
      <c r="U308" s="21" t="s">
        <v>335</v>
      </c>
      <c r="V308" s="21"/>
      <c r="W308" s="835" t="s">
        <v>375</v>
      </c>
      <c r="X308" s="36"/>
      <c r="Y308" s="21"/>
    </row>
    <row r="309" spans="1:25" s="1" customFormat="1">
      <c r="A309" s="11">
        <v>304</v>
      </c>
      <c r="B309" s="29" t="s">
        <v>229</v>
      </c>
      <c r="C309" s="12" t="s">
        <v>292</v>
      </c>
      <c r="D309" s="13">
        <v>8</v>
      </c>
      <c r="E309" s="5">
        <f>+VLOOKUP(B309,'1. PHARMAEUROPEA'!$B$2:$G$427,6,0)</f>
        <v>465</v>
      </c>
      <c r="F309" s="5"/>
      <c r="G309" s="5">
        <f>+VLOOKUP(B309,'3. HOSPIMEDICS'!$B$2:$G$427,6,0)</f>
        <v>668</v>
      </c>
      <c r="H309" s="5">
        <f>+VLOOKUP(B309,'4. OC LA ECONOMIA'!$B$2:$G$437,6,0)</f>
        <v>486</v>
      </c>
      <c r="I309" s="5"/>
      <c r="J309" s="5">
        <f>+VLOOKUP(B309,'6. COOSBOY'!$B$10:$G$435,6,0)</f>
        <v>376.2</v>
      </c>
      <c r="K309" s="879"/>
      <c r="L309" s="879"/>
      <c r="M309" s="5"/>
      <c r="N309" s="5">
        <f>+VLOOKUP(B309,'10. PRO H'!$B$2:$G$427,6,0)</f>
        <v>788</v>
      </c>
      <c r="O309" s="879">
        <f>+VLOOKUP(B309,'11. SYD'!B305:G730,6,0)</f>
        <v>579</v>
      </c>
      <c r="P309" s="5">
        <f>+VLOOKUP(B309,'12. REM EQUIPOS'!$B$4:$G$429,6,0)</f>
        <v>656</v>
      </c>
      <c r="Q309" s="5"/>
      <c r="R309" s="5"/>
      <c r="S309" s="879"/>
      <c r="T309" s="23">
        <f t="shared" si="6"/>
        <v>376.2</v>
      </c>
      <c r="U309" s="21" t="s">
        <v>335</v>
      </c>
      <c r="V309" s="21"/>
      <c r="W309" s="835" t="s">
        <v>375</v>
      </c>
      <c r="X309" s="36"/>
      <c r="Y309" s="21"/>
    </row>
    <row r="310" spans="1:25" s="1" customFormat="1">
      <c r="A310" s="11">
        <v>305</v>
      </c>
      <c r="B310" s="29" t="s">
        <v>230</v>
      </c>
      <c r="C310" s="12" t="s">
        <v>292</v>
      </c>
      <c r="D310" s="13">
        <v>200</v>
      </c>
      <c r="E310" s="5">
        <f>+VLOOKUP(B310,'1. PHARMAEUROPEA'!$B$2:$G$427,6,0)</f>
        <v>385</v>
      </c>
      <c r="F310" s="5"/>
      <c r="G310" s="5">
        <f>+VLOOKUP(B310,'3. HOSPIMEDICS'!$B$2:$G$427,6,0)</f>
        <v>371</v>
      </c>
      <c r="H310" s="5">
        <f>+VLOOKUP(B310,'4. OC LA ECONOMIA'!$B$2:$G$437,6,0)</f>
        <v>375</v>
      </c>
      <c r="I310" s="5"/>
      <c r="J310" s="5">
        <f>+VLOOKUP(B310,'6. COOSBOY'!$B$10:$G$435,6,0)</f>
        <v>372.78</v>
      </c>
      <c r="K310" s="879"/>
      <c r="L310" s="879"/>
      <c r="M310" s="5"/>
      <c r="N310" s="5">
        <f>+VLOOKUP(B310,'10. PRO H'!$B$2:$G$427,6,0)</f>
        <v>358</v>
      </c>
      <c r="O310" s="879">
        <f>+VLOOKUP(B310,'11. SYD'!B306:G731,6,0)</f>
        <v>500</v>
      </c>
      <c r="P310" s="5">
        <f>+VLOOKUP(B310,'12. REM EQUIPOS'!$B$4:$G$429,6,0)</f>
        <v>385</v>
      </c>
      <c r="Q310" s="5"/>
      <c r="R310" s="5"/>
      <c r="S310" s="879">
        <f>+VLOOKUP(B310,'15. DEPOSFARMA SAS'!$B$12:$G$437,6,0)</f>
        <v>400</v>
      </c>
      <c r="T310" s="23">
        <f t="shared" si="6"/>
        <v>358</v>
      </c>
      <c r="U310" s="21" t="s">
        <v>1560</v>
      </c>
      <c r="V310" s="21"/>
      <c r="W310" s="835" t="s">
        <v>1677</v>
      </c>
      <c r="X310" s="36"/>
      <c r="Y310" s="21"/>
    </row>
    <row r="311" spans="1:25" s="1" customFormat="1">
      <c r="A311" s="11">
        <v>306</v>
      </c>
      <c r="B311" s="29" t="s">
        <v>231</v>
      </c>
      <c r="C311" s="12" t="s">
        <v>292</v>
      </c>
      <c r="D311" s="13">
        <v>80</v>
      </c>
      <c r="E311" s="5"/>
      <c r="F311" s="5"/>
      <c r="G311" s="5">
        <f>+VLOOKUP(B311,'3. HOSPIMEDICS'!$B$2:$G$427,6,0)</f>
        <v>371</v>
      </c>
      <c r="H311" s="5">
        <f>+VLOOKUP(B311,'4. OC LA ECONOMIA'!$B$2:$G$437,6,0)</f>
        <v>375</v>
      </c>
      <c r="I311" s="5"/>
      <c r="J311" s="5">
        <f>+VLOOKUP(B311,'6. COOSBOY'!$B$10:$G$435,6,0)</f>
        <v>372.78</v>
      </c>
      <c r="K311" s="879"/>
      <c r="L311" s="879"/>
      <c r="M311" s="5"/>
      <c r="N311" s="5">
        <f>+VLOOKUP(B311,'10. PRO H'!$B$2:$G$427,6,0)</f>
        <v>358</v>
      </c>
      <c r="O311" s="879">
        <f>+VLOOKUP(B311,'11. SYD'!B307:G732,6,0)</f>
        <v>500</v>
      </c>
      <c r="P311" s="5">
        <f>+VLOOKUP(B311,'12. REM EQUIPOS'!$B$4:$G$429,6,0)</f>
        <v>385</v>
      </c>
      <c r="Q311" s="5"/>
      <c r="R311" s="5"/>
      <c r="S311" s="879">
        <f>+VLOOKUP(B311,'15. DEPOSFARMA SAS'!$B$12:$G$437,6,0)</f>
        <v>420</v>
      </c>
      <c r="T311" s="23">
        <f t="shared" si="6"/>
        <v>358</v>
      </c>
      <c r="U311" s="21" t="s">
        <v>1560</v>
      </c>
      <c r="V311" s="21"/>
      <c r="W311" s="835" t="s">
        <v>1677</v>
      </c>
      <c r="X311" s="36"/>
      <c r="Y311" s="21"/>
    </row>
    <row r="312" spans="1:25" s="1" customFormat="1">
      <c r="A312" s="11">
        <v>307</v>
      </c>
      <c r="B312" s="29" t="s">
        <v>232</v>
      </c>
      <c r="C312" s="12" t="s">
        <v>292</v>
      </c>
      <c r="D312" s="13">
        <v>80</v>
      </c>
      <c r="E312" s="5"/>
      <c r="F312" s="5"/>
      <c r="G312" s="5">
        <f>+VLOOKUP(B312,'3. HOSPIMEDICS'!$B$2:$G$427,6,0)</f>
        <v>371</v>
      </c>
      <c r="H312" s="5">
        <f>+VLOOKUP(B312,'4. OC LA ECONOMIA'!$B$2:$G$437,6,0)</f>
        <v>483</v>
      </c>
      <c r="I312" s="5"/>
      <c r="J312" s="5">
        <f>+VLOOKUP(B312,'6. COOSBOY'!$B$10:$G$435,6,0)</f>
        <v>372.78</v>
      </c>
      <c r="K312" s="879"/>
      <c r="L312" s="879"/>
      <c r="M312" s="5"/>
      <c r="N312" s="5">
        <f>+VLOOKUP(B312,'10. PRO H'!$B$2:$G$427,6,0)</f>
        <v>358</v>
      </c>
      <c r="O312" s="879">
        <f>+VLOOKUP(B312,'11. SYD'!B308:G733,6,0)</f>
        <v>500</v>
      </c>
      <c r="P312" s="5">
        <f>+VLOOKUP(B312,'12. REM EQUIPOS'!$B$4:$G$429,6,0)</f>
        <v>385</v>
      </c>
      <c r="Q312" s="5"/>
      <c r="R312" s="5"/>
      <c r="S312" s="879">
        <f>+VLOOKUP(B312,'15. DEPOSFARMA SAS'!$B$12:$G$437,6,0)</f>
        <v>420</v>
      </c>
      <c r="T312" s="23">
        <f t="shared" si="6"/>
        <v>358</v>
      </c>
      <c r="U312" s="21" t="s">
        <v>1560</v>
      </c>
      <c r="V312" s="21"/>
      <c r="W312" s="835" t="s">
        <v>1677</v>
      </c>
      <c r="X312" s="36"/>
      <c r="Y312" s="21"/>
    </row>
    <row r="313" spans="1:25" s="1" customFormat="1">
      <c r="A313" s="11">
        <v>308</v>
      </c>
      <c r="B313" s="29" t="s">
        <v>233</v>
      </c>
      <c r="C313" s="12" t="s">
        <v>292</v>
      </c>
      <c r="D313" s="13">
        <v>120</v>
      </c>
      <c r="E313" s="5">
        <f>+VLOOKUP(B313,'1. PHARMAEUROPEA'!$B$2:$G$427,6,0)</f>
        <v>445</v>
      </c>
      <c r="F313" s="5"/>
      <c r="G313" s="5">
        <f>+VLOOKUP(B313,'3. HOSPIMEDICS'!$B$2:$G$427,6,0)</f>
        <v>371</v>
      </c>
      <c r="H313" s="5">
        <f>+VLOOKUP(B313,'4. OC LA ECONOMIA'!$B$2:$G$437,6,0)</f>
        <v>375</v>
      </c>
      <c r="I313" s="5"/>
      <c r="J313" s="5">
        <f>+VLOOKUP(B313,'6. COOSBOY'!$B$10:$G$435,6,0)</f>
        <v>372.78</v>
      </c>
      <c r="K313" s="879"/>
      <c r="L313" s="879"/>
      <c r="M313" s="5"/>
      <c r="N313" s="5">
        <f>+VLOOKUP(B313,'10. PRO H'!$B$2:$G$427,6,0)</f>
        <v>358</v>
      </c>
      <c r="O313" s="879">
        <f>+VLOOKUP(B313,'11. SYD'!B309:G734,6,0)</f>
        <v>500</v>
      </c>
      <c r="P313" s="5">
        <f>+VLOOKUP(B313,'12. REM EQUIPOS'!$B$4:$G$429,6,0)</f>
        <v>440</v>
      </c>
      <c r="Q313" s="5"/>
      <c r="R313" s="5"/>
      <c r="S313" s="879">
        <f>+VLOOKUP(B313,'15. DEPOSFARMA SAS'!$B$12:$G$437,6,0)</f>
        <v>420</v>
      </c>
      <c r="T313" s="23">
        <f t="shared" si="6"/>
        <v>358</v>
      </c>
      <c r="U313" s="21" t="s">
        <v>1560</v>
      </c>
      <c r="V313" s="21"/>
      <c r="W313" s="835" t="s">
        <v>1677</v>
      </c>
      <c r="X313" s="36"/>
      <c r="Y313" s="21"/>
    </row>
    <row r="314" spans="1:25" s="1" customFormat="1">
      <c r="A314" s="11">
        <v>309</v>
      </c>
      <c r="B314" s="29" t="s">
        <v>234</v>
      </c>
      <c r="C314" s="12" t="s">
        <v>292</v>
      </c>
      <c r="D314" s="13">
        <v>120</v>
      </c>
      <c r="E314" s="5">
        <f>+VLOOKUP(B314,'1. PHARMAEUROPEA'!$B$2:$G$427,6,0)</f>
        <v>445</v>
      </c>
      <c r="F314" s="5"/>
      <c r="G314" s="5">
        <f>+VLOOKUP(B314,'3. HOSPIMEDICS'!$B$2:$G$427,6,0)</f>
        <v>381</v>
      </c>
      <c r="H314" s="5">
        <f>+VLOOKUP(B314,'4. OC LA ECONOMIA'!$B$2:$G$437,6,0)</f>
        <v>375</v>
      </c>
      <c r="I314" s="5"/>
      <c r="J314" s="5">
        <f>+VLOOKUP(B314,'6. COOSBOY'!$B$10:$G$435,6,0)</f>
        <v>372.78</v>
      </c>
      <c r="K314" s="879"/>
      <c r="L314" s="879"/>
      <c r="M314" s="5"/>
      <c r="N314" s="5">
        <f>+VLOOKUP(B314,'10. PRO H'!$B$2:$G$427,6,0)</f>
        <v>358</v>
      </c>
      <c r="O314" s="879">
        <f>+VLOOKUP(B314,'11. SYD'!B310:G735,6,0)</f>
        <v>500</v>
      </c>
      <c r="P314" s="5">
        <f>+VLOOKUP(B314,'12. REM EQUIPOS'!$B$4:$G$429,6,0)</f>
        <v>440</v>
      </c>
      <c r="Q314" s="5"/>
      <c r="R314" s="5"/>
      <c r="S314" s="879">
        <f>+VLOOKUP(B314,'15. DEPOSFARMA SAS'!$B$12:$G$437,6,0)</f>
        <v>420</v>
      </c>
      <c r="T314" s="23">
        <f t="shared" si="6"/>
        <v>358</v>
      </c>
      <c r="U314" s="21" t="s">
        <v>1560</v>
      </c>
      <c r="V314" s="21"/>
      <c r="W314" s="835" t="s">
        <v>1677</v>
      </c>
      <c r="X314" s="36"/>
      <c r="Y314" s="21"/>
    </row>
    <row r="315" spans="1:25" s="1" customFormat="1">
      <c r="A315" s="11">
        <v>310</v>
      </c>
      <c r="B315" s="29" t="s">
        <v>235</v>
      </c>
      <c r="C315" s="12" t="s">
        <v>292</v>
      </c>
      <c r="D315" s="13">
        <v>80</v>
      </c>
      <c r="E315" s="5">
        <f>+VLOOKUP(B315,'1. PHARMAEUROPEA'!$B$2:$G$427,6,0)</f>
        <v>445</v>
      </c>
      <c r="F315" s="5"/>
      <c r="G315" s="5">
        <f>+VLOOKUP(B315,'3. HOSPIMEDICS'!$B$2:$G$427,6,0)</f>
        <v>381</v>
      </c>
      <c r="H315" s="5">
        <f>+VLOOKUP(B315,'4. OC LA ECONOMIA'!$B$2:$G$437,6,0)</f>
        <v>375</v>
      </c>
      <c r="I315" s="5"/>
      <c r="J315" s="5">
        <f>+VLOOKUP(B315,'6. COOSBOY'!$B$10:$G$435,6,0)</f>
        <v>372.78</v>
      </c>
      <c r="K315" s="879"/>
      <c r="L315" s="879"/>
      <c r="M315" s="5"/>
      <c r="N315" s="5">
        <f>+VLOOKUP(B315,'10. PRO H'!$B$2:$G$427,6,0)</f>
        <v>358</v>
      </c>
      <c r="O315" s="879">
        <f>+VLOOKUP(B315,'11. SYD'!B311:G736,6,0)</f>
        <v>1167</v>
      </c>
      <c r="P315" s="5">
        <f>+VLOOKUP(B315,'12. REM EQUIPOS'!$B$4:$G$429,6,0)</f>
        <v>440</v>
      </c>
      <c r="Q315" s="5"/>
      <c r="R315" s="5"/>
      <c r="S315" s="879"/>
      <c r="T315" s="23">
        <f t="shared" si="6"/>
        <v>358</v>
      </c>
      <c r="U315" s="21" t="s">
        <v>1560</v>
      </c>
      <c r="V315" s="21"/>
      <c r="W315" s="835" t="s">
        <v>1677</v>
      </c>
      <c r="X315" s="36"/>
      <c r="Y315" s="21"/>
    </row>
    <row r="316" spans="1:25" s="1" customFormat="1">
      <c r="A316" s="11">
        <v>311</v>
      </c>
      <c r="B316" s="29" t="s">
        <v>236</v>
      </c>
      <c r="C316" s="12" t="s">
        <v>292</v>
      </c>
      <c r="D316" s="13">
        <v>200</v>
      </c>
      <c r="E316" s="5"/>
      <c r="F316" s="5"/>
      <c r="G316" s="5"/>
      <c r="H316" s="5">
        <f>+VLOOKUP(B316,'4. OC LA ECONOMIA'!$B$2:$G$437,6,0)</f>
        <v>578</v>
      </c>
      <c r="I316" s="5"/>
      <c r="J316" s="5">
        <f>+VLOOKUP(B316,'6. COOSBOY'!$B$10:$G$435,6,0)</f>
        <v>376.2</v>
      </c>
      <c r="K316" s="879"/>
      <c r="L316" s="879"/>
      <c r="M316" s="5"/>
      <c r="N316" s="5">
        <f>+VLOOKUP(B316,'10. PRO H'!$B$2:$G$427,6,0)</f>
        <v>358</v>
      </c>
      <c r="O316" s="879">
        <f>+VLOOKUP(B316,'11. SYD'!B312:G737,6,0)</f>
        <v>500</v>
      </c>
      <c r="P316" s="5">
        <f>+VLOOKUP(B316,'12. REM EQUIPOS'!$B$4:$G$429,6,0)</f>
        <v>585</v>
      </c>
      <c r="Q316" s="5"/>
      <c r="R316" s="5"/>
      <c r="S316" s="879">
        <f>+VLOOKUP(B316,'15. DEPOSFARMA SAS'!$B$12:$G$437,6,0)</f>
        <v>400</v>
      </c>
      <c r="T316" s="23">
        <f t="shared" si="6"/>
        <v>358</v>
      </c>
      <c r="U316" s="21" t="s">
        <v>1560</v>
      </c>
      <c r="V316" s="21"/>
      <c r="W316" s="835" t="s">
        <v>1677</v>
      </c>
      <c r="X316" s="36"/>
      <c r="Y316" s="21"/>
    </row>
    <row r="317" spans="1:25" s="1" customFormat="1">
      <c r="A317" s="11">
        <v>312</v>
      </c>
      <c r="B317" s="29" t="s">
        <v>237</v>
      </c>
      <c r="C317" s="12" t="s">
        <v>292</v>
      </c>
      <c r="D317" s="13">
        <v>240</v>
      </c>
      <c r="E317" s="5">
        <f>+VLOOKUP(B317,'1. PHARMAEUROPEA'!$B$2:$G$427,6,0)</f>
        <v>385</v>
      </c>
      <c r="F317" s="5"/>
      <c r="G317" s="5"/>
      <c r="H317" s="5">
        <f>+VLOOKUP(B317,'4. OC LA ECONOMIA'!$B$2:$G$437,6,0)</f>
        <v>375</v>
      </c>
      <c r="I317" s="5"/>
      <c r="J317" s="5">
        <f>+VLOOKUP(B317,'6. COOSBOY'!$B$10:$G$435,6,0)</f>
        <v>372.78</v>
      </c>
      <c r="K317" s="879"/>
      <c r="L317" s="879"/>
      <c r="M317" s="5"/>
      <c r="N317" s="5">
        <f>+VLOOKUP(B317,'10. PRO H'!$B$2:$G$427,6,0)</f>
        <v>358</v>
      </c>
      <c r="O317" s="879">
        <f>+VLOOKUP(B317,'11. SYD'!B313:G738,6,0)</f>
        <v>500</v>
      </c>
      <c r="P317" s="5">
        <f>+VLOOKUP(B317,'12. REM EQUIPOS'!$B$4:$G$429,6,0)</f>
        <v>385</v>
      </c>
      <c r="Q317" s="5"/>
      <c r="R317" s="5"/>
      <c r="S317" s="879">
        <f>+VLOOKUP(B317,'15. DEPOSFARMA SAS'!$B$12:$G$437,6,0)</f>
        <v>400</v>
      </c>
      <c r="T317" s="23">
        <f t="shared" si="6"/>
        <v>358</v>
      </c>
      <c r="U317" s="21" t="s">
        <v>1560</v>
      </c>
      <c r="V317" s="21"/>
      <c r="W317" s="835" t="s">
        <v>1677</v>
      </c>
      <c r="X317" s="36"/>
      <c r="Y317" s="21"/>
    </row>
    <row r="318" spans="1:25" s="1" customFormat="1">
      <c r="A318" s="11">
        <v>313</v>
      </c>
      <c r="B318" s="29" t="s">
        <v>238</v>
      </c>
      <c r="C318" s="12" t="s">
        <v>292</v>
      </c>
      <c r="D318" s="13">
        <v>400</v>
      </c>
      <c r="E318" s="5">
        <f>+VLOOKUP(B318,'1. PHARMAEUROPEA'!$B$2:$G$427,6,0)</f>
        <v>385</v>
      </c>
      <c r="F318" s="5"/>
      <c r="G318" s="5"/>
      <c r="H318" s="5">
        <f>+VLOOKUP(B318,'4. OC LA ECONOMIA'!$B$2:$G$437,6,0)</f>
        <v>375</v>
      </c>
      <c r="I318" s="5"/>
      <c r="J318" s="5">
        <f>+VLOOKUP(B318,'6. COOSBOY'!$B$10:$G$435,6,0)</f>
        <v>372.78</v>
      </c>
      <c r="K318" s="879"/>
      <c r="L318" s="879"/>
      <c r="M318" s="5"/>
      <c r="N318" s="5">
        <f>+VLOOKUP(B318,'10. PRO H'!$B$2:$G$427,6,0)</f>
        <v>358</v>
      </c>
      <c r="O318" s="879">
        <f>+VLOOKUP(B318,'11. SYD'!B314:G739,6,0)</f>
        <v>500</v>
      </c>
      <c r="P318" s="5">
        <f>+VLOOKUP(B318,'12. REM EQUIPOS'!$B$4:$G$429,6,0)</f>
        <v>385</v>
      </c>
      <c r="Q318" s="5"/>
      <c r="R318" s="5"/>
      <c r="S318" s="879">
        <f>+VLOOKUP(B318,'15. DEPOSFARMA SAS'!$B$12:$G$437,6,0)</f>
        <v>400</v>
      </c>
      <c r="T318" s="23">
        <f t="shared" si="6"/>
        <v>358</v>
      </c>
      <c r="U318" s="21" t="s">
        <v>1560</v>
      </c>
      <c r="V318" s="21"/>
      <c r="W318" s="835" t="s">
        <v>1677</v>
      </c>
      <c r="X318" s="36"/>
      <c r="Y318" s="21"/>
    </row>
    <row r="319" spans="1:25" s="1" customFormat="1">
      <c r="A319" s="11">
        <v>314</v>
      </c>
      <c r="B319" s="29" t="s">
        <v>239</v>
      </c>
      <c r="C319" s="12" t="s">
        <v>292</v>
      </c>
      <c r="D319" s="13">
        <v>4</v>
      </c>
      <c r="E319" s="5"/>
      <c r="F319" s="5"/>
      <c r="G319" s="5"/>
      <c r="H319" s="5">
        <f>+VLOOKUP(B319,'4. OC LA ECONOMIA'!$B$2:$G$437,6,0)</f>
        <v>398</v>
      </c>
      <c r="I319" s="5"/>
      <c r="J319" s="5"/>
      <c r="K319" s="879"/>
      <c r="L319" s="879"/>
      <c r="M319" s="5"/>
      <c r="N319" s="5">
        <f>+VLOOKUP(B319,'10. PRO H'!$B$2:$G$427,6,0)</f>
        <v>525</v>
      </c>
      <c r="O319" s="879"/>
      <c r="P319" s="5"/>
      <c r="Q319" s="5"/>
      <c r="R319" s="5"/>
      <c r="S319" s="879"/>
      <c r="T319" s="23">
        <f t="shared" si="6"/>
        <v>398</v>
      </c>
      <c r="U319" s="21" t="s">
        <v>11</v>
      </c>
      <c r="V319" s="21"/>
      <c r="W319" s="835" t="s">
        <v>1592</v>
      </c>
      <c r="X319" s="36"/>
      <c r="Y319" s="21"/>
    </row>
    <row r="320" spans="1:25" s="1" customFormat="1">
      <c r="A320" s="11">
        <v>315</v>
      </c>
      <c r="B320" s="29" t="s">
        <v>240</v>
      </c>
      <c r="C320" s="12" t="s">
        <v>292</v>
      </c>
      <c r="D320" s="13">
        <v>4</v>
      </c>
      <c r="E320" s="5"/>
      <c r="F320" s="5"/>
      <c r="G320" s="5"/>
      <c r="H320" s="5"/>
      <c r="I320" s="5"/>
      <c r="J320" s="5"/>
      <c r="K320" s="879"/>
      <c r="L320" s="879"/>
      <c r="M320" s="5"/>
      <c r="N320" s="5">
        <f>+VLOOKUP(B320,'10. PRO H'!$B$2:$G$427,6,0)</f>
        <v>525</v>
      </c>
      <c r="O320" s="879"/>
      <c r="P320" s="5"/>
      <c r="Q320" s="5"/>
      <c r="R320" s="5"/>
      <c r="S320" s="879"/>
      <c r="T320" s="23">
        <f t="shared" si="6"/>
        <v>525</v>
      </c>
      <c r="U320" s="21" t="s">
        <v>1560</v>
      </c>
      <c r="V320" s="21"/>
      <c r="W320" s="835" t="s">
        <v>1677</v>
      </c>
      <c r="X320" s="36"/>
      <c r="Y320" s="21"/>
    </row>
    <row r="321" spans="1:25" s="1" customFormat="1">
      <c r="A321" s="11">
        <v>316</v>
      </c>
      <c r="B321" s="29" t="s">
        <v>243</v>
      </c>
      <c r="C321" s="12" t="s">
        <v>292</v>
      </c>
      <c r="D321" s="13">
        <v>4</v>
      </c>
      <c r="E321" s="5">
        <f>+VLOOKUP(B321,'1. PHARMAEUROPEA'!$B$2:$G$427,6,0)</f>
        <v>6545</v>
      </c>
      <c r="F321" s="5"/>
      <c r="G321" s="5"/>
      <c r="H321" s="5"/>
      <c r="I321" s="5"/>
      <c r="J321" s="5">
        <f>+VLOOKUP(B321,'6. COOSBOY'!$B$10:$G$435,6,0)</f>
        <v>1254</v>
      </c>
      <c r="K321" s="879"/>
      <c r="L321" s="879"/>
      <c r="M321" s="5"/>
      <c r="N321" s="5"/>
      <c r="O321" s="879">
        <f>+VLOOKUP(B321,'11. SYD'!B317:G742,6,0)</f>
        <v>1429</v>
      </c>
      <c r="P321" s="5"/>
      <c r="Q321" s="5">
        <f>+VLOOKUP(B321,'13. MEDICA C.I. LTDA.'!$B$2:$G$427,6,0)</f>
        <v>2356</v>
      </c>
      <c r="R321" s="5"/>
      <c r="S321" s="879"/>
      <c r="T321" s="23">
        <f t="shared" si="6"/>
        <v>1254</v>
      </c>
      <c r="U321" s="21" t="s">
        <v>12</v>
      </c>
      <c r="V321" s="21"/>
      <c r="W321" s="835" t="s">
        <v>439</v>
      </c>
      <c r="X321" s="36"/>
      <c r="Y321" s="21"/>
    </row>
    <row r="322" spans="1:25" s="1" customFormat="1">
      <c r="A322" s="11">
        <v>317</v>
      </c>
      <c r="B322" s="29" t="s">
        <v>814</v>
      </c>
      <c r="C322" s="12" t="s">
        <v>292</v>
      </c>
      <c r="D322" s="13">
        <v>4</v>
      </c>
      <c r="E322" s="5">
        <f>+VLOOKUP(B322,'1. PHARMAEUROPEA'!$B$2:$G$427,6,0)</f>
        <v>6545</v>
      </c>
      <c r="F322" s="5"/>
      <c r="G322" s="5"/>
      <c r="H322" s="5"/>
      <c r="I322" s="5"/>
      <c r="J322" s="5">
        <f>+VLOOKUP(B322,'6. COOSBOY'!$B$10:$G$435,6,0)</f>
        <v>1254</v>
      </c>
      <c r="K322" s="879"/>
      <c r="L322" s="879"/>
      <c r="M322" s="5"/>
      <c r="N322" s="5"/>
      <c r="O322" s="879">
        <f>+VLOOKUP(B322,'11. SYD'!B318:G743,6,0)</f>
        <v>1643</v>
      </c>
      <c r="P322" s="5"/>
      <c r="Q322" s="5">
        <f>+VLOOKUP(B322,'13. MEDICA C.I. LTDA.'!$B$2:$G$427,6,0)</f>
        <v>1820</v>
      </c>
      <c r="R322" s="5"/>
      <c r="S322" s="879"/>
      <c r="T322" s="23">
        <f t="shared" si="6"/>
        <v>1254</v>
      </c>
      <c r="U322" s="21" t="s">
        <v>12</v>
      </c>
      <c r="V322" s="21"/>
      <c r="W322" s="835" t="s">
        <v>439</v>
      </c>
      <c r="X322" s="36"/>
      <c r="Y322" s="21"/>
    </row>
    <row r="323" spans="1:25" s="1" customFormat="1">
      <c r="A323" s="11">
        <v>318</v>
      </c>
      <c r="B323" s="29" t="s">
        <v>244</v>
      </c>
      <c r="C323" s="12" t="s">
        <v>292</v>
      </c>
      <c r="D323" s="13">
        <v>400</v>
      </c>
      <c r="E323" s="5">
        <f>+VLOOKUP(B323,'1. PHARMAEUROPEA'!$B$2:$G$427,6,0)</f>
        <v>1700</v>
      </c>
      <c r="F323" s="5"/>
      <c r="G323" s="5"/>
      <c r="H323" s="5">
        <f>+VLOOKUP(B323,'4. OC LA ECONOMIA'!$B$2:$G$437,6,0)</f>
        <v>1654</v>
      </c>
      <c r="I323" s="5"/>
      <c r="J323" s="5">
        <f>+VLOOKUP(B323,'6. COOSBOY'!$B$10:$G$435,6,0)</f>
        <v>1254</v>
      </c>
      <c r="K323" s="879"/>
      <c r="L323" s="879"/>
      <c r="M323" s="5">
        <f>+VLOOKUP(B323,'9. ALLERS GROUP'!$B$2:$G$427,6,0)</f>
        <v>1947</v>
      </c>
      <c r="N323" s="5">
        <f>+VLOOKUP(B323,'10. PRO H'!$B$2:$G$427,6,0)</f>
        <v>1603</v>
      </c>
      <c r="O323" s="879">
        <f>+VLOOKUP(B323,'11. SYD'!B319:G744,6,0)</f>
        <v>1643</v>
      </c>
      <c r="P323" s="5">
        <f>+VLOOKUP(B323,'12. REM EQUIPOS'!$B$4:$G$429,6,0)</f>
        <v>1320</v>
      </c>
      <c r="Q323" s="5">
        <f>+VLOOKUP(B323,'13. MEDICA C.I. LTDA.'!$B$2:$G$427,6,0)</f>
        <v>1820</v>
      </c>
      <c r="R323" s="5"/>
      <c r="S323" s="879">
        <f>+VLOOKUP(B323,'15. DEPOSFARMA SAS'!$B$12:$G$437,6,0)</f>
        <v>2150</v>
      </c>
      <c r="T323" s="23">
        <f t="shared" si="6"/>
        <v>1254</v>
      </c>
      <c r="U323" s="21" t="s">
        <v>12</v>
      </c>
      <c r="V323" s="21"/>
      <c r="W323" s="835" t="s">
        <v>439</v>
      </c>
      <c r="X323" s="36"/>
      <c r="Y323" s="21"/>
    </row>
    <row r="324" spans="1:25" s="1" customFormat="1">
      <c r="A324" s="11">
        <v>319</v>
      </c>
      <c r="B324" s="29" t="s">
        <v>245</v>
      </c>
      <c r="C324" s="12" t="s">
        <v>292</v>
      </c>
      <c r="D324" s="13">
        <v>400</v>
      </c>
      <c r="E324" s="5">
        <f>+VLOOKUP(B324,'1. PHARMAEUROPEA'!$B$2:$G$427,6,0)</f>
        <v>1700</v>
      </c>
      <c r="F324" s="5"/>
      <c r="G324" s="5"/>
      <c r="H324" s="5">
        <f>+VLOOKUP(B324,'4. OC LA ECONOMIA'!$B$2:$G$437,6,0)</f>
        <v>1471</v>
      </c>
      <c r="I324" s="5"/>
      <c r="J324" s="5">
        <f>+VLOOKUP(B324,'6. COOSBOY'!$B$10:$G$435,6,0)</f>
        <v>1254</v>
      </c>
      <c r="K324" s="879"/>
      <c r="L324" s="879"/>
      <c r="M324" s="5">
        <f>+VLOOKUP(B324,'9. ALLERS GROUP'!$B$2:$G$427,6,0)</f>
        <v>1847</v>
      </c>
      <c r="N324" s="5">
        <f>+VLOOKUP(B324,'10. PRO H'!$B$2:$G$427,6,0)</f>
        <v>1603</v>
      </c>
      <c r="O324" s="879">
        <f>+VLOOKUP(B324,'11. SYD'!B320:G745,6,0)</f>
        <v>1642.9</v>
      </c>
      <c r="P324" s="5">
        <f>+VLOOKUP(B324,'12. REM EQUIPOS'!$B$4:$G$429,6,0)</f>
        <v>1320</v>
      </c>
      <c r="Q324" s="5">
        <f>+VLOOKUP(B324,'13. MEDICA C.I. LTDA.'!$B$2:$G$427,6,0)</f>
        <v>1820</v>
      </c>
      <c r="R324" s="5"/>
      <c r="S324" s="879">
        <f>+VLOOKUP(B324,'15. DEPOSFARMA SAS'!$B$12:$G$437,6,0)</f>
        <v>2150</v>
      </c>
      <c r="T324" s="23">
        <f t="shared" si="6"/>
        <v>1254</v>
      </c>
      <c r="U324" s="21" t="s">
        <v>12</v>
      </c>
      <c r="V324" s="21"/>
      <c r="W324" s="835" t="s">
        <v>439</v>
      </c>
      <c r="X324" s="36"/>
      <c r="Y324" s="21"/>
    </row>
    <row r="325" spans="1:25" s="1" customFormat="1">
      <c r="A325" s="11">
        <v>320</v>
      </c>
      <c r="B325" s="29" t="s">
        <v>815</v>
      </c>
      <c r="C325" s="12"/>
      <c r="D325" s="13">
        <v>400</v>
      </c>
      <c r="E325" s="5">
        <f>+VLOOKUP(B325,'1. PHARMAEUROPEA'!$B$2:$G$427,6,0)</f>
        <v>1700</v>
      </c>
      <c r="F325" s="5"/>
      <c r="G325" s="5"/>
      <c r="H325" s="5">
        <f>+VLOOKUP(B325,'4. OC LA ECONOMIA'!$B$2:$G$437,6,0)</f>
        <v>1471</v>
      </c>
      <c r="I325" s="5"/>
      <c r="J325" s="5">
        <f>+VLOOKUP(B325,'6. COOSBOY'!$B$10:$G$435,6,0)</f>
        <v>1254</v>
      </c>
      <c r="K325" s="879"/>
      <c r="L325" s="879"/>
      <c r="M325" s="5">
        <f>+VLOOKUP(B325,'9. ALLERS GROUP'!$B$2:$G$427,6,0)</f>
        <v>1847</v>
      </c>
      <c r="N325" s="5">
        <f>+VLOOKUP(B325,'10. PRO H'!$B$2:$G$427,6,0)</f>
        <v>1603</v>
      </c>
      <c r="O325" s="879">
        <f>+VLOOKUP(B325,'11. SYD'!B321:G746,6,0)</f>
        <v>1642.9</v>
      </c>
      <c r="P325" s="5">
        <f>+VLOOKUP(B325,'12. REM EQUIPOS'!$B$4:$G$429,6,0)</f>
        <v>1320</v>
      </c>
      <c r="Q325" s="5">
        <f>+VLOOKUP(B325,'13. MEDICA C.I. LTDA.'!$B$2:$G$427,6,0)</f>
        <v>1820</v>
      </c>
      <c r="R325" s="5"/>
      <c r="S325" s="879">
        <f>+VLOOKUP(B325,'15. DEPOSFARMA SAS'!$B$12:$G$437,6,0)</f>
        <v>2150</v>
      </c>
      <c r="T325" s="23">
        <f t="shared" si="6"/>
        <v>1254</v>
      </c>
      <c r="U325" s="21" t="s">
        <v>12</v>
      </c>
      <c r="V325" s="21"/>
      <c r="W325" s="835" t="s">
        <v>439</v>
      </c>
      <c r="X325" s="36"/>
      <c r="Y325" s="21"/>
    </row>
    <row r="326" spans="1:25" s="1" customFormat="1">
      <c r="A326" s="11">
        <v>321</v>
      </c>
      <c r="B326" s="29" t="s">
        <v>816</v>
      </c>
      <c r="C326" s="12"/>
      <c r="D326" s="13">
        <v>8</v>
      </c>
      <c r="E326" s="5">
        <f>+VLOOKUP(B326,'1. PHARMAEUROPEA'!$B$2:$G$427,6,0)</f>
        <v>1700</v>
      </c>
      <c r="F326" s="5"/>
      <c r="G326" s="5"/>
      <c r="H326" s="5">
        <f>+VLOOKUP(B326,'4. OC LA ECONOMIA'!$B$2:$G$437,6,0)</f>
        <v>1471</v>
      </c>
      <c r="I326" s="5"/>
      <c r="J326" s="5">
        <f>+VLOOKUP(B326,'6. COOSBOY'!$B$10:$G$435,6,0)</f>
        <v>1254</v>
      </c>
      <c r="K326" s="879"/>
      <c r="L326" s="879"/>
      <c r="M326" s="5">
        <f>+VLOOKUP(B326,'9. ALLERS GROUP'!$B$2:$G$427,6,0)</f>
        <v>1847</v>
      </c>
      <c r="N326" s="5">
        <f>+VLOOKUP(B326,'10. PRO H'!$B$2:$G$427,6,0)</f>
        <v>1626</v>
      </c>
      <c r="O326" s="879">
        <f>+VLOOKUP(B326,'11. SYD'!B322:G747,6,0)</f>
        <v>1371.5</v>
      </c>
      <c r="P326" s="5">
        <f>+VLOOKUP(B326,'12. REM EQUIPOS'!$B$4:$G$429,6,0)</f>
        <v>1320</v>
      </c>
      <c r="Q326" s="5">
        <f>+VLOOKUP(B326,'13. MEDICA C.I. LTDA.'!$B$2:$G$427,6,0)</f>
        <v>1820</v>
      </c>
      <c r="R326" s="5"/>
      <c r="S326" s="879"/>
      <c r="T326" s="23">
        <f t="shared" ref="T326:T389" si="7">+MIN(E326:S326)</f>
        <v>1254</v>
      </c>
      <c r="U326" s="21" t="s">
        <v>12</v>
      </c>
      <c r="V326" s="21"/>
      <c r="W326" s="835" t="s">
        <v>439</v>
      </c>
      <c r="X326" s="36"/>
      <c r="Y326" s="21"/>
    </row>
    <row r="327" spans="1:25" s="1" customFormat="1">
      <c r="A327" s="11">
        <v>322</v>
      </c>
      <c r="B327" s="29" t="s">
        <v>241</v>
      </c>
      <c r="C327" s="12" t="s">
        <v>292</v>
      </c>
      <c r="D327" s="13">
        <v>20</v>
      </c>
      <c r="E327" s="5">
        <f>+VLOOKUP(B327,'1. PHARMAEUROPEA'!$B$2:$G$427,6,0)</f>
        <v>6545</v>
      </c>
      <c r="F327" s="5"/>
      <c r="G327" s="5"/>
      <c r="H327" s="5"/>
      <c r="I327" s="5"/>
      <c r="J327" s="5">
        <f>+VLOOKUP(B327,'6. COOSBOY'!$B$10:$G$435,6,0)</f>
        <v>2280</v>
      </c>
      <c r="K327" s="879"/>
      <c r="L327" s="879"/>
      <c r="M327" s="5"/>
      <c r="N327" s="5"/>
      <c r="O327" s="879">
        <f>+VLOOKUP(B327,'11. SYD'!B323:G748,6,0)</f>
        <v>1857.2</v>
      </c>
      <c r="P327" s="5"/>
      <c r="Q327" s="5"/>
      <c r="R327" s="5"/>
      <c r="S327" s="879"/>
      <c r="T327" s="23">
        <f t="shared" si="7"/>
        <v>1857.2</v>
      </c>
      <c r="U327" s="21" t="s">
        <v>12</v>
      </c>
      <c r="V327" s="21"/>
      <c r="W327" s="835" t="s">
        <v>439</v>
      </c>
      <c r="X327" s="36"/>
      <c r="Y327" s="21"/>
    </row>
    <row r="328" spans="1:25" s="1" customFormat="1">
      <c r="A328" s="11">
        <v>323</v>
      </c>
      <c r="B328" s="29" t="s">
        <v>242</v>
      </c>
      <c r="C328" s="12" t="s">
        <v>292</v>
      </c>
      <c r="D328" s="13">
        <v>8</v>
      </c>
      <c r="E328" s="5">
        <f>+VLOOKUP(B328,'1. PHARMAEUROPEA'!$B$2:$G$427,6,0)</f>
        <v>6545</v>
      </c>
      <c r="F328" s="5"/>
      <c r="G328" s="5"/>
      <c r="H328" s="5"/>
      <c r="I328" s="5"/>
      <c r="J328" s="5">
        <f>+VLOOKUP(B328,'6. COOSBOY'!$B$10:$G$435,6,0)</f>
        <v>1481.9999999999998</v>
      </c>
      <c r="K328" s="879"/>
      <c r="L328" s="879"/>
      <c r="M328" s="5"/>
      <c r="N328" s="5"/>
      <c r="O328" s="879">
        <f>+VLOOKUP(B328,'11. SYD'!B324:G749,6,0)</f>
        <v>1429</v>
      </c>
      <c r="P328" s="5"/>
      <c r="Q328" s="5"/>
      <c r="R328" s="5"/>
      <c r="S328" s="879"/>
      <c r="T328" s="23">
        <f t="shared" si="7"/>
        <v>1429</v>
      </c>
      <c r="U328" s="21" t="s">
        <v>12</v>
      </c>
      <c r="V328" s="21"/>
      <c r="W328" s="835" t="s">
        <v>439</v>
      </c>
      <c r="X328" s="36"/>
      <c r="Y328" s="21"/>
    </row>
    <row r="329" spans="1:25" s="1" customFormat="1">
      <c r="A329" s="11">
        <v>324</v>
      </c>
      <c r="B329" s="29" t="s">
        <v>817</v>
      </c>
      <c r="C329" s="12" t="s">
        <v>292</v>
      </c>
      <c r="D329" s="13">
        <v>50</v>
      </c>
      <c r="E329" s="5">
        <f>+VLOOKUP(B329,'1. PHARMAEUROPEA'!$B$2:$G$427,6,0)</f>
        <v>2700</v>
      </c>
      <c r="F329" s="5"/>
      <c r="G329" s="5"/>
      <c r="H329" s="5">
        <f>+VLOOKUP(B329,'4. OC LA ECONOMIA'!$B$2:$G$437,6,0)</f>
        <v>2614</v>
      </c>
      <c r="I329" s="5"/>
      <c r="J329" s="5">
        <f>+VLOOKUP(B329,'6. COOSBOY'!$B$10:$G$435,6,0)</f>
        <v>1927.7399999999998</v>
      </c>
      <c r="K329" s="879"/>
      <c r="L329" s="879"/>
      <c r="M329" s="5"/>
      <c r="N329" s="5">
        <f>+VLOOKUP(B329,'10. PRO H'!$B$2:$G$427,6,0)</f>
        <v>2032</v>
      </c>
      <c r="O329" s="879">
        <f>+VLOOKUP(B329,'11. SYD'!B325:G750,6,0)</f>
        <v>2000</v>
      </c>
      <c r="P329" s="5">
        <f>+VLOOKUP(B329,'12. REM EQUIPOS'!$B$4:$G$429,6,0)</f>
        <v>2110</v>
      </c>
      <c r="Q329" s="5">
        <f>+VLOOKUP(B329,'13. MEDICA C.I. LTDA.'!$B$2:$G$427,6,0)</f>
        <v>2398</v>
      </c>
      <c r="R329" s="5"/>
      <c r="S329" s="879">
        <f>+VLOOKUP(B329,'15. DEPOSFARMA SAS'!$B$12:$G$437,6,0)</f>
        <v>3000</v>
      </c>
      <c r="T329" s="23">
        <f t="shared" si="7"/>
        <v>1927.7399999999998</v>
      </c>
      <c r="U329" s="21" t="s">
        <v>12</v>
      </c>
      <c r="V329" s="21"/>
      <c r="W329" s="835" t="s">
        <v>1422</v>
      </c>
      <c r="X329" s="36"/>
      <c r="Y329" s="21"/>
    </row>
    <row r="330" spans="1:25" s="1" customFormat="1">
      <c r="A330" s="11">
        <v>325</v>
      </c>
      <c r="B330" s="29" t="s">
        <v>246</v>
      </c>
      <c r="C330" s="12" t="s">
        <v>292</v>
      </c>
      <c r="D330" s="13">
        <v>12</v>
      </c>
      <c r="E330" s="5">
        <f>+VLOOKUP(B330,'1. PHARMAEUROPEA'!$B$2:$G$427,6,0)</f>
        <v>850666</v>
      </c>
      <c r="F330" s="5">
        <f>+VLOOKUP(B330,'2. LABORATORIOS LTDA'!$B$2:$G$427,6,0)</f>
        <v>907714</v>
      </c>
      <c r="G330" s="5"/>
      <c r="H330" s="5"/>
      <c r="I330" s="5">
        <f>+VLOOKUP(B330,'5. COBO Y ASOCIADOS'!$B$2:$G$427,6,0)</f>
        <v>906436</v>
      </c>
      <c r="J330" s="5">
        <f>+VLOOKUP(B330,'6. COOSBOY'!$B$10:$G$435,6,0)</f>
        <v>955429.08160000015</v>
      </c>
      <c r="K330" s="879"/>
      <c r="L330" s="879"/>
      <c r="M330" s="5"/>
      <c r="N330" s="5"/>
      <c r="O330" s="879"/>
      <c r="P330" s="5"/>
      <c r="Q330" s="5"/>
      <c r="R330" s="5"/>
      <c r="S330" s="879"/>
      <c r="T330" s="23">
        <f t="shared" si="7"/>
        <v>850666</v>
      </c>
      <c r="U330" s="21" t="s">
        <v>1556</v>
      </c>
      <c r="V330" s="21"/>
      <c r="W330" s="835" t="s">
        <v>1656</v>
      </c>
      <c r="X330" s="36"/>
      <c r="Y330" s="21"/>
    </row>
    <row r="331" spans="1:25" s="1" customFormat="1">
      <c r="A331" s="11">
        <v>326</v>
      </c>
      <c r="B331" s="29" t="s">
        <v>247</v>
      </c>
      <c r="C331" s="12" t="s">
        <v>292</v>
      </c>
      <c r="D331" s="13">
        <v>12</v>
      </c>
      <c r="E331" s="5">
        <f>+VLOOKUP(B331,'1. PHARMAEUROPEA'!$B$2:$G$427,6,0)</f>
        <v>618666</v>
      </c>
      <c r="F331" s="5">
        <f>+VLOOKUP(B331,'2. LABORATORIOS LTDA'!$B$2:$G$427,6,0)</f>
        <v>859073</v>
      </c>
      <c r="G331" s="5"/>
      <c r="H331" s="5"/>
      <c r="I331" s="5">
        <f>+VLOOKUP(B331,'5. COBO Y ASOCIADOS'!$B$2:$G$427,6,0)</f>
        <v>857864</v>
      </c>
      <c r="J331" s="5">
        <f>+VLOOKUP(B331,'6. COOSBOY'!$B$10:$G$435,6,0)</f>
        <v>904232.8064</v>
      </c>
      <c r="K331" s="879"/>
      <c r="L331" s="879"/>
      <c r="M331" s="5"/>
      <c r="N331" s="5"/>
      <c r="O331" s="879"/>
      <c r="P331" s="5"/>
      <c r="Q331" s="5"/>
      <c r="R331" s="5"/>
      <c r="S331" s="879"/>
      <c r="T331" s="23">
        <f t="shared" si="7"/>
        <v>618666</v>
      </c>
      <c r="U331" s="21" t="s">
        <v>1556</v>
      </c>
      <c r="V331" s="21"/>
      <c r="W331" s="835" t="s">
        <v>1656</v>
      </c>
      <c r="X331" s="36"/>
      <c r="Y331" s="21"/>
    </row>
    <row r="332" spans="1:25" s="1" customFormat="1">
      <c r="A332" s="11">
        <v>327</v>
      </c>
      <c r="B332" s="29" t="s">
        <v>248</v>
      </c>
      <c r="C332" s="12" t="s">
        <v>292</v>
      </c>
      <c r="D332" s="13">
        <v>12</v>
      </c>
      <c r="E332" s="5">
        <f>+VLOOKUP(B332,'1. PHARMAEUROPEA'!$B$2:$G$427,6,0)</f>
        <v>618666</v>
      </c>
      <c r="F332" s="5">
        <f>+VLOOKUP(B332,'2. LABORATORIOS LTDA'!$B$2:$G$427,6,0)</f>
        <v>949222</v>
      </c>
      <c r="G332" s="5"/>
      <c r="H332" s="5"/>
      <c r="I332" s="5">
        <f>+VLOOKUP(B332,'5. COBO Y ASOCIADOS'!$B$2:$G$427,6,0)</f>
        <v>947886</v>
      </c>
      <c r="J332" s="5">
        <f>+VLOOKUP(B332,'6. COOSBOY'!$B$10:$G$435,6,0)</f>
        <v>999119.87840000016</v>
      </c>
      <c r="K332" s="879"/>
      <c r="L332" s="879"/>
      <c r="M332" s="5"/>
      <c r="N332" s="5"/>
      <c r="O332" s="879"/>
      <c r="P332" s="5"/>
      <c r="Q332" s="5"/>
      <c r="R332" s="5"/>
      <c r="S332" s="879"/>
      <c r="T332" s="23">
        <f t="shared" si="7"/>
        <v>618666</v>
      </c>
      <c r="U332" s="21" t="s">
        <v>1556</v>
      </c>
      <c r="V332" s="21"/>
      <c r="W332" s="835" t="s">
        <v>1656</v>
      </c>
      <c r="X332" s="36"/>
      <c r="Y332" s="21"/>
    </row>
    <row r="333" spans="1:25" s="1" customFormat="1">
      <c r="A333" s="11">
        <v>328</v>
      </c>
      <c r="B333" s="29" t="s">
        <v>818</v>
      </c>
      <c r="C333" s="12" t="s">
        <v>311</v>
      </c>
      <c r="D333" s="13">
        <v>200</v>
      </c>
      <c r="E333" s="5"/>
      <c r="F333" s="5"/>
      <c r="G333" s="5"/>
      <c r="H333" s="5"/>
      <c r="I333" s="5"/>
      <c r="J333" s="5">
        <f>+VLOOKUP(B333,'6. COOSBOY'!$B$10:$G$435,6,0)</f>
        <v>24684.800000000003</v>
      </c>
      <c r="K333" s="879"/>
      <c r="L333" s="879"/>
      <c r="M333" s="5"/>
      <c r="N333" s="5"/>
      <c r="O333" s="879"/>
      <c r="P333" s="5"/>
      <c r="Q333" s="5"/>
      <c r="R333" s="5"/>
      <c r="S333" s="879"/>
      <c r="T333" s="23">
        <f t="shared" si="7"/>
        <v>24684.800000000003</v>
      </c>
      <c r="U333" s="21" t="s">
        <v>12</v>
      </c>
      <c r="V333" s="21"/>
      <c r="W333" s="835" t="s">
        <v>413</v>
      </c>
      <c r="X333" s="36"/>
      <c r="Y333" s="21"/>
    </row>
    <row r="334" spans="1:25" s="1" customFormat="1">
      <c r="A334" s="11">
        <v>329</v>
      </c>
      <c r="B334" s="29" t="s">
        <v>249</v>
      </c>
      <c r="C334" s="12" t="s">
        <v>331</v>
      </c>
      <c r="D334" s="13">
        <v>80</v>
      </c>
      <c r="E334" s="5">
        <f>+VLOOKUP(B334,'1. PHARMAEUROPEA'!$B$2:$G$427,6,0)</f>
        <v>8970</v>
      </c>
      <c r="F334" s="5"/>
      <c r="G334" s="5"/>
      <c r="H334" s="5">
        <f>+VLOOKUP(B334,'4. OC LA ECONOMIA'!$B$2:$G$437,6,0)</f>
        <v>9918</v>
      </c>
      <c r="I334" s="5"/>
      <c r="J334" s="5">
        <f>+VLOOKUP(B334,'6. COOSBOY'!$B$10:$G$435,6,0)</f>
        <v>7603.7999999999993</v>
      </c>
      <c r="K334" s="879"/>
      <c r="L334" s="879">
        <f>+VLOOKUP(B334,'8. ALFA TRADING'!$B$2:$G$427,6,0)</f>
        <v>8607.2000000000007</v>
      </c>
      <c r="M334" s="5"/>
      <c r="N334" s="5">
        <f>+VLOOKUP(B334,'10. PRO H'!$B$2:$G$427,6,0)</f>
        <v>6786</v>
      </c>
      <c r="O334" s="879">
        <f>+VLOOKUP(B334,'11. SYD'!B330:G755,6,0)</f>
        <v>155.76480000000001</v>
      </c>
      <c r="P334" s="5">
        <f>+VLOOKUP(B334,'12. REM EQUIPOS'!$B$4:$G$429,6,0)</f>
        <v>7412.4</v>
      </c>
      <c r="Q334" s="5"/>
      <c r="R334" s="5">
        <f>+VLOOKUP(B334,'14. ASEPSIS PRODUCTS'!$B$2:$G$427,6,0)</f>
        <v>9976</v>
      </c>
      <c r="S334" s="879">
        <f>+VLOOKUP(B334,'15. DEPOSFARMA SAS'!$B$12:$G$437,6,0)</f>
        <v>7888</v>
      </c>
      <c r="T334" s="23">
        <f t="shared" si="7"/>
        <v>155.76480000000001</v>
      </c>
      <c r="U334" s="21" t="s">
        <v>1560</v>
      </c>
      <c r="V334" s="21"/>
      <c r="W334" s="835" t="s">
        <v>418</v>
      </c>
      <c r="X334" s="36"/>
      <c r="Y334" s="21"/>
    </row>
    <row r="335" spans="1:25" s="1" customFormat="1">
      <c r="A335" s="11">
        <v>330</v>
      </c>
      <c r="B335" s="29" t="s">
        <v>250</v>
      </c>
      <c r="C335" s="12" t="s">
        <v>332</v>
      </c>
      <c r="D335" s="13">
        <v>300</v>
      </c>
      <c r="E335" s="5">
        <f>+VLOOKUP(B335,'1. PHARMAEUROPEA'!$B$2:$G$427,6,0)</f>
        <v>7656</v>
      </c>
      <c r="F335" s="5"/>
      <c r="G335" s="5"/>
      <c r="H335" s="5">
        <f>+VLOOKUP(B335,'4. OC LA ECONOMIA'!$B$2:$G$437,6,0)</f>
        <v>6612</v>
      </c>
      <c r="I335" s="5"/>
      <c r="J335" s="5">
        <f>+VLOOKUP(B335,'6. COOSBOY'!$B$10:$G$435,6,0)</f>
        <v>7145.6000000000013</v>
      </c>
      <c r="K335" s="879"/>
      <c r="L335" s="879">
        <f>+VLOOKUP(B335,'8. ALFA TRADING'!$B$2:$G$427,6,0)</f>
        <v>8607.2000000000007</v>
      </c>
      <c r="M335" s="5"/>
      <c r="N335" s="5">
        <f>+VLOOKUP(B335,'10. PRO H'!$B$2:$G$427,6,0)</f>
        <v>6786</v>
      </c>
      <c r="O335" s="879">
        <f>+VLOOKUP(B335,'11. SYD'!B331:G756,6,0)</f>
        <v>155.76480000000001</v>
      </c>
      <c r="P335" s="5">
        <f>+VLOOKUP(B335,'12. REM EQUIPOS'!$B$4:$G$429,6,0)</f>
        <v>7412.4</v>
      </c>
      <c r="Q335" s="5"/>
      <c r="R335" s="5">
        <f>+VLOOKUP(B335,'14. ASEPSIS PRODUCTS'!$B$2:$G$427,6,0)</f>
        <v>9976</v>
      </c>
      <c r="S335" s="879">
        <f>+VLOOKUP(B335,'15. DEPOSFARMA SAS'!$B$12:$G$437,6,0)</f>
        <v>8004</v>
      </c>
      <c r="T335" s="23">
        <f t="shared" si="7"/>
        <v>155.76480000000001</v>
      </c>
      <c r="U335" s="21" t="s">
        <v>1560</v>
      </c>
      <c r="V335" s="21"/>
      <c r="W335" s="835" t="s">
        <v>418</v>
      </c>
      <c r="X335" s="36"/>
      <c r="Y335" s="21"/>
    </row>
    <row r="336" spans="1:25" s="1" customFormat="1">
      <c r="A336" s="11">
        <v>331</v>
      </c>
      <c r="B336" s="29" t="s">
        <v>819</v>
      </c>
      <c r="C336" s="12" t="s">
        <v>313</v>
      </c>
      <c r="D336" s="13">
        <v>200</v>
      </c>
      <c r="E336" s="5">
        <f>+VLOOKUP(B336,'1. PHARMAEUROPEA'!$B$2:$G$427,6,0)</f>
        <v>4400</v>
      </c>
      <c r="F336" s="5"/>
      <c r="G336" s="5"/>
      <c r="H336" s="5">
        <f>+VLOOKUP(B336,'4. OC LA ECONOMIA'!$B$2:$G$437,6,0)</f>
        <v>3750</v>
      </c>
      <c r="I336" s="5">
        <f>+VLOOKUP(B336,'5. COBO Y ASOCIADOS'!$B$2:$G$427,6,0)</f>
        <v>3384</v>
      </c>
      <c r="J336" s="5">
        <f>+VLOOKUP(B336,'6. COOSBOY'!$B$10:$G$435,6,0)</f>
        <v>3631.3103999999994</v>
      </c>
      <c r="K336" s="879"/>
      <c r="L336" s="879"/>
      <c r="M336" s="5"/>
      <c r="N336" s="5">
        <f>+VLOOKUP(B336,'10. PRO H'!$B$2:$G$427,6,0)</f>
        <v>973.24</v>
      </c>
      <c r="O336" s="879">
        <f>+VLOOKUP(B336,'11. SYD'!B332:G757,6,0)</f>
        <v>3662.3519999999999</v>
      </c>
      <c r="P336" s="5">
        <f>+VLOOKUP(B336,'12. REM EQUIPOS'!$B$4:$G$429,6,0)</f>
        <v>3630.8</v>
      </c>
      <c r="Q336" s="5">
        <f>+VLOOKUP(B336,'13. MEDICA C.I. LTDA.'!$B$2:$G$427,6,0)</f>
        <v>1494.08</v>
      </c>
      <c r="R336" s="5"/>
      <c r="S336" s="879">
        <f>+VLOOKUP(B336,'15. DEPOSFARMA SAS'!$B$12:$G$437,6,0)</f>
        <v>1450</v>
      </c>
      <c r="T336" s="23">
        <f t="shared" si="7"/>
        <v>973.24</v>
      </c>
      <c r="U336" s="21" t="s">
        <v>1560</v>
      </c>
      <c r="V336" s="21"/>
      <c r="W336" s="835" t="s">
        <v>1045</v>
      </c>
      <c r="X336" s="36"/>
      <c r="Y336" s="21"/>
    </row>
    <row r="337" spans="1:25" s="1" customFormat="1">
      <c r="A337" s="11">
        <v>332</v>
      </c>
      <c r="B337" s="29" t="s">
        <v>251</v>
      </c>
      <c r="C337" s="12" t="s">
        <v>292</v>
      </c>
      <c r="D337" s="13">
        <v>800</v>
      </c>
      <c r="E337" s="5"/>
      <c r="F337" s="5"/>
      <c r="G337" s="5"/>
      <c r="H337" s="5">
        <f>+VLOOKUP(B337,'4. OC LA ECONOMIA'!$B$2:$G$437,6,0)</f>
        <v>1054</v>
      </c>
      <c r="I337" s="5"/>
      <c r="J337" s="5">
        <f>+VLOOKUP(B337,'6. COOSBOY'!$B$10:$G$435,6,0)</f>
        <v>1190.1600000000001</v>
      </c>
      <c r="K337" s="879"/>
      <c r="L337" s="879">
        <f>+VLOOKUP(B337,'8. ALFA TRADING'!$B$2:$G$427,6,0)</f>
        <v>1020.5675</v>
      </c>
      <c r="M337" s="5"/>
      <c r="N337" s="5">
        <f>+VLOOKUP(B337,'10. PRO H'!$B$2:$G$427,6,0)</f>
        <v>1605.44</v>
      </c>
      <c r="O337" s="879"/>
      <c r="P337" s="5">
        <f>+VLOOKUP(B337,'12. REM EQUIPOS'!$B$4:$G$429,6,0)</f>
        <v>1084.5999999999999</v>
      </c>
      <c r="Q337" s="5"/>
      <c r="R337" s="5"/>
      <c r="S337" s="879"/>
      <c r="T337" s="23">
        <f t="shared" si="7"/>
        <v>1020.5675</v>
      </c>
      <c r="U337" s="21" t="s">
        <v>11</v>
      </c>
      <c r="V337" s="21"/>
      <c r="W337" s="835" t="s">
        <v>466</v>
      </c>
      <c r="X337" s="36"/>
      <c r="Y337" s="21"/>
    </row>
    <row r="338" spans="1:25" s="1" customFormat="1">
      <c r="A338" s="11">
        <v>333</v>
      </c>
      <c r="B338" s="29" t="s">
        <v>252</v>
      </c>
      <c r="C338" s="12" t="s">
        <v>882</v>
      </c>
      <c r="D338" s="13">
        <v>20</v>
      </c>
      <c r="E338" s="5">
        <f>+VLOOKUP(B338,'1. PHARMAEUROPEA'!$B$2:$G$427,6,0)</f>
        <v>58987</v>
      </c>
      <c r="F338" s="5"/>
      <c r="G338" s="5"/>
      <c r="H338" s="5">
        <f>+VLOOKUP(B338,'4. OC LA ECONOMIA'!$B$2:$G$437,6,0)</f>
        <v>59567</v>
      </c>
      <c r="I338" s="5"/>
      <c r="J338" s="5"/>
      <c r="K338" s="879"/>
      <c r="L338" s="879"/>
      <c r="M338" s="5"/>
      <c r="N338" s="5"/>
      <c r="O338" s="879">
        <f>+VLOOKUP(B338,'11. SYD'!B334:G759,6,0)</f>
        <v>71430</v>
      </c>
      <c r="P338" s="5">
        <f>+VLOOKUP(B338,'12. REM EQUIPOS'!$B$4:$G$429,6,0)</f>
        <v>56938</v>
      </c>
      <c r="Q338" s="5"/>
      <c r="R338" s="5"/>
      <c r="S338" s="879">
        <f>+VLOOKUP(B338,'15. DEPOSFARMA SAS'!$B$12:$G$437,6,0)</f>
        <v>53000</v>
      </c>
      <c r="T338" s="23">
        <f t="shared" si="7"/>
        <v>53000</v>
      </c>
      <c r="U338" s="21" t="s">
        <v>335</v>
      </c>
      <c r="V338" s="21"/>
      <c r="W338" s="835" t="s">
        <v>503</v>
      </c>
      <c r="X338" s="36"/>
      <c r="Y338" s="21"/>
    </row>
    <row r="339" spans="1:25" s="1" customFormat="1">
      <c r="A339" s="11">
        <v>334</v>
      </c>
      <c r="B339" s="29" t="s">
        <v>253</v>
      </c>
      <c r="C339" s="12" t="s">
        <v>331</v>
      </c>
      <c r="D339" s="13">
        <v>140</v>
      </c>
      <c r="E339" s="5"/>
      <c r="F339" s="5"/>
      <c r="G339" s="5"/>
      <c r="H339" s="5"/>
      <c r="I339" s="5"/>
      <c r="J339" s="5"/>
      <c r="K339" s="879">
        <v>38000</v>
      </c>
      <c r="L339" s="879"/>
      <c r="M339" s="5"/>
      <c r="N339" s="5">
        <f>+VLOOKUP(B339,'10. PRO H'!$B$2:$G$427,6,0)</f>
        <v>28700</v>
      </c>
      <c r="O339" s="879">
        <f>+VLOOKUP(B339,'11. SYD'!B335:G760,6,0)</f>
        <v>857</v>
      </c>
      <c r="P339" s="5"/>
      <c r="Q339" s="5"/>
      <c r="R339" s="5"/>
      <c r="S339" s="879"/>
      <c r="T339" s="23">
        <f t="shared" si="7"/>
        <v>857</v>
      </c>
      <c r="U339" s="21" t="s">
        <v>1560</v>
      </c>
      <c r="V339" s="21"/>
      <c r="W339" s="835" t="s">
        <v>345</v>
      </c>
      <c r="X339" s="36"/>
      <c r="Y339" s="21"/>
    </row>
    <row r="340" spans="1:25" s="843" customFormat="1" ht="28">
      <c r="A340" s="710">
        <v>335</v>
      </c>
      <c r="B340" s="836" t="s">
        <v>820</v>
      </c>
      <c r="C340" s="837" t="s">
        <v>292</v>
      </c>
      <c r="D340" s="838">
        <v>12</v>
      </c>
      <c r="E340" s="702"/>
      <c r="F340" s="702"/>
      <c r="G340" s="702"/>
      <c r="H340" s="702"/>
      <c r="I340" s="702"/>
      <c r="J340" s="702"/>
      <c r="K340" s="879"/>
      <c r="L340" s="879"/>
      <c r="M340" s="702"/>
      <c r="N340" s="702"/>
      <c r="O340" s="879"/>
      <c r="P340" s="702"/>
      <c r="Q340" s="702"/>
      <c r="R340" s="702"/>
      <c r="S340" s="879"/>
      <c r="T340" s="839">
        <f t="shared" si="7"/>
        <v>0</v>
      </c>
      <c r="U340" s="840"/>
      <c r="V340" s="840"/>
      <c r="W340" s="841"/>
      <c r="X340" s="842"/>
      <c r="Y340" s="840" t="s">
        <v>1651</v>
      </c>
    </row>
    <row r="341" spans="1:25" s="843" customFormat="1" ht="28">
      <c r="A341" s="710">
        <v>336</v>
      </c>
      <c r="B341" s="836" t="s">
        <v>821</v>
      </c>
      <c r="C341" s="837" t="s">
        <v>292</v>
      </c>
      <c r="D341" s="838">
        <v>12</v>
      </c>
      <c r="E341" s="702"/>
      <c r="F341" s="702"/>
      <c r="G341" s="702"/>
      <c r="H341" s="702"/>
      <c r="I341" s="702"/>
      <c r="J341" s="702"/>
      <c r="K341" s="879"/>
      <c r="L341" s="879"/>
      <c r="M341" s="702"/>
      <c r="N341" s="702"/>
      <c r="O341" s="879"/>
      <c r="P341" s="702"/>
      <c r="Q341" s="702"/>
      <c r="R341" s="702"/>
      <c r="S341" s="879"/>
      <c r="T341" s="839">
        <f t="shared" si="7"/>
        <v>0</v>
      </c>
      <c r="U341" s="840"/>
      <c r="V341" s="840"/>
      <c r="W341" s="841"/>
      <c r="X341" s="842"/>
      <c r="Y341" s="840" t="s">
        <v>1651</v>
      </c>
    </row>
    <row r="342" spans="1:25" s="1" customFormat="1">
      <c r="A342" s="11">
        <v>337</v>
      </c>
      <c r="B342" s="29" t="s">
        <v>822</v>
      </c>
      <c r="C342" s="12" t="s">
        <v>292</v>
      </c>
      <c r="D342" s="13">
        <v>8</v>
      </c>
      <c r="E342" s="5">
        <f>+VLOOKUP(B342,'1. PHARMAEUROPEA'!$B$2:$G$427,6,0)</f>
        <v>2431</v>
      </c>
      <c r="F342" s="5"/>
      <c r="G342" s="5"/>
      <c r="H342" s="5">
        <f>+VLOOKUP(B342,'4. OC LA ECONOMIA'!$B$2:$G$437,6,0)</f>
        <v>2238</v>
      </c>
      <c r="I342" s="5"/>
      <c r="J342" s="5">
        <f>+VLOOKUP(B342,'6. COOSBOY'!$B$10:$G$435,6,0)</f>
        <v>1862.7599999999998</v>
      </c>
      <c r="K342" s="879"/>
      <c r="L342" s="879"/>
      <c r="M342" s="5"/>
      <c r="N342" s="5"/>
      <c r="O342" s="879">
        <f>+VLOOKUP(B342,'11. SYD'!B338:G763,6,0)</f>
        <v>2516</v>
      </c>
      <c r="P342" s="5">
        <f>+VLOOKUP(B342,'12. REM EQUIPOS'!$B$4:$G$429,6,0)</f>
        <v>2006</v>
      </c>
      <c r="Q342" s="5"/>
      <c r="R342" s="5"/>
      <c r="S342" s="879"/>
      <c r="T342" s="23">
        <f t="shared" si="7"/>
        <v>1862.7599999999998</v>
      </c>
      <c r="U342" s="21" t="s">
        <v>12</v>
      </c>
      <c r="V342" s="21"/>
      <c r="W342" s="835" t="s">
        <v>375</v>
      </c>
      <c r="X342" s="868"/>
      <c r="Y342" s="21"/>
    </row>
    <row r="343" spans="1:25" s="1" customFormat="1">
      <c r="A343" s="11">
        <v>338</v>
      </c>
      <c r="B343" s="29" t="s">
        <v>823</v>
      </c>
      <c r="C343" s="12" t="s">
        <v>292</v>
      </c>
      <c r="D343" s="13">
        <v>8</v>
      </c>
      <c r="E343" s="5">
        <f>+VLOOKUP(B343,'1. PHARMAEUROPEA'!$B$2:$G$427,6,0)</f>
        <v>2644</v>
      </c>
      <c r="F343" s="5"/>
      <c r="G343" s="5"/>
      <c r="H343" s="5">
        <f>+VLOOKUP(B343,'4. OC LA ECONOMIA'!$B$2:$G$437,6,0)</f>
        <v>2328</v>
      </c>
      <c r="I343" s="5"/>
      <c r="J343" s="5">
        <f>+VLOOKUP(B343,'6. COOSBOY'!$B$10:$G$435,6,0)</f>
        <v>2547.8999999999996</v>
      </c>
      <c r="K343" s="879"/>
      <c r="L343" s="879"/>
      <c r="M343" s="5"/>
      <c r="N343" s="5"/>
      <c r="O343" s="879">
        <f>+VLOOKUP(B343,'11. SYD'!B339:G764,6,0)</f>
        <v>2737</v>
      </c>
      <c r="P343" s="5">
        <f>+VLOOKUP(B343,'12. REM EQUIPOS'!$B$4:$G$429,6,0)</f>
        <v>2182</v>
      </c>
      <c r="Q343" s="5"/>
      <c r="R343" s="5"/>
      <c r="S343" s="879"/>
      <c r="T343" s="23">
        <f t="shared" si="7"/>
        <v>2182</v>
      </c>
      <c r="U343" s="21" t="s">
        <v>335</v>
      </c>
      <c r="V343" s="21"/>
      <c r="W343" s="835" t="s">
        <v>375</v>
      </c>
      <c r="X343" s="36"/>
      <c r="Y343" s="21"/>
    </row>
    <row r="344" spans="1:25" s="1" customFormat="1">
      <c r="A344" s="11">
        <v>339</v>
      </c>
      <c r="B344" s="29" t="s">
        <v>824</v>
      </c>
      <c r="C344" s="12" t="s">
        <v>292</v>
      </c>
      <c r="D344" s="13">
        <v>8</v>
      </c>
      <c r="E344" s="5">
        <f>+VLOOKUP(B344,'1. PHARMAEUROPEA'!$B$2:$G$427,6,0)</f>
        <v>2708</v>
      </c>
      <c r="F344" s="5"/>
      <c r="G344" s="5"/>
      <c r="H344" s="5">
        <f>+VLOOKUP(B344,'4. OC LA ECONOMIA'!$B$2:$G$437,6,0)</f>
        <v>2384</v>
      </c>
      <c r="I344" s="5"/>
      <c r="J344" s="5">
        <f>+VLOOKUP(B344,'6. COOSBOY'!$B$10:$G$435,6,0)</f>
        <v>2547.8999999999996</v>
      </c>
      <c r="K344" s="879"/>
      <c r="L344" s="879"/>
      <c r="M344" s="5"/>
      <c r="N344" s="5"/>
      <c r="O344" s="879">
        <f>+VLOOKUP(B344,'11. SYD'!B340:G765,6,0)</f>
        <v>2804</v>
      </c>
      <c r="P344" s="5">
        <f>+VLOOKUP(B344,'12. REM EQUIPOS'!$B$4:$G$429,6,0)</f>
        <v>2236</v>
      </c>
      <c r="Q344" s="5"/>
      <c r="R344" s="5"/>
      <c r="S344" s="879"/>
      <c r="T344" s="23">
        <f t="shared" si="7"/>
        <v>2236</v>
      </c>
      <c r="U344" s="21" t="s">
        <v>335</v>
      </c>
      <c r="V344" s="21"/>
      <c r="W344" s="835" t="s">
        <v>375</v>
      </c>
      <c r="X344" s="36"/>
      <c r="Y344" s="21"/>
    </row>
    <row r="345" spans="1:25" s="1" customFormat="1">
      <c r="A345" s="11">
        <v>340</v>
      </c>
      <c r="B345" s="29" t="s">
        <v>825</v>
      </c>
      <c r="C345" s="12" t="s">
        <v>292</v>
      </c>
      <c r="D345" s="13">
        <v>8</v>
      </c>
      <c r="E345" s="5">
        <f>+VLOOKUP(B345,'1. PHARMAEUROPEA'!$B$2:$G$427,6,0)</f>
        <v>2796</v>
      </c>
      <c r="F345" s="5"/>
      <c r="G345" s="5"/>
      <c r="H345" s="5">
        <f>+VLOOKUP(B345,'4. OC LA ECONOMIA'!$B$2:$G$437,6,0)</f>
        <v>2384</v>
      </c>
      <c r="I345" s="5"/>
      <c r="J345" s="5">
        <f>+VLOOKUP(B345,'6. COOSBOY'!$B$10:$G$435,6,0)</f>
        <v>2547.8999999999996</v>
      </c>
      <c r="K345" s="879"/>
      <c r="L345" s="879"/>
      <c r="M345" s="5"/>
      <c r="N345" s="5"/>
      <c r="O345" s="879">
        <f>+VLOOKUP(B345,'11. SYD'!B341:G766,6,0)</f>
        <v>1786</v>
      </c>
      <c r="P345" s="5">
        <f>+VLOOKUP(B345,'12. REM EQUIPOS'!$B$4:$G$429,6,0)</f>
        <v>2307</v>
      </c>
      <c r="Q345" s="5"/>
      <c r="R345" s="5"/>
      <c r="S345" s="879"/>
      <c r="T345" s="23">
        <f t="shared" si="7"/>
        <v>1786</v>
      </c>
      <c r="U345" s="21" t="s">
        <v>335</v>
      </c>
      <c r="V345" s="21"/>
      <c r="W345" s="835" t="s">
        <v>375</v>
      </c>
      <c r="X345" s="36"/>
      <c r="Y345" s="21"/>
    </row>
    <row r="346" spans="1:25" s="1" customFormat="1">
      <c r="A346" s="11">
        <v>341</v>
      </c>
      <c r="B346" s="29" t="s">
        <v>254</v>
      </c>
      <c r="C346" s="12" t="s">
        <v>292</v>
      </c>
      <c r="D346" s="13">
        <v>8</v>
      </c>
      <c r="E346" s="5">
        <f>+VLOOKUP(B346,'1. PHARMAEUROPEA'!$B$2:$G$427,6,0)</f>
        <v>2837</v>
      </c>
      <c r="F346" s="5"/>
      <c r="G346" s="5"/>
      <c r="H346" s="5">
        <f>+VLOOKUP(B346,'4. OC LA ECONOMIA'!$B$2:$G$437,6,0)</f>
        <v>2498</v>
      </c>
      <c r="I346" s="5"/>
      <c r="J346" s="5">
        <f>+VLOOKUP(B346,'6. COOSBOY'!$B$10:$G$435,6,0)</f>
        <v>2547.8999999999996</v>
      </c>
      <c r="K346" s="879"/>
      <c r="L346" s="879"/>
      <c r="M346" s="5"/>
      <c r="N346" s="5"/>
      <c r="O346" s="879">
        <f>+VLOOKUP(B346,'11. SYD'!B342:G767,6,0)</f>
        <v>3040</v>
      </c>
      <c r="P346" s="5">
        <f>+VLOOKUP(B346,'12. REM EQUIPOS'!$B$4:$G$429,6,0)</f>
        <v>2341</v>
      </c>
      <c r="Q346" s="5"/>
      <c r="R346" s="5"/>
      <c r="S346" s="879"/>
      <c r="T346" s="23">
        <f t="shared" si="7"/>
        <v>2341</v>
      </c>
      <c r="U346" s="21" t="s">
        <v>335</v>
      </c>
      <c r="V346" s="21"/>
      <c r="W346" s="835" t="s">
        <v>375</v>
      </c>
      <c r="X346" s="36"/>
      <c r="Y346" s="21"/>
    </row>
    <row r="347" spans="1:25" s="1" customFormat="1">
      <c r="A347" s="11">
        <v>342</v>
      </c>
      <c r="B347" s="29" t="s">
        <v>255</v>
      </c>
      <c r="C347" s="12" t="s">
        <v>292</v>
      </c>
      <c r="D347" s="13">
        <v>8</v>
      </c>
      <c r="E347" s="5">
        <f>+VLOOKUP(B347,'1. PHARMAEUROPEA'!$B$2:$G$427,6,0)</f>
        <v>3111</v>
      </c>
      <c r="F347" s="5"/>
      <c r="G347" s="5"/>
      <c r="H347" s="5">
        <f>+VLOOKUP(B347,'4. OC LA ECONOMIA'!$B$2:$G$437,6,0)</f>
        <v>2036</v>
      </c>
      <c r="I347" s="5"/>
      <c r="J347" s="5">
        <f>+VLOOKUP(B347,'6. COOSBOY'!$B$10:$G$435,6,0)</f>
        <v>2547.8999999999996</v>
      </c>
      <c r="K347" s="879"/>
      <c r="L347" s="879"/>
      <c r="M347" s="5"/>
      <c r="N347" s="5"/>
      <c r="O347" s="879">
        <f>+VLOOKUP(B347,'11. SYD'!B343:G768,6,0)</f>
        <v>3333</v>
      </c>
      <c r="P347" s="5">
        <f>+VLOOKUP(B347,'12. REM EQUIPOS'!$B$4:$G$429,6,0)</f>
        <v>2567</v>
      </c>
      <c r="Q347" s="5"/>
      <c r="R347" s="5"/>
      <c r="S347" s="879"/>
      <c r="T347" s="23">
        <f t="shared" si="7"/>
        <v>2036</v>
      </c>
      <c r="U347" s="21" t="s">
        <v>335</v>
      </c>
      <c r="V347" s="21"/>
      <c r="W347" s="835" t="s">
        <v>375</v>
      </c>
      <c r="X347" s="36"/>
      <c r="Y347" s="21" t="s">
        <v>1650</v>
      </c>
    </row>
    <row r="348" spans="1:25" s="1" customFormat="1">
      <c r="A348" s="11">
        <v>343</v>
      </c>
      <c r="B348" s="29" t="s">
        <v>826</v>
      </c>
      <c r="C348" s="12" t="s">
        <v>292</v>
      </c>
      <c r="D348" s="13">
        <v>8</v>
      </c>
      <c r="E348" s="5"/>
      <c r="F348" s="5"/>
      <c r="G348" s="5"/>
      <c r="H348" s="5">
        <f>+VLOOKUP(B348,'4. OC LA ECONOMIA'!$B$2:$G$437,6,0)</f>
        <v>1614</v>
      </c>
      <c r="I348" s="5"/>
      <c r="J348" s="5">
        <f>+VLOOKUP(B348,'6. COOSBOY'!$B$10:$G$435,6,0)</f>
        <v>2547.8999999999996</v>
      </c>
      <c r="K348" s="879"/>
      <c r="L348" s="879"/>
      <c r="M348" s="5"/>
      <c r="N348" s="5"/>
      <c r="O348" s="879">
        <f>+VLOOKUP(B348,'11. SYD'!B344:G769,6,0)</f>
        <v>1786</v>
      </c>
      <c r="P348" s="5"/>
      <c r="Q348" s="5"/>
      <c r="R348" s="5"/>
      <c r="S348" s="879"/>
      <c r="T348" s="23">
        <f t="shared" si="7"/>
        <v>1614</v>
      </c>
      <c r="U348" s="21" t="s">
        <v>11</v>
      </c>
      <c r="V348" s="21"/>
      <c r="W348" s="835" t="s">
        <v>375</v>
      </c>
      <c r="X348" s="36"/>
      <c r="Y348" s="21"/>
    </row>
    <row r="349" spans="1:25" s="1" customFormat="1">
      <c r="A349" s="11">
        <v>344</v>
      </c>
      <c r="B349" s="29" t="s">
        <v>827</v>
      </c>
      <c r="C349" s="12" t="s">
        <v>292</v>
      </c>
      <c r="D349" s="13">
        <v>4</v>
      </c>
      <c r="E349" s="5"/>
      <c r="F349" s="5"/>
      <c r="G349" s="5"/>
      <c r="H349" s="5"/>
      <c r="I349" s="5"/>
      <c r="J349" s="5">
        <f>+VLOOKUP(B349,'6. COOSBOY'!$B$10:$G$435,6,0)</f>
        <v>2547.8999999999996</v>
      </c>
      <c r="K349" s="879"/>
      <c r="L349" s="879"/>
      <c r="M349" s="5"/>
      <c r="N349" s="5"/>
      <c r="O349" s="879">
        <f>+VLOOKUP(B349,'11. SYD'!B345:G770,6,0)</f>
        <v>1786</v>
      </c>
      <c r="P349" s="5"/>
      <c r="Q349" s="5"/>
      <c r="R349" s="5"/>
      <c r="S349" s="879"/>
      <c r="T349" s="23">
        <f t="shared" si="7"/>
        <v>1786</v>
      </c>
      <c r="U349" s="21" t="s">
        <v>12</v>
      </c>
      <c r="V349" s="21"/>
      <c r="W349" s="835" t="s">
        <v>1670</v>
      </c>
      <c r="X349" s="36"/>
      <c r="Y349" s="21"/>
    </row>
    <row r="350" spans="1:25" s="1" customFormat="1">
      <c r="A350" s="11">
        <v>345</v>
      </c>
      <c r="B350" s="29" t="s">
        <v>256</v>
      </c>
      <c r="C350" s="12" t="s">
        <v>292</v>
      </c>
      <c r="D350" s="13">
        <v>4</v>
      </c>
      <c r="E350" s="5">
        <f>+VLOOKUP(B350,'1. PHARMAEUROPEA'!$B$2:$G$427,6,0)</f>
        <v>7048</v>
      </c>
      <c r="F350" s="5"/>
      <c r="G350" s="5"/>
      <c r="H350" s="5">
        <f>+VLOOKUP(B350,'4. OC LA ECONOMIA'!$B$2:$G$437,6,0)</f>
        <v>5707</v>
      </c>
      <c r="I350" s="5"/>
      <c r="J350" s="5"/>
      <c r="K350" s="879"/>
      <c r="L350" s="879"/>
      <c r="M350" s="5"/>
      <c r="N350" s="5"/>
      <c r="O350" s="879">
        <f>+VLOOKUP(B350,'11. SYD'!B346:G771,6,0)</f>
        <v>5800</v>
      </c>
      <c r="P350" s="5">
        <f>+VLOOKUP(B350,'12. REM EQUIPOS'!$B$4:$G$429,6,0)</f>
        <v>5815.08</v>
      </c>
      <c r="Q350" s="5"/>
      <c r="R350" s="5"/>
      <c r="S350" s="879">
        <f>+VLOOKUP(B350,'15. DEPOSFARMA SAS'!$B$12:$G$437,6,0)</f>
        <v>5579.6</v>
      </c>
      <c r="T350" s="23">
        <f t="shared" si="7"/>
        <v>5579.6</v>
      </c>
      <c r="U350" s="21" t="s">
        <v>11</v>
      </c>
      <c r="V350" s="21"/>
      <c r="W350" s="835" t="s">
        <v>375</v>
      </c>
      <c r="X350" s="36"/>
      <c r="Y350" s="21"/>
    </row>
    <row r="351" spans="1:25" s="1" customFormat="1">
      <c r="A351" s="11">
        <v>346</v>
      </c>
      <c r="B351" s="29" t="s">
        <v>828</v>
      </c>
      <c r="C351" s="12"/>
      <c r="D351" s="13">
        <v>4</v>
      </c>
      <c r="E351" s="5">
        <f>+VLOOKUP(B351,'1. PHARMAEUROPEA'!$B$2:$G$427,6,0)</f>
        <v>7048</v>
      </c>
      <c r="F351" s="5"/>
      <c r="G351" s="5"/>
      <c r="H351" s="5">
        <f>+VLOOKUP(B351,'4. OC LA ECONOMIA'!$B$2:$G$437,6,0)</f>
        <v>6206</v>
      </c>
      <c r="I351" s="5"/>
      <c r="J351" s="5">
        <f>+VLOOKUP(B351,'6. COOSBOY'!$B$10:$G$435,6,0)</f>
        <v>6347.5199999999986</v>
      </c>
      <c r="K351" s="879"/>
      <c r="L351" s="879"/>
      <c r="M351" s="5"/>
      <c r="N351" s="5"/>
      <c r="O351" s="879">
        <f>+VLOOKUP(B351,'11. SYD'!B347:G772,6,0)</f>
        <v>7296.4</v>
      </c>
      <c r="P351" s="5">
        <f>+VLOOKUP(B351,'12. REM EQUIPOS'!$B$4:$G$429,6,0)</f>
        <v>5815.08</v>
      </c>
      <c r="Q351" s="5"/>
      <c r="R351" s="5"/>
      <c r="S351" s="879">
        <f>+VLOOKUP(B351,'15. DEPOSFARMA SAS'!$B$12:$G$437,6,0)</f>
        <v>5579.6</v>
      </c>
      <c r="T351" s="23">
        <f t="shared" si="7"/>
        <v>5579.6</v>
      </c>
      <c r="U351" s="21" t="s">
        <v>335</v>
      </c>
      <c r="V351" s="21"/>
      <c r="W351" s="835" t="s">
        <v>375</v>
      </c>
      <c r="X351" s="36"/>
      <c r="Y351" s="21"/>
    </row>
    <row r="352" spans="1:25" s="1" customFormat="1">
      <c r="A352" s="11">
        <v>347</v>
      </c>
      <c r="B352" s="29" t="s">
        <v>257</v>
      </c>
      <c r="C352" s="12" t="s">
        <v>292</v>
      </c>
      <c r="D352" s="13">
        <v>8</v>
      </c>
      <c r="E352" s="5">
        <f>+VLOOKUP(B352,'1. PHARMAEUROPEA'!$B$2:$G$427,6,0)</f>
        <v>7048</v>
      </c>
      <c r="F352" s="5"/>
      <c r="G352" s="5"/>
      <c r="H352" s="5">
        <f>+VLOOKUP(B352,'4. OC LA ECONOMIA'!$B$2:$G$437,6,0)</f>
        <v>6206</v>
      </c>
      <c r="I352" s="5"/>
      <c r="J352" s="5">
        <f>+VLOOKUP(B352,'6. COOSBOY'!$B$10:$G$435,6,0)</f>
        <v>6347.5199999999986</v>
      </c>
      <c r="K352" s="879"/>
      <c r="L352" s="879"/>
      <c r="M352" s="5"/>
      <c r="N352" s="5"/>
      <c r="O352" s="879">
        <f>+VLOOKUP(B352,'11. SYD'!B348:G773,6,0)</f>
        <v>5800</v>
      </c>
      <c r="P352" s="5">
        <f>+VLOOKUP(B352,'12. REM EQUIPOS'!$B$4:$G$429,6,0)</f>
        <v>5815.08</v>
      </c>
      <c r="Q352" s="5"/>
      <c r="R352" s="5"/>
      <c r="S352" s="879">
        <f>+VLOOKUP(B352,'15. DEPOSFARMA SAS'!$B$12:$G$437,6,0)</f>
        <v>5579.6</v>
      </c>
      <c r="T352" s="23">
        <f t="shared" si="7"/>
        <v>5579.6</v>
      </c>
      <c r="U352" s="21" t="s">
        <v>335</v>
      </c>
      <c r="V352" s="21"/>
      <c r="W352" s="835" t="s">
        <v>375</v>
      </c>
      <c r="X352" s="36"/>
      <c r="Y352" s="21"/>
    </row>
    <row r="353" spans="1:25" s="1" customFormat="1">
      <c r="A353" s="11">
        <v>348</v>
      </c>
      <c r="B353" s="29" t="s">
        <v>829</v>
      </c>
      <c r="C353" s="12" t="s">
        <v>292</v>
      </c>
      <c r="D353" s="13">
        <v>4</v>
      </c>
      <c r="E353" s="5"/>
      <c r="F353" s="5"/>
      <c r="G353" s="5"/>
      <c r="H353" s="5"/>
      <c r="I353" s="5"/>
      <c r="J353" s="5">
        <f>+VLOOKUP(B353,'6. COOSBOY'!$B$10:$G$435,6,0)</f>
        <v>4760.6400000000003</v>
      </c>
      <c r="K353" s="879"/>
      <c r="L353" s="879"/>
      <c r="M353" s="5"/>
      <c r="N353" s="5"/>
      <c r="O353" s="879"/>
      <c r="P353" s="5">
        <f>+VLOOKUP(B353,'12. REM EQUIPOS'!$B$4:$G$429,6,0)</f>
        <v>1850.2</v>
      </c>
      <c r="Q353" s="5"/>
      <c r="R353" s="5"/>
      <c r="S353" s="879"/>
      <c r="T353" s="23">
        <f t="shared" si="7"/>
        <v>1850.2</v>
      </c>
      <c r="U353" s="21" t="s">
        <v>12</v>
      </c>
      <c r="V353" s="21"/>
      <c r="W353" s="835" t="s">
        <v>337</v>
      </c>
      <c r="X353" s="36"/>
      <c r="Y353" s="21" t="s">
        <v>1650</v>
      </c>
    </row>
    <row r="354" spans="1:25" s="1" customFormat="1">
      <c r="A354" s="11">
        <v>349</v>
      </c>
      <c r="B354" s="29" t="s">
        <v>830</v>
      </c>
      <c r="C354" s="12" t="s">
        <v>292</v>
      </c>
      <c r="D354" s="13">
        <v>4</v>
      </c>
      <c r="E354" s="5"/>
      <c r="F354" s="5"/>
      <c r="G354" s="5"/>
      <c r="H354" s="5"/>
      <c r="I354" s="5"/>
      <c r="J354" s="5">
        <f>+VLOOKUP(B354,'6. COOSBOY'!$B$10:$G$435,6,0)</f>
        <v>4760.6400000000003</v>
      </c>
      <c r="K354" s="879"/>
      <c r="L354" s="879"/>
      <c r="M354" s="5"/>
      <c r="N354" s="5"/>
      <c r="O354" s="879"/>
      <c r="P354" s="5">
        <f>+VLOOKUP(B354,'12. REM EQUIPOS'!$B$4:$G$429,6,0)</f>
        <v>1850.2</v>
      </c>
      <c r="Q354" s="5"/>
      <c r="R354" s="5"/>
      <c r="S354" s="879"/>
      <c r="T354" s="23">
        <f t="shared" si="7"/>
        <v>1850.2</v>
      </c>
      <c r="U354" s="21" t="s">
        <v>12</v>
      </c>
      <c r="V354" s="21"/>
      <c r="W354" s="835" t="s">
        <v>337</v>
      </c>
      <c r="X354" s="36"/>
      <c r="Y354" s="21" t="s">
        <v>1650</v>
      </c>
    </row>
    <row r="355" spans="1:25" s="1" customFormat="1">
      <c r="A355" s="11">
        <v>350</v>
      </c>
      <c r="B355" s="29" t="s">
        <v>831</v>
      </c>
      <c r="C355" s="12" t="s">
        <v>292</v>
      </c>
      <c r="D355" s="13">
        <v>4</v>
      </c>
      <c r="E355" s="5"/>
      <c r="F355" s="5"/>
      <c r="G355" s="5"/>
      <c r="H355" s="5"/>
      <c r="I355" s="5"/>
      <c r="J355" s="5">
        <f>+VLOOKUP(B355,'6. COOSBOY'!$B$10:$G$435,6,0)</f>
        <v>4760.6400000000003</v>
      </c>
      <c r="K355" s="879"/>
      <c r="L355" s="879"/>
      <c r="M355" s="5"/>
      <c r="N355" s="5"/>
      <c r="O355" s="879"/>
      <c r="P355" s="5">
        <f>+VLOOKUP(B355,'12. REM EQUIPOS'!$B$4:$G$429,6,0)</f>
        <v>1850.2</v>
      </c>
      <c r="Q355" s="5"/>
      <c r="R355" s="5"/>
      <c r="S355" s="879"/>
      <c r="T355" s="23">
        <f t="shared" si="7"/>
        <v>1850.2</v>
      </c>
      <c r="U355" s="21" t="s">
        <v>12</v>
      </c>
      <c r="V355" s="21"/>
      <c r="W355" s="835" t="s">
        <v>337</v>
      </c>
      <c r="X355" s="36"/>
      <c r="Y355" s="21" t="s">
        <v>1650</v>
      </c>
    </row>
    <row r="356" spans="1:25" s="1" customFormat="1">
      <c r="A356" s="11">
        <v>351</v>
      </c>
      <c r="B356" s="29" t="s">
        <v>832</v>
      </c>
      <c r="C356" s="12" t="s">
        <v>292</v>
      </c>
      <c r="D356" s="13">
        <v>4</v>
      </c>
      <c r="E356" s="5"/>
      <c r="F356" s="5"/>
      <c r="G356" s="5"/>
      <c r="H356" s="5"/>
      <c r="I356" s="5"/>
      <c r="J356" s="5">
        <f>+VLOOKUP(B356,'6. COOSBOY'!$B$10:$G$435,6,0)</f>
        <v>4760.6400000000003</v>
      </c>
      <c r="K356" s="879"/>
      <c r="L356" s="879"/>
      <c r="M356" s="5"/>
      <c r="N356" s="5"/>
      <c r="O356" s="879"/>
      <c r="P356" s="5">
        <f>+VLOOKUP(B356,'12. REM EQUIPOS'!$B$4:$G$429,6,0)</f>
        <v>1850.2</v>
      </c>
      <c r="Q356" s="5"/>
      <c r="R356" s="5"/>
      <c r="S356" s="879"/>
      <c r="T356" s="23">
        <f t="shared" si="7"/>
        <v>1850.2</v>
      </c>
      <c r="U356" s="21" t="s">
        <v>12</v>
      </c>
      <c r="V356" s="21"/>
      <c r="W356" s="835" t="s">
        <v>337</v>
      </c>
      <c r="X356" s="36"/>
      <c r="Y356" s="21" t="s">
        <v>1650</v>
      </c>
    </row>
    <row r="357" spans="1:25" s="1" customFormat="1">
      <c r="A357" s="11">
        <v>352</v>
      </c>
      <c r="B357" s="29" t="s">
        <v>833</v>
      </c>
      <c r="C357" s="12" t="s">
        <v>292</v>
      </c>
      <c r="D357" s="13">
        <v>4</v>
      </c>
      <c r="E357" s="5"/>
      <c r="F357" s="5"/>
      <c r="G357" s="5"/>
      <c r="H357" s="5"/>
      <c r="I357" s="5"/>
      <c r="J357" s="5">
        <f>+VLOOKUP(B357,'6. COOSBOY'!$B$10:$G$435,6,0)</f>
        <v>4760.6400000000003</v>
      </c>
      <c r="K357" s="879"/>
      <c r="L357" s="879"/>
      <c r="M357" s="5"/>
      <c r="N357" s="5"/>
      <c r="O357" s="879"/>
      <c r="P357" s="5">
        <f>+VLOOKUP(B357,'12. REM EQUIPOS'!$B$4:$G$429,6,0)</f>
        <v>1850.2</v>
      </c>
      <c r="Q357" s="5"/>
      <c r="R357" s="5"/>
      <c r="S357" s="879"/>
      <c r="T357" s="23">
        <f t="shared" si="7"/>
        <v>1850.2</v>
      </c>
      <c r="U357" s="21" t="s">
        <v>12</v>
      </c>
      <c r="V357" s="21"/>
      <c r="W357" s="835" t="s">
        <v>337</v>
      </c>
      <c r="X357" s="36"/>
      <c r="Y357" s="21" t="s">
        <v>1650</v>
      </c>
    </row>
    <row r="358" spans="1:25" s="1" customFormat="1">
      <c r="A358" s="11">
        <v>353</v>
      </c>
      <c r="B358" s="29" t="s">
        <v>258</v>
      </c>
      <c r="C358" s="12" t="s">
        <v>292</v>
      </c>
      <c r="D358" s="13">
        <v>24</v>
      </c>
      <c r="E358" s="5">
        <f>+VLOOKUP(B358,'1. PHARMAEUROPEA'!$B$2:$G$427,6,0)</f>
        <v>2506</v>
      </c>
      <c r="F358" s="5"/>
      <c r="G358" s="5"/>
      <c r="H358" s="5"/>
      <c r="I358" s="5"/>
      <c r="J358" s="5">
        <f>+VLOOKUP(B358,'6. COOSBOY'!$B$10:$G$435,6,0)</f>
        <v>2168.7359999999999</v>
      </c>
      <c r="K358" s="879"/>
      <c r="L358" s="879"/>
      <c r="M358" s="5"/>
      <c r="N358" s="5"/>
      <c r="O358" s="879">
        <f>+VLOOKUP(B358,'11. SYD'!B354:G779,6,0)</f>
        <v>2731.8</v>
      </c>
      <c r="P358" s="5"/>
      <c r="Q358" s="5"/>
      <c r="R358" s="5"/>
      <c r="S358" s="879"/>
      <c r="T358" s="23">
        <f t="shared" si="7"/>
        <v>2168.7359999999999</v>
      </c>
      <c r="U358" s="21" t="s">
        <v>12</v>
      </c>
      <c r="V358" s="21"/>
      <c r="W358" s="835" t="s">
        <v>373</v>
      </c>
      <c r="X358" s="36"/>
      <c r="Y358" s="21"/>
    </row>
    <row r="359" spans="1:25" s="1" customFormat="1">
      <c r="A359" s="11">
        <v>354</v>
      </c>
      <c r="B359" s="29" t="s">
        <v>834</v>
      </c>
      <c r="C359" s="12" t="s">
        <v>292</v>
      </c>
      <c r="D359" s="13">
        <v>30</v>
      </c>
      <c r="E359" s="5">
        <f>+VLOOKUP(B359,'1. PHARMAEUROPEA'!$B$2:$G$427,6,0)</f>
        <v>1792</v>
      </c>
      <c r="F359" s="5"/>
      <c r="G359" s="5"/>
      <c r="H359" s="5">
        <f>+VLOOKUP(B359,'4. OC LA ECONOMIA'!$B$2:$G$437,6,0)</f>
        <v>3501</v>
      </c>
      <c r="I359" s="5"/>
      <c r="J359" s="5"/>
      <c r="K359" s="879"/>
      <c r="L359" s="879"/>
      <c r="M359" s="5"/>
      <c r="N359" s="5">
        <f>+VLOOKUP(B359,'10. PRO H'!$B$2:$G$427,6,0)</f>
        <v>1885</v>
      </c>
      <c r="O359" s="879">
        <f>+VLOOKUP(B359,'11. SYD'!B355:G780,6,0)</f>
        <v>2436</v>
      </c>
      <c r="P359" s="5">
        <f>+VLOOKUP(B359,'12. REM EQUIPOS'!$B$4:$G$429,6,0)</f>
        <v>2030</v>
      </c>
      <c r="Q359" s="5"/>
      <c r="R359" s="5"/>
      <c r="S359" s="879"/>
      <c r="T359" s="23">
        <f t="shared" si="7"/>
        <v>1792</v>
      </c>
      <c r="U359" s="21" t="s">
        <v>1553</v>
      </c>
      <c r="V359" s="21"/>
      <c r="W359" s="835" t="s">
        <v>363</v>
      </c>
      <c r="X359" s="36"/>
      <c r="Y359" s="21"/>
    </row>
    <row r="360" spans="1:25" s="1" customFormat="1">
      <c r="A360" s="11">
        <v>355</v>
      </c>
      <c r="B360" s="29" t="s">
        <v>835</v>
      </c>
      <c r="C360" s="12" t="s">
        <v>292</v>
      </c>
      <c r="D360" s="13">
        <v>30</v>
      </c>
      <c r="E360" s="5">
        <f>+VLOOKUP(B360,'1. PHARMAEUROPEA'!$B$2:$G$427,6,0)</f>
        <v>1792</v>
      </c>
      <c r="F360" s="5"/>
      <c r="G360" s="5"/>
      <c r="H360" s="5">
        <f>+VLOOKUP(B360,'4. OC LA ECONOMIA'!$B$2:$G$437,6,0)</f>
        <v>2066</v>
      </c>
      <c r="I360" s="5"/>
      <c r="J360" s="5">
        <f>+VLOOKUP(B360,'6. COOSBOY'!$B$10:$G$435,6,0)</f>
        <v>1606.7159999999999</v>
      </c>
      <c r="K360" s="879"/>
      <c r="L360" s="879"/>
      <c r="M360" s="5"/>
      <c r="N360" s="5">
        <f>+VLOOKUP(B360,'10. PRO H'!$B$2:$G$427,6,0)</f>
        <v>1885</v>
      </c>
      <c r="O360" s="879">
        <f>+VLOOKUP(B360,'11. SYD'!B356:G781,6,0)</f>
        <v>2154.12</v>
      </c>
      <c r="P360" s="5">
        <f>+VLOOKUP(B360,'12. REM EQUIPOS'!$B$4:$G$429,6,0)</f>
        <v>1850.2</v>
      </c>
      <c r="Q360" s="5"/>
      <c r="R360" s="5"/>
      <c r="S360" s="879"/>
      <c r="T360" s="23">
        <f t="shared" si="7"/>
        <v>1606.7159999999999</v>
      </c>
      <c r="U360" s="21" t="s">
        <v>12</v>
      </c>
      <c r="V360" s="21"/>
      <c r="W360" s="835" t="s">
        <v>396</v>
      </c>
      <c r="X360" s="36"/>
      <c r="Y360" s="21"/>
    </row>
    <row r="361" spans="1:25" s="1" customFormat="1">
      <c r="A361" s="11">
        <v>356</v>
      </c>
      <c r="B361" s="29" t="s">
        <v>259</v>
      </c>
      <c r="C361" s="12" t="s">
        <v>292</v>
      </c>
      <c r="D361" s="13">
        <v>100</v>
      </c>
      <c r="E361" s="5">
        <f>+VLOOKUP(B361,'1. PHARMAEUROPEA'!$B$2:$G$427,6,0)</f>
        <v>2506</v>
      </c>
      <c r="F361" s="5"/>
      <c r="G361" s="5"/>
      <c r="H361" s="5">
        <f>+VLOOKUP(B361,'4. OC LA ECONOMIA'!$B$2:$G$437,6,0)</f>
        <v>2600</v>
      </c>
      <c r="I361" s="5"/>
      <c r="J361" s="5">
        <f>+VLOOKUP(B361,'6. COOSBOY'!$B$10:$G$435,6,0)</f>
        <v>1995.5015999999996</v>
      </c>
      <c r="K361" s="879"/>
      <c r="L361" s="879"/>
      <c r="M361" s="5"/>
      <c r="N361" s="5">
        <f>+VLOOKUP(B361,'10. PRO H'!$B$2:$G$427,6,0)</f>
        <v>1902.4</v>
      </c>
      <c r="O361" s="879">
        <f>+VLOOKUP(B361,'11. SYD'!B357:G782,6,0)</f>
        <v>2730.64</v>
      </c>
      <c r="P361" s="5"/>
      <c r="Q361" s="5"/>
      <c r="R361" s="5"/>
      <c r="S361" s="879">
        <f>+VLOOKUP(B361,'15. DEPOSFARMA SAS'!$B$12:$G$437,6,0)</f>
        <v>2900</v>
      </c>
      <c r="T361" s="23">
        <f t="shared" si="7"/>
        <v>1902.4</v>
      </c>
      <c r="U361" s="21" t="s">
        <v>1560</v>
      </c>
      <c r="V361" s="21"/>
      <c r="W361" s="835" t="s">
        <v>1292</v>
      </c>
      <c r="X361" s="36"/>
      <c r="Y361" s="21"/>
    </row>
    <row r="362" spans="1:25" s="1" customFormat="1">
      <c r="A362" s="11">
        <v>357</v>
      </c>
      <c r="B362" s="29" t="s">
        <v>260</v>
      </c>
      <c r="C362" s="12" t="s">
        <v>292</v>
      </c>
      <c r="D362" s="13">
        <v>100</v>
      </c>
      <c r="E362" s="5">
        <f>+VLOOKUP(B362,'1. PHARMAEUROPEA'!$B$2:$G$427,6,0)</f>
        <v>2506</v>
      </c>
      <c r="F362" s="5"/>
      <c r="G362" s="5"/>
      <c r="H362" s="5">
        <f>+VLOOKUP(B362,'4. OC LA ECONOMIA'!$B$2:$G$437,6,0)</f>
        <v>2600</v>
      </c>
      <c r="I362" s="5"/>
      <c r="J362" s="5">
        <f>+VLOOKUP(B362,'6. COOSBOY'!$B$10:$G$435,6,0)</f>
        <v>1995.5015999999996</v>
      </c>
      <c r="K362" s="879"/>
      <c r="L362" s="879"/>
      <c r="M362" s="5"/>
      <c r="N362" s="5">
        <f>+VLOOKUP(B362,'10. PRO H'!$B$2:$G$427,6,0)</f>
        <v>1902.4</v>
      </c>
      <c r="O362" s="879">
        <f>+VLOOKUP(B362,'11. SYD'!B358:G783,6,0)</f>
        <v>2730.64</v>
      </c>
      <c r="P362" s="5"/>
      <c r="Q362" s="5"/>
      <c r="R362" s="5"/>
      <c r="S362" s="879">
        <f>+VLOOKUP(B362,'15. DEPOSFARMA SAS'!$B$12:$G$437,6,0)</f>
        <v>2900</v>
      </c>
      <c r="T362" s="23">
        <f t="shared" si="7"/>
        <v>1902.4</v>
      </c>
      <c r="U362" s="21" t="s">
        <v>1560</v>
      </c>
      <c r="V362" s="21"/>
      <c r="W362" s="835" t="s">
        <v>1292</v>
      </c>
      <c r="X362" s="36"/>
      <c r="Y362" s="21"/>
    </row>
    <row r="363" spans="1:25" s="1" customFormat="1">
      <c r="A363" s="11">
        <v>358</v>
      </c>
      <c r="B363" s="29" t="s">
        <v>261</v>
      </c>
      <c r="C363" s="12" t="s">
        <v>292</v>
      </c>
      <c r="D363" s="13">
        <v>20</v>
      </c>
      <c r="E363" s="5">
        <f>+VLOOKUP(B363,'1. PHARMAEUROPEA'!$B$2:$G$427,6,0)</f>
        <v>2506</v>
      </c>
      <c r="F363" s="5"/>
      <c r="G363" s="5"/>
      <c r="H363" s="5"/>
      <c r="I363" s="5"/>
      <c r="J363" s="5">
        <f>+VLOOKUP(B363,'6. COOSBOY'!$B$10:$G$435,6,0)</f>
        <v>1995.5015999999996</v>
      </c>
      <c r="K363" s="879"/>
      <c r="L363" s="879"/>
      <c r="M363" s="5"/>
      <c r="N363" s="5">
        <f>+VLOOKUP(B363,'10. PRO H'!$B$2:$G$427,6,0)</f>
        <v>1902.4</v>
      </c>
      <c r="O363" s="879">
        <f>+VLOOKUP(B363,'11. SYD'!B359:G784,6,0)</f>
        <v>2731.8</v>
      </c>
      <c r="P363" s="5"/>
      <c r="Q363" s="5"/>
      <c r="R363" s="5"/>
      <c r="S363" s="879">
        <f>+VLOOKUP(B363,'15. DEPOSFARMA SAS'!$B$12:$G$437,6,0)</f>
        <v>2900</v>
      </c>
      <c r="T363" s="23">
        <f t="shared" si="7"/>
        <v>1902.4</v>
      </c>
      <c r="U363" s="21" t="s">
        <v>1560</v>
      </c>
      <c r="V363" s="21"/>
      <c r="W363" s="835" t="s">
        <v>1292</v>
      </c>
      <c r="X363" s="36"/>
      <c r="Y363" s="21"/>
    </row>
    <row r="364" spans="1:25" s="1" customFormat="1">
      <c r="A364" s="11">
        <v>359</v>
      </c>
      <c r="B364" s="29" t="s">
        <v>262</v>
      </c>
      <c r="C364" s="12" t="s">
        <v>292</v>
      </c>
      <c r="D364" s="13">
        <v>20</v>
      </c>
      <c r="E364" s="5">
        <f>+VLOOKUP(B364,'1. PHARMAEUROPEA'!$B$2:$G$427,6,0)</f>
        <v>2506</v>
      </c>
      <c r="F364" s="5"/>
      <c r="G364" s="5"/>
      <c r="H364" s="5">
        <f>+VLOOKUP(B364,'4. OC LA ECONOMIA'!$B$2:$G$437,6,0)</f>
        <v>2600</v>
      </c>
      <c r="I364" s="5"/>
      <c r="J364" s="5">
        <f>+VLOOKUP(B364,'6. COOSBOY'!$B$10:$G$435,6,0)</f>
        <v>1995.5015999999996</v>
      </c>
      <c r="K364" s="879"/>
      <c r="L364" s="879"/>
      <c r="M364" s="5"/>
      <c r="N364" s="5">
        <f>+VLOOKUP(B364,'10. PRO H'!$B$2:$G$427,6,0)</f>
        <v>1902.4</v>
      </c>
      <c r="O364" s="879">
        <f>+VLOOKUP(B364,'11. SYD'!B360:G785,6,0)</f>
        <v>2734.12</v>
      </c>
      <c r="P364" s="5"/>
      <c r="Q364" s="5"/>
      <c r="R364" s="5"/>
      <c r="S364" s="879"/>
      <c r="T364" s="23">
        <f t="shared" si="7"/>
        <v>1902.4</v>
      </c>
      <c r="U364" s="21" t="s">
        <v>1560</v>
      </c>
      <c r="V364" s="21"/>
      <c r="W364" s="835" t="s">
        <v>1292</v>
      </c>
      <c r="X364" s="36"/>
      <c r="Y364" s="21"/>
    </row>
    <row r="365" spans="1:25" s="1" customFormat="1">
      <c r="A365" s="11">
        <v>360</v>
      </c>
      <c r="B365" s="29" t="s">
        <v>263</v>
      </c>
      <c r="C365" s="12" t="s">
        <v>292</v>
      </c>
      <c r="D365" s="13">
        <v>4</v>
      </c>
      <c r="E365" s="5">
        <f>+VLOOKUP(B365,'1. PHARMAEUROPEA'!$B$2:$G$427,6,0)</f>
        <v>2506</v>
      </c>
      <c r="F365" s="5"/>
      <c r="G365" s="5"/>
      <c r="H365" s="5">
        <f>+VLOOKUP(B365,'4. OC LA ECONOMIA'!$B$2:$G$437,6,0)</f>
        <v>2718</v>
      </c>
      <c r="I365" s="5"/>
      <c r="J365" s="5">
        <f>+VLOOKUP(B365,'6. COOSBOY'!$B$10:$G$435,6,0)</f>
        <v>1995.5015999999996</v>
      </c>
      <c r="K365" s="879"/>
      <c r="L365" s="879"/>
      <c r="M365" s="5"/>
      <c r="N365" s="5">
        <f>+VLOOKUP(B365,'10. PRO H'!$B$2:$G$427,6,0)</f>
        <v>2465</v>
      </c>
      <c r="O365" s="879">
        <f>+VLOOKUP(B365,'11. SYD'!B361:G786,6,0)</f>
        <v>2982.36</v>
      </c>
      <c r="P365" s="5"/>
      <c r="Q365" s="5"/>
      <c r="R365" s="5"/>
      <c r="S365" s="879"/>
      <c r="T365" s="23">
        <f t="shared" si="7"/>
        <v>1995.5015999999996</v>
      </c>
      <c r="U365" s="21" t="s">
        <v>12</v>
      </c>
      <c r="V365" s="21"/>
      <c r="W365" s="835" t="s">
        <v>347</v>
      </c>
      <c r="X365" s="36"/>
      <c r="Y365" s="21"/>
    </row>
    <row r="366" spans="1:25" s="1" customFormat="1">
      <c r="A366" s="11">
        <v>361</v>
      </c>
      <c r="B366" s="29" t="s">
        <v>264</v>
      </c>
      <c r="C366" s="12" t="s">
        <v>292</v>
      </c>
      <c r="D366" s="13">
        <v>12</v>
      </c>
      <c r="E366" s="5">
        <f>+VLOOKUP(B366,'1. PHARMAEUROPEA'!$B$2:$G$427,6,0)</f>
        <v>2506</v>
      </c>
      <c r="F366" s="5"/>
      <c r="G366" s="5"/>
      <c r="H366" s="5">
        <f>+VLOOKUP(B366,'4. OC LA ECONOMIA'!$B$2:$G$437,6,0)</f>
        <v>2307</v>
      </c>
      <c r="I366" s="5"/>
      <c r="J366" s="5">
        <f>+VLOOKUP(B366,'6. COOSBOY'!$B$10:$G$435,6,0)</f>
        <v>1917.4799999999998</v>
      </c>
      <c r="K366" s="879"/>
      <c r="L366" s="879"/>
      <c r="M366" s="5"/>
      <c r="N366" s="5">
        <f>+VLOOKUP(B366,'10. PRO H'!$B$2:$G$427,6,0)</f>
        <v>2465</v>
      </c>
      <c r="O366" s="879">
        <f>+VLOOKUP(B366,'11. SYD'!B362:G787,6,0)</f>
        <v>2651.76</v>
      </c>
      <c r="P366" s="5">
        <f>+VLOOKUP(B366,'12. REM EQUIPOS'!$B$4:$G$429,6,0)</f>
        <v>2482.4</v>
      </c>
      <c r="Q366" s="5"/>
      <c r="R366" s="5"/>
      <c r="S366" s="879"/>
      <c r="T366" s="23">
        <f t="shared" si="7"/>
        <v>1917.4799999999998</v>
      </c>
      <c r="U366" s="21" t="s">
        <v>12</v>
      </c>
      <c r="V366" s="21"/>
      <c r="W366" s="835" t="s">
        <v>444</v>
      </c>
      <c r="X366" s="36"/>
      <c r="Y366" s="21"/>
    </row>
    <row r="367" spans="1:25" s="1" customFormat="1">
      <c r="A367" s="11">
        <v>362</v>
      </c>
      <c r="B367" s="29" t="s">
        <v>836</v>
      </c>
      <c r="C367" s="12" t="s">
        <v>292</v>
      </c>
      <c r="D367" s="13">
        <v>4</v>
      </c>
      <c r="E367" s="5"/>
      <c r="F367" s="5"/>
      <c r="G367" s="5"/>
      <c r="H367" s="5">
        <f>+VLOOKUP(B367,'4. OC LA ECONOMIA'!$B$2:$G$437,6,0)</f>
        <v>1835</v>
      </c>
      <c r="I367" s="5"/>
      <c r="J367" s="5"/>
      <c r="K367" s="879"/>
      <c r="L367" s="879"/>
      <c r="M367" s="5"/>
      <c r="N367" s="5">
        <f>+VLOOKUP(B367,'10. PRO H'!$B$2:$G$427,6,0)</f>
        <v>1885</v>
      </c>
      <c r="O367" s="879">
        <f>+VLOOKUP(B367,'11. SYD'!B363:G788,6,0)</f>
        <v>2436</v>
      </c>
      <c r="P367" s="5">
        <f>+VLOOKUP(B367,'12. REM EQUIPOS'!$B$4:$G$429,6,0)</f>
        <v>1850.2</v>
      </c>
      <c r="Q367" s="5"/>
      <c r="R367" s="5"/>
      <c r="S367" s="879"/>
      <c r="T367" s="23">
        <f t="shared" si="7"/>
        <v>1835</v>
      </c>
      <c r="U367" s="21" t="s">
        <v>11</v>
      </c>
      <c r="V367" s="21"/>
      <c r="W367" s="835" t="s">
        <v>1679</v>
      </c>
      <c r="X367" s="36"/>
      <c r="Y367" s="21"/>
    </row>
    <row r="368" spans="1:25" s="1" customFormat="1">
      <c r="A368" s="11">
        <v>363</v>
      </c>
      <c r="B368" s="29" t="s">
        <v>265</v>
      </c>
      <c r="C368" s="12" t="s">
        <v>292</v>
      </c>
      <c r="D368" s="13">
        <v>16</v>
      </c>
      <c r="E368" s="5">
        <f>+VLOOKUP(B368,'1. PHARMAEUROPEA'!$B$2:$G$427,6,0)</f>
        <v>2506</v>
      </c>
      <c r="F368" s="5"/>
      <c r="G368" s="5"/>
      <c r="H368" s="5">
        <f>+VLOOKUP(B368,'4. OC LA ECONOMIA'!$B$2:$G$437,6,0)</f>
        <v>2175</v>
      </c>
      <c r="I368" s="5"/>
      <c r="J368" s="5">
        <f>+VLOOKUP(B368,'6. COOSBOY'!$B$10:$G$435,6,0)</f>
        <v>2168.7359999999999</v>
      </c>
      <c r="K368" s="879"/>
      <c r="L368" s="879"/>
      <c r="M368" s="5"/>
      <c r="N368" s="5">
        <f>+VLOOKUP(B368,'10. PRO H'!$B$2:$G$427,6,0)</f>
        <v>2465</v>
      </c>
      <c r="O368" s="879">
        <f>+VLOOKUP(B368,'11. SYD'!B364:G789,6,0)</f>
        <v>2436</v>
      </c>
      <c r="P368" s="5">
        <f>+VLOOKUP(B368,'12. REM EQUIPOS'!$B$4:$G$429,6,0)</f>
        <v>1972</v>
      </c>
      <c r="Q368" s="5"/>
      <c r="R368" s="5"/>
      <c r="S368" s="879">
        <f>+VLOOKUP(B368,'15. DEPOSFARMA SAS'!$B$12:$G$437,6,0)</f>
        <v>2900</v>
      </c>
      <c r="T368" s="23">
        <f t="shared" si="7"/>
        <v>1972</v>
      </c>
      <c r="U368" s="21" t="s">
        <v>12</v>
      </c>
      <c r="V368" s="21"/>
      <c r="W368" s="835" t="s">
        <v>373</v>
      </c>
      <c r="X368" s="36"/>
      <c r="Y368" s="21"/>
    </row>
    <row r="369" spans="1:25" s="1" customFormat="1">
      <c r="A369" s="11">
        <v>364</v>
      </c>
      <c r="B369" s="29" t="s">
        <v>837</v>
      </c>
      <c r="C369" s="12" t="s">
        <v>292</v>
      </c>
      <c r="D369" s="13">
        <v>4</v>
      </c>
      <c r="E369" s="5">
        <f>+VLOOKUP(B369,'1. PHARMAEUROPEA'!$B$2:$G$427,6,0)</f>
        <v>1792</v>
      </c>
      <c r="F369" s="5"/>
      <c r="G369" s="5"/>
      <c r="H369" s="5">
        <f>+VLOOKUP(B369,'4. OC LA ECONOMIA'!$B$2:$G$437,6,0)</f>
        <v>2066</v>
      </c>
      <c r="I369" s="5"/>
      <c r="J369" s="5"/>
      <c r="K369" s="879"/>
      <c r="L369" s="879"/>
      <c r="M369" s="5"/>
      <c r="N369" s="5">
        <f>+VLOOKUP(B369,'10. PRO H'!$B$2:$G$427,6,0)</f>
        <v>1902.4</v>
      </c>
      <c r="O369" s="879">
        <f>+VLOOKUP(B369,'11. SYD'!B365:G790,6,0)</f>
        <v>2362.92</v>
      </c>
      <c r="P369" s="5">
        <f>+VLOOKUP(B369,'12. REM EQUIPOS'!$B$4:$G$429,6,0)</f>
        <v>1850.2</v>
      </c>
      <c r="Q369" s="5"/>
      <c r="R369" s="5"/>
      <c r="S369" s="879"/>
      <c r="T369" s="23">
        <f t="shared" si="7"/>
        <v>1792</v>
      </c>
      <c r="U369" s="21" t="s">
        <v>1553</v>
      </c>
      <c r="V369" s="21"/>
      <c r="W369" s="835" t="s">
        <v>363</v>
      </c>
      <c r="X369" s="36"/>
      <c r="Y369" s="21"/>
    </row>
    <row r="370" spans="1:25" s="1" customFormat="1">
      <c r="A370" s="11">
        <v>365</v>
      </c>
      <c r="B370" s="29" t="s">
        <v>838</v>
      </c>
      <c r="C370" s="12" t="s">
        <v>292</v>
      </c>
      <c r="D370" s="13">
        <v>4</v>
      </c>
      <c r="E370" s="5">
        <f>+VLOOKUP(B370,'1. PHARMAEUROPEA'!$B$2:$G$427,6,0)</f>
        <v>2506</v>
      </c>
      <c r="F370" s="5"/>
      <c r="G370" s="5"/>
      <c r="H370" s="5">
        <f>+VLOOKUP(B370,'4. OC LA ECONOMIA'!$B$2:$G$437,6,0)</f>
        <v>2175</v>
      </c>
      <c r="I370" s="5"/>
      <c r="J370" s="5">
        <f>+VLOOKUP(B370,'6. COOSBOY'!$B$10:$G$435,6,0)</f>
        <v>2168.7359999999999</v>
      </c>
      <c r="K370" s="879"/>
      <c r="L370" s="879"/>
      <c r="M370" s="5"/>
      <c r="N370" s="5">
        <f>+VLOOKUP(B370,'10. PRO H'!$B$2:$G$427,6,0)</f>
        <v>2465</v>
      </c>
      <c r="O370" s="879">
        <f>+VLOOKUP(B370,'11. SYD'!B366:G791,6,0)</f>
        <v>3314.12</v>
      </c>
      <c r="P370" s="5"/>
      <c r="Q370" s="5"/>
      <c r="R370" s="5"/>
      <c r="S370" s="879"/>
      <c r="T370" s="23">
        <f t="shared" si="7"/>
        <v>2168.7359999999999</v>
      </c>
      <c r="U370" s="21" t="s">
        <v>12</v>
      </c>
      <c r="V370" s="21"/>
      <c r="W370" s="835" t="s">
        <v>373</v>
      </c>
      <c r="X370" s="36"/>
      <c r="Y370" s="21"/>
    </row>
    <row r="371" spans="1:25" s="1" customFormat="1">
      <c r="A371" s="11">
        <v>366</v>
      </c>
      <c r="B371" s="29" t="s">
        <v>266</v>
      </c>
      <c r="C371" s="12" t="s">
        <v>292</v>
      </c>
      <c r="D371" s="13">
        <v>20</v>
      </c>
      <c r="E371" s="5">
        <f>+VLOOKUP(B371,'1. PHARMAEUROPEA'!$B$2:$G$427,6,0)</f>
        <v>2506</v>
      </c>
      <c r="F371" s="5"/>
      <c r="G371" s="5"/>
      <c r="H371" s="5"/>
      <c r="I371" s="5"/>
      <c r="J371" s="5">
        <f>+VLOOKUP(B371,'6. COOSBOY'!$B$10:$G$435,6,0)</f>
        <v>2168.7359999999999</v>
      </c>
      <c r="K371" s="879"/>
      <c r="L371" s="879"/>
      <c r="M371" s="5"/>
      <c r="N371" s="5">
        <f>+VLOOKUP(B371,'10. PRO H'!$B$2:$G$427,6,0)</f>
        <v>2465</v>
      </c>
      <c r="O371" s="879">
        <f>+VLOOKUP(B371,'11. SYD'!B367:G792,6,0)</f>
        <v>2730.64</v>
      </c>
      <c r="P371" s="5"/>
      <c r="Q371" s="5"/>
      <c r="R371" s="5"/>
      <c r="S371" s="879"/>
      <c r="T371" s="23">
        <f t="shared" si="7"/>
        <v>2168.7359999999999</v>
      </c>
      <c r="U371" s="21" t="s">
        <v>12</v>
      </c>
      <c r="V371" s="21"/>
      <c r="W371" s="835" t="s">
        <v>373</v>
      </c>
      <c r="X371" s="36"/>
      <c r="Y371" s="21"/>
    </row>
    <row r="372" spans="1:25" s="1" customFormat="1">
      <c r="A372" s="11">
        <v>367</v>
      </c>
      <c r="B372" s="29" t="s">
        <v>839</v>
      </c>
      <c r="C372" s="12" t="s">
        <v>292</v>
      </c>
      <c r="D372" s="13">
        <v>4</v>
      </c>
      <c r="E372" s="5">
        <f>+VLOOKUP(B372,'1. PHARMAEUROPEA'!$B$2:$G$427,6,0)</f>
        <v>1792</v>
      </c>
      <c r="F372" s="5"/>
      <c r="G372" s="5"/>
      <c r="H372" s="5">
        <f>+VLOOKUP(B372,'4. OC LA ECONOMIA'!$B$2:$G$437,6,0)</f>
        <v>2066</v>
      </c>
      <c r="I372" s="5"/>
      <c r="J372" s="5">
        <f>+VLOOKUP(B372,'6. COOSBOY'!$B$10:$G$435,6,0)</f>
        <v>1416.2903999999999</v>
      </c>
      <c r="K372" s="879"/>
      <c r="L372" s="879"/>
      <c r="M372" s="5"/>
      <c r="N372" s="5">
        <f>+VLOOKUP(B372,'10. PRO H'!$B$2:$G$427,6,0)</f>
        <v>1902.4</v>
      </c>
      <c r="O372" s="879">
        <f>+VLOOKUP(B372,'11. SYD'!B368:G793,6,0)</f>
        <v>2362.92</v>
      </c>
      <c r="P372" s="5">
        <f>+VLOOKUP(B372,'12. REM EQUIPOS'!$B$4:$G$429,6,0)</f>
        <v>1850.2</v>
      </c>
      <c r="Q372" s="5"/>
      <c r="R372" s="5"/>
      <c r="S372" s="879"/>
      <c r="T372" s="23">
        <f t="shared" si="7"/>
        <v>1416.2903999999999</v>
      </c>
      <c r="U372" s="21" t="s">
        <v>12</v>
      </c>
      <c r="V372" s="21"/>
      <c r="W372" s="835" t="s">
        <v>347</v>
      </c>
      <c r="X372" s="36"/>
      <c r="Y372" s="21"/>
    </row>
    <row r="373" spans="1:25" s="1" customFormat="1">
      <c r="A373" s="11">
        <v>368</v>
      </c>
      <c r="B373" s="29" t="s">
        <v>267</v>
      </c>
      <c r="C373" s="12" t="s">
        <v>292</v>
      </c>
      <c r="D373" s="13">
        <v>20</v>
      </c>
      <c r="E373" s="5">
        <f>+VLOOKUP(B373,'1. PHARMAEUROPEA'!$B$2:$G$427,6,0)</f>
        <v>2506</v>
      </c>
      <c r="F373" s="5"/>
      <c r="G373" s="5"/>
      <c r="H373" s="5">
        <f>+VLOOKUP(B373,'4. OC LA ECONOMIA'!$B$2:$G$437,6,0)</f>
        <v>2718</v>
      </c>
      <c r="I373" s="5"/>
      <c r="J373" s="5">
        <f>+VLOOKUP(B373,'6. COOSBOY'!$B$10:$G$435,6,0)</f>
        <v>2168.7359999999999</v>
      </c>
      <c r="K373" s="879"/>
      <c r="L373" s="879"/>
      <c r="M373" s="5"/>
      <c r="N373" s="5">
        <f>+VLOOKUP(B373,'10. PRO H'!$B$2:$G$427,6,0)</f>
        <v>1902.4</v>
      </c>
      <c r="O373" s="879">
        <f>+VLOOKUP(B373,'11. SYD'!B369:G794,6,0)</f>
        <v>2651.76</v>
      </c>
      <c r="P373" s="5"/>
      <c r="Q373" s="5"/>
      <c r="R373" s="5"/>
      <c r="S373" s="879"/>
      <c r="T373" s="23">
        <f t="shared" si="7"/>
        <v>1902.4</v>
      </c>
      <c r="U373" s="21" t="s">
        <v>1560</v>
      </c>
      <c r="V373" s="21"/>
      <c r="W373" s="835" t="s">
        <v>1292</v>
      </c>
      <c r="X373" s="36"/>
      <c r="Y373" s="21"/>
    </row>
    <row r="374" spans="1:25" s="1" customFormat="1">
      <c r="A374" s="11">
        <v>369</v>
      </c>
      <c r="B374" s="29" t="s">
        <v>268</v>
      </c>
      <c r="C374" s="12" t="s">
        <v>292</v>
      </c>
      <c r="D374" s="13">
        <v>20</v>
      </c>
      <c r="E374" s="5">
        <f>+VLOOKUP(B374,'1. PHARMAEUROPEA'!$B$2:$G$427,6,0)</f>
        <v>2506</v>
      </c>
      <c r="F374" s="5"/>
      <c r="G374" s="5"/>
      <c r="H374" s="5">
        <f>+VLOOKUP(B374,'4. OC LA ECONOMIA'!$B$2:$G$437,6,0)</f>
        <v>2637</v>
      </c>
      <c r="I374" s="5"/>
      <c r="J374" s="5">
        <f>+VLOOKUP(B374,'6. COOSBOY'!$B$10:$G$435,6,0)</f>
        <v>1995.5015999999996</v>
      </c>
      <c r="K374" s="879"/>
      <c r="L374" s="879"/>
      <c r="M374" s="5"/>
      <c r="N374" s="5">
        <f>+VLOOKUP(B374,'10. PRO H'!$B$2:$G$427,6,0)</f>
        <v>1902.4</v>
      </c>
      <c r="O374" s="879">
        <f>+VLOOKUP(B374,'11. SYD'!B370:G795,6,0)</f>
        <v>2731.8</v>
      </c>
      <c r="P374" s="5"/>
      <c r="Q374" s="5"/>
      <c r="R374" s="5"/>
      <c r="S374" s="879"/>
      <c r="T374" s="23">
        <f t="shared" si="7"/>
        <v>1902.4</v>
      </c>
      <c r="U374" s="21" t="s">
        <v>1560</v>
      </c>
      <c r="V374" s="21"/>
      <c r="W374" s="835" t="s">
        <v>1292</v>
      </c>
      <c r="X374" s="36"/>
      <c r="Y374" s="21"/>
    </row>
    <row r="375" spans="1:25" s="1" customFormat="1">
      <c r="A375" s="11">
        <v>370</v>
      </c>
      <c r="B375" s="29" t="s">
        <v>840</v>
      </c>
      <c r="C375" s="12" t="s">
        <v>292</v>
      </c>
      <c r="D375" s="13">
        <v>4</v>
      </c>
      <c r="E375" s="5">
        <f>+VLOOKUP(B375,'1. PHARMAEUROPEA'!$B$2:$G$427,6,0)</f>
        <v>31500</v>
      </c>
      <c r="F375" s="5"/>
      <c r="G375" s="5"/>
      <c r="H375" s="5"/>
      <c r="I375" s="5"/>
      <c r="J375" s="5"/>
      <c r="K375" s="879"/>
      <c r="L375" s="879"/>
      <c r="M375" s="5"/>
      <c r="N375" s="5"/>
      <c r="O375" s="879">
        <f>+VLOOKUP(B375,'11. SYD'!B371:G796,6,0)</f>
        <v>53029.4</v>
      </c>
      <c r="P375" s="5"/>
      <c r="Q375" s="5"/>
      <c r="R375" s="5"/>
      <c r="S375" s="879"/>
      <c r="T375" s="23">
        <f t="shared" si="7"/>
        <v>31500</v>
      </c>
      <c r="U375" s="21" t="s">
        <v>1553</v>
      </c>
      <c r="V375" s="21"/>
      <c r="W375" s="835" t="s">
        <v>363</v>
      </c>
      <c r="X375" s="36"/>
      <c r="Y375" s="21"/>
    </row>
    <row r="376" spans="1:25" s="1" customFormat="1">
      <c r="A376" s="11">
        <v>371</v>
      </c>
      <c r="B376" s="29" t="s">
        <v>269</v>
      </c>
      <c r="C376" s="12" t="s">
        <v>292</v>
      </c>
      <c r="D376" s="13">
        <v>20</v>
      </c>
      <c r="E376" s="5"/>
      <c r="F376" s="5"/>
      <c r="G376" s="5"/>
      <c r="H376" s="5">
        <f>+VLOOKUP(B376,'4. OC LA ECONOMIA'!$B$2:$G$437,6,0)</f>
        <v>2600</v>
      </c>
      <c r="I376" s="5"/>
      <c r="J376" s="5">
        <f>+VLOOKUP(B376,'6. COOSBOY'!$B$10:$G$435,6,0)</f>
        <v>1652.9999999999998</v>
      </c>
      <c r="K376" s="879"/>
      <c r="L376" s="879"/>
      <c r="M376" s="5"/>
      <c r="N376" s="5">
        <f>+VLOOKUP(B376,'10. PRO H'!$B$2:$G$427,6,0)</f>
        <v>1902.4</v>
      </c>
      <c r="O376" s="879">
        <f>+VLOOKUP(B376,'11. SYD'!B372:G797,6,0)</f>
        <v>2651.76</v>
      </c>
      <c r="P376" s="5"/>
      <c r="Q376" s="5"/>
      <c r="R376" s="5"/>
      <c r="S376" s="879"/>
      <c r="T376" s="23">
        <f t="shared" si="7"/>
        <v>1652.9999999999998</v>
      </c>
      <c r="U376" s="21" t="s">
        <v>12</v>
      </c>
      <c r="V376" s="21"/>
      <c r="W376" s="835" t="s">
        <v>439</v>
      </c>
      <c r="X376" s="36"/>
      <c r="Y376" s="21"/>
    </row>
    <row r="377" spans="1:25" s="1" customFormat="1">
      <c r="A377" s="11">
        <v>372</v>
      </c>
      <c r="B377" s="29" t="s">
        <v>841</v>
      </c>
      <c r="C377" s="12" t="s">
        <v>292</v>
      </c>
      <c r="D377" s="13">
        <v>4</v>
      </c>
      <c r="E377" s="5">
        <f>+VLOOKUP(B377,'1. PHARMAEUROPEA'!$B$2:$G$427,6,0)</f>
        <v>31500</v>
      </c>
      <c r="F377" s="5"/>
      <c r="G377" s="5"/>
      <c r="H377" s="5"/>
      <c r="I377" s="5"/>
      <c r="J377" s="5"/>
      <c r="K377" s="879"/>
      <c r="L377" s="879"/>
      <c r="M377" s="5"/>
      <c r="N377" s="5"/>
      <c r="O377" s="879"/>
      <c r="P377" s="5"/>
      <c r="Q377" s="5"/>
      <c r="R377" s="5"/>
      <c r="S377" s="879"/>
      <c r="T377" s="23">
        <f t="shared" si="7"/>
        <v>31500</v>
      </c>
      <c r="U377" s="21" t="s">
        <v>1553</v>
      </c>
      <c r="V377" s="21"/>
      <c r="W377" s="835" t="s">
        <v>363</v>
      </c>
      <c r="X377" s="36"/>
      <c r="Y377" s="21"/>
    </row>
    <row r="378" spans="1:25" s="1" customFormat="1">
      <c r="A378" s="11">
        <v>373</v>
      </c>
      <c r="B378" s="29" t="s">
        <v>842</v>
      </c>
      <c r="C378" s="12" t="s">
        <v>292</v>
      </c>
      <c r="D378" s="13">
        <v>4</v>
      </c>
      <c r="E378" s="5">
        <f>+VLOOKUP(B378,'1. PHARMAEUROPEA'!$B$2:$G$427,6,0)</f>
        <v>31500</v>
      </c>
      <c r="F378" s="5"/>
      <c r="G378" s="5"/>
      <c r="H378" s="5">
        <f>+VLOOKUP(B378,'4. OC LA ECONOMIA'!$B$2:$G$437,6,0)</f>
        <v>29000</v>
      </c>
      <c r="I378" s="5"/>
      <c r="J378" s="5"/>
      <c r="K378" s="879"/>
      <c r="L378" s="879"/>
      <c r="M378" s="5"/>
      <c r="N378" s="5"/>
      <c r="O378" s="879">
        <f>+VLOOKUP(B378,'11. SYD'!B374:G799,6,0)</f>
        <v>31818.799999999999</v>
      </c>
      <c r="P378" s="5"/>
      <c r="Q378" s="5"/>
      <c r="R378" s="5"/>
      <c r="S378" s="879">
        <f>+VLOOKUP(B378,'15. DEPOSFARMA SAS'!$B$12:$G$437,6,0)</f>
        <v>10556</v>
      </c>
      <c r="T378" s="23">
        <f t="shared" si="7"/>
        <v>10556</v>
      </c>
      <c r="U378" s="21" t="s">
        <v>11</v>
      </c>
      <c r="V378" s="21"/>
      <c r="W378" s="835" t="s">
        <v>363</v>
      </c>
      <c r="X378" s="36"/>
      <c r="Y378" s="21"/>
    </row>
    <row r="379" spans="1:25" s="1" customFormat="1">
      <c r="A379" s="11">
        <v>374</v>
      </c>
      <c r="B379" s="29" t="s">
        <v>843</v>
      </c>
      <c r="C379" s="12" t="s">
        <v>292</v>
      </c>
      <c r="D379" s="13">
        <v>4</v>
      </c>
      <c r="E379" s="5">
        <f>+VLOOKUP(B379,'1. PHARMAEUROPEA'!$B$2:$G$427,6,0)</f>
        <v>31500</v>
      </c>
      <c r="F379" s="5"/>
      <c r="G379" s="5"/>
      <c r="H379" s="5">
        <f>+VLOOKUP(B379,'4. OC LA ECONOMIA'!$B$2:$G$437,6,0)</f>
        <v>29000</v>
      </c>
      <c r="I379" s="5"/>
      <c r="J379" s="5"/>
      <c r="K379" s="879"/>
      <c r="L379" s="879"/>
      <c r="M379" s="5"/>
      <c r="N379" s="5"/>
      <c r="O379" s="879">
        <f>+VLOOKUP(B379,'11. SYD'!B375:G800,6,0)</f>
        <v>55018.8</v>
      </c>
      <c r="P379" s="5"/>
      <c r="Q379" s="5"/>
      <c r="R379" s="5"/>
      <c r="S379" s="879">
        <f>+VLOOKUP(B379,'15. DEPOSFARMA SAS'!$B$12:$G$437,6,0)</f>
        <v>10556</v>
      </c>
      <c r="T379" s="23">
        <f t="shared" si="7"/>
        <v>10556</v>
      </c>
      <c r="U379" s="21" t="s">
        <v>11</v>
      </c>
      <c r="V379" s="21"/>
      <c r="W379" s="835" t="s">
        <v>363</v>
      </c>
      <c r="X379" s="36"/>
      <c r="Y379" s="21"/>
    </row>
    <row r="380" spans="1:25" s="1" customFormat="1">
      <c r="A380" s="11">
        <v>375</v>
      </c>
      <c r="B380" s="29" t="s">
        <v>844</v>
      </c>
      <c r="C380" s="12" t="s">
        <v>292</v>
      </c>
      <c r="D380" s="13">
        <v>4</v>
      </c>
      <c r="E380" s="5">
        <f>+VLOOKUP(B380,'1. PHARMAEUROPEA'!$B$2:$G$427,6,0)</f>
        <v>31500</v>
      </c>
      <c r="F380" s="5"/>
      <c r="G380" s="5"/>
      <c r="H380" s="5">
        <f>+VLOOKUP(B380,'4. OC LA ECONOMIA'!$B$2:$G$437,6,0)</f>
        <v>29000</v>
      </c>
      <c r="I380" s="5"/>
      <c r="J380" s="5"/>
      <c r="K380" s="879"/>
      <c r="L380" s="879"/>
      <c r="M380" s="5"/>
      <c r="N380" s="5"/>
      <c r="O380" s="879">
        <f>+VLOOKUP(B380,'11. SYD'!B376:G801,6,0)</f>
        <v>55018.8</v>
      </c>
      <c r="P380" s="5"/>
      <c r="Q380" s="5"/>
      <c r="R380" s="5"/>
      <c r="S380" s="879">
        <f>+VLOOKUP(B380,'15. DEPOSFARMA SAS'!$B$12:$G$437,6,0)</f>
        <v>10556</v>
      </c>
      <c r="T380" s="23">
        <f t="shared" si="7"/>
        <v>10556</v>
      </c>
      <c r="U380" s="21" t="s">
        <v>11</v>
      </c>
      <c r="V380" s="21"/>
      <c r="W380" s="835" t="s">
        <v>363</v>
      </c>
      <c r="X380" s="36"/>
      <c r="Y380" s="21"/>
    </row>
    <row r="381" spans="1:25" s="1" customFormat="1">
      <c r="A381" s="11">
        <v>376</v>
      </c>
      <c r="B381" s="29" t="s">
        <v>270</v>
      </c>
      <c r="C381" s="12" t="s">
        <v>292</v>
      </c>
      <c r="D381" s="13">
        <v>1200</v>
      </c>
      <c r="E381" s="5">
        <f>+VLOOKUP(B381,'1. PHARMAEUROPEA'!$B$2:$G$427,6,0)</f>
        <v>1000</v>
      </c>
      <c r="F381" s="5"/>
      <c r="G381" s="5"/>
      <c r="H381" s="5">
        <f>+VLOOKUP(B381,'4. OC LA ECONOMIA'!$B$2:$G$437,6,0)</f>
        <v>920</v>
      </c>
      <c r="I381" s="5"/>
      <c r="J381" s="5">
        <f>+VLOOKUP(B381,'6. COOSBOY'!$B$10:$G$435,6,0)</f>
        <v>840.00000000000011</v>
      </c>
      <c r="K381" s="879"/>
      <c r="L381" s="879"/>
      <c r="M381" s="5">
        <f>+VLOOKUP(B381,'9. ALLERS GROUP'!$B$2:$G$427,6,0)</f>
        <v>1110</v>
      </c>
      <c r="N381" s="5">
        <f>+VLOOKUP(B381,'10. PRO H'!$B$2:$G$427,6,0)</f>
        <v>838</v>
      </c>
      <c r="O381" s="879">
        <f>+VLOOKUP(B381,'11. SYD'!B377:G802,6,0)</f>
        <v>1615</v>
      </c>
      <c r="P381" s="5">
        <f>+VLOOKUP(B381,'12. REM EQUIPOS'!$B$4:$G$429,6,0)</f>
        <v>1029</v>
      </c>
      <c r="Q381" s="5"/>
      <c r="R381" s="5"/>
      <c r="S381" s="879"/>
      <c r="T381" s="23">
        <f t="shared" si="7"/>
        <v>838</v>
      </c>
      <c r="U381" s="21" t="s">
        <v>1560</v>
      </c>
      <c r="V381" s="21"/>
      <c r="W381" s="835" t="s">
        <v>1680</v>
      </c>
      <c r="X381" s="36"/>
      <c r="Y381" s="21"/>
    </row>
    <row r="382" spans="1:25" s="1" customFormat="1">
      <c r="A382" s="11">
        <v>377</v>
      </c>
      <c r="B382" s="29" t="s">
        <v>271</v>
      </c>
      <c r="C382" s="12" t="s">
        <v>292</v>
      </c>
      <c r="D382" s="13">
        <v>1600</v>
      </c>
      <c r="E382" s="5">
        <f>+VLOOKUP(B382,'1. PHARMAEUROPEA'!$B$2:$G$427,6,0)</f>
        <v>1147</v>
      </c>
      <c r="F382" s="5"/>
      <c r="G382" s="5"/>
      <c r="H382" s="5">
        <f>+VLOOKUP(B382,'4. OC LA ECONOMIA'!$B$2:$G$437,6,0)</f>
        <v>1045</v>
      </c>
      <c r="I382" s="5"/>
      <c r="J382" s="5">
        <f>+VLOOKUP(B382,'6. COOSBOY'!$B$10:$G$435,6,0)</f>
        <v>1019.2</v>
      </c>
      <c r="K382" s="879"/>
      <c r="L382" s="879"/>
      <c r="M382" s="5">
        <f>+VLOOKUP(B382,'9. ALLERS GROUP'!$B$2:$G$427,6,0)</f>
        <v>1341</v>
      </c>
      <c r="N382" s="5">
        <f>+VLOOKUP(B382,'10. PRO H'!$B$2:$G$427,6,0)</f>
        <v>1050</v>
      </c>
      <c r="O382" s="879">
        <f>+VLOOKUP(B382,'11. SYD'!B378:G803,6,0)</f>
        <v>2022.1666666666667</v>
      </c>
      <c r="P382" s="5">
        <f>+VLOOKUP(B382,'12. REM EQUIPOS'!$B$4:$G$429,6,0)</f>
        <v>1172</v>
      </c>
      <c r="Q382" s="5"/>
      <c r="R382" s="5"/>
      <c r="S382" s="879"/>
      <c r="T382" s="23">
        <f t="shared" si="7"/>
        <v>1019.2</v>
      </c>
      <c r="U382" s="21" t="s">
        <v>12</v>
      </c>
      <c r="V382" s="21"/>
      <c r="W382" s="835" t="s">
        <v>446</v>
      </c>
      <c r="X382" s="36"/>
      <c r="Y382" s="21"/>
    </row>
    <row r="383" spans="1:25" s="1" customFormat="1">
      <c r="A383" s="11">
        <v>378</v>
      </c>
      <c r="B383" s="29" t="s">
        <v>272</v>
      </c>
      <c r="C383" s="12" t="s">
        <v>292</v>
      </c>
      <c r="D383" s="13">
        <v>800</v>
      </c>
      <c r="E383" s="5">
        <f>+VLOOKUP(B383,'1. PHARMAEUROPEA'!$B$2:$G$427,6,0)</f>
        <v>1320</v>
      </c>
      <c r="F383" s="5"/>
      <c r="G383" s="5"/>
      <c r="H383" s="5">
        <f>+VLOOKUP(B383,'4. OC LA ECONOMIA'!$B$2:$G$437,6,0)</f>
        <v>1295</v>
      </c>
      <c r="I383" s="5"/>
      <c r="J383" s="5">
        <f>+VLOOKUP(B383,'6. COOSBOY'!$B$10:$G$435,6,0)</f>
        <v>1187.2</v>
      </c>
      <c r="K383" s="879"/>
      <c r="L383" s="879"/>
      <c r="M383" s="5">
        <f>+VLOOKUP(B383,'9. ALLERS GROUP'!$B$2:$G$427,6,0)</f>
        <v>1583</v>
      </c>
      <c r="N383" s="5">
        <f>+VLOOKUP(B383,'10. PRO H'!$B$2:$G$427,6,0)</f>
        <v>1251</v>
      </c>
      <c r="O383" s="879">
        <f>+VLOOKUP(B383,'11. SYD'!B379:G804,6,0)</f>
        <v>2422.9166666666665</v>
      </c>
      <c r="P383" s="5">
        <f>+VLOOKUP(B383,'12. REM EQUIPOS'!$B$4:$G$429,6,0)</f>
        <v>1430</v>
      </c>
      <c r="Q383" s="5"/>
      <c r="R383" s="5"/>
      <c r="S383" s="879"/>
      <c r="T383" s="23">
        <f t="shared" si="7"/>
        <v>1187.2</v>
      </c>
      <c r="U383" s="21" t="s">
        <v>12</v>
      </c>
      <c r="V383" s="21"/>
      <c r="W383" s="835" t="s">
        <v>446</v>
      </c>
      <c r="X383" s="36"/>
      <c r="Y383" s="21"/>
    </row>
    <row r="384" spans="1:25" s="1" customFormat="1">
      <c r="A384" s="11">
        <v>379</v>
      </c>
      <c r="B384" s="29" t="s">
        <v>273</v>
      </c>
      <c r="C384" s="12" t="s">
        <v>292</v>
      </c>
      <c r="D384" s="13">
        <v>288</v>
      </c>
      <c r="E384" s="5">
        <f>+VLOOKUP(B384,'1. PHARMAEUROPEA'!$B$2:$G$427,6,0)</f>
        <v>5200</v>
      </c>
      <c r="F384" s="5">
        <f>+VLOOKUP(B384,'2. LABORATORIOS LTDA'!$B$2:$G$427,6,0)</f>
        <v>4588</v>
      </c>
      <c r="G384" s="5"/>
      <c r="H384" s="5">
        <f>+VLOOKUP(B384,'4. OC LA ECONOMIA'!$B$2:$G$437,6,0)</f>
        <v>6744</v>
      </c>
      <c r="I384" s="5">
        <f>+VLOOKUP(B384,'5. COBO Y ASOCIADOS'!$B$2:$G$427,6,0)</f>
        <v>5516</v>
      </c>
      <c r="J384" s="5">
        <f>+VLOOKUP(B384,'6. COOSBOY'!$B$10:$G$435,6,0)</f>
        <v>3936.8</v>
      </c>
      <c r="K384" s="879"/>
      <c r="L384" s="879"/>
      <c r="M384" s="5"/>
      <c r="N384" s="5">
        <f>+VLOOKUP(B384,'10. PRO H'!$B$2:$G$427,6,0)</f>
        <v>6826</v>
      </c>
      <c r="O384" s="879">
        <f>+VLOOKUP(B384,'11. SYD'!B380:G805,6,0)</f>
        <v>6628.666666666667</v>
      </c>
      <c r="P384" s="5">
        <f>+VLOOKUP(B384,'12. REM EQUIPOS'!$B$4:$G$429,6,0)</f>
        <v>6555</v>
      </c>
      <c r="Q384" s="5">
        <f>+VLOOKUP(B384,'13. MEDICA C.I. LTDA.'!$B$2:$G$427,6,0)</f>
        <v>4875</v>
      </c>
      <c r="R384" s="5"/>
      <c r="S384" s="879"/>
      <c r="T384" s="23">
        <f t="shared" si="7"/>
        <v>3936.8</v>
      </c>
      <c r="U384" s="21" t="s">
        <v>12</v>
      </c>
      <c r="V384" s="21"/>
      <c r="W384" s="835" t="s">
        <v>447</v>
      </c>
      <c r="X384" s="36"/>
      <c r="Y384" s="21"/>
    </row>
    <row r="385" spans="1:25" s="1" customFormat="1">
      <c r="A385" s="11">
        <v>380</v>
      </c>
      <c r="B385" s="29" t="s">
        <v>274</v>
      </c>
      <c r="C385" s="12" t="s">
        <v>292</v>
      </c>
      <c r="D385" s="13">
        <v>288</v>
      </c>
      <c r="E385" s="5">
        <f>+VLOOKUP(B385,'1. PHARMAEUROPEA'!$B$2:$G$427,6,0)</f>
        <v>6067</v>
      </c>
      <c r="F385" s="5">
        <f>+VLOOKUP(B385,'2. LABORATORIOS LTDA'!$B$2:$G$427,6,0)</f>
        <v>5352</v>
      </c>
      <c r="G385" s="5"/>
      <c r="H385" s="5">
        <f>+VLOOKUP(B385,'4. OC LA ECONOMIA'!$B$2:$G$437,6,0)</f>
        <v>8678</v>
      </c>
      <c r="I385" s="5">
        <f>+VLOOKUP(B385,'5. COBO Y ASOCIADOS'!$B$2:$G$427,6,0)</f>
        <v>6491</v>
      </c>
      <c r="J385" s="5">
        <f>+VLOOKUP(B385,'6. COOSBOY'!$B$10:$G$435,6,0)</f>
        <v>4592</v>
      </c>
      <c r="K385" s="879"/>
      <c r="L385" s="879"/>
      <c r="M385" s="5"/>
      <c r="N385" s="5">
        <f>+VLOOKUP(B385,'10. PRO H'!$B$2:$G$427,6,0)</f>
        <v>8063</v>
      </c>
      <c r="O385" s="879">
        <f>+VLOOKUP(B385,'11. SYD'!B381:G806,6,0)</f>
        <v>7800.166666666667</v>
      </c>
      <c r="P385" s="5">
        <f>+VLOOKUP(B385,'12. REM EQUIPOS'!$B$4:$G$429,6,0)</f>
        <v>7722</v>
      </c>
      <c r="Q385" s="5">
        <f>+VLOOKUP(B385,'13. MEDICA C.I. LTDA.'!$B$2:$G$427,6,0)</f>
        <v>5687</v>
      </c>
      <c r="R385" s="5"/>
      <c r="S385" s="879"/>
      <c r="T385" s="23">
        <f t="shared" si="7"/>
        <v>4592</v>
      </c>
      <c r="U385" s="21" t="s">
        <v>12</v>
      </c>
      <c r="V385" s="21"/>
      <c r="W385" s="835" t="s">
        <v>447</v>
      </c>
      <c r="X385" s="36"/>
      <c r="Y385" s="21"/>
    </row>
    <row r="386" spans="1:25" s="1" customFormat="1">
      <c r="A386" s="11">
        <v>381</v>
      </c>
      <c r="B386" s="29" t="s">
        <v>275</v>
      </c>
      <c r="C386" s="12" t="s">
        <v>292</v>
      </c>
      <c r="D386" s="13">
        <v>288</v>
      </c>
      <c r="E386" s="5">
        <f>+VLOOKUP(B386,'1. PHARMAEUROPEA'!$B$2:$G$427,6,0)</f>
        <v>7200</v>
      </c>
      <c r="F386" s="5">
        <f>+VLOOKUP(B386,'2. LABORATORIOS LTDA'!$B$2:$G$427,6,0)</f>
        <v>6353</v>
      </c>
      <c r="G386" s="5"/>
      <c r="H386" s="5">
        <f>+VLOOKUP(B386,'4. OC LA ECONOMIA'!$B$2:$G$437,6,0)</f>
        <v>10002</v>
      </c>
      <c r="I386" s="5">
        <f>+VLOOKUP(B386,'5. COBO Y ASOCIADOS'!$B$2:$G$427,6,0)</f>
        <v>7715</v>
      </c>
      <c r="J386" s="5">
        <f>+VLOOKUP(B386,'6. COOSBOY'!$B$10:$G$435,6,0)</f>
        <v>5353.6</v>
      </c>
      <c r="K386" s="879"/>
      <c r="L386" s="879"/>
      <c r="M386" s="5"/>
      <c r="N386" s="5">
        <f>+VLOOKUP(B386,'10. PRO H'!$B$2:$G$427,6,0)</f>
        <v>9563</v>
      </c>
      <c r="O386" s="879">
        <f>+VLOOKUP(B386,'11. SYD'!B382:G807,6,0)</f>
        <v>9271.5833333333339</v>
      </c>
      <c r="P386" s="5">
        <f>+VLOOKUP(B386,'12. REM EQUIPOS'!$B$4:$G$429,6,0)</f>
        <v>8991</v>
      </c>
      <c r="Q386" s="5">
        <f>+VLOOKUP(B386,'13. MEDICA C.I. LTDA.'!$B$2:$G$427,6,0)</f>
        <v>6750</v>
      </c>
      <c r="R386" s="5"/>
      <c r="S386" s="879"/>
      <c r="T386" s="23">
        <f t="shared" si="7"/>
        <v>5353.6</v>
      </c>
      <c r="U386" s="21" t="s">
        <v>12</v>
      </c>
      <c r="V386" s="21"/>
      <c r="W386" s="835" t="s">
        <v>447</v>
      </c>
      <c r="X386" s="36"/>
      <c r="Y386" s="21"/>
    </row>
    <row r="387" spans="1:25" s="1" customFormat="1">
      <c r="A387" s="11">
        <v>382</v>
      </c>
      <c r="B387" s="29" t="s">
        <v>276</v>
      </c>
      <c r="C387" s="12" t="s">
        <v>292</v>
      </c>
      <c r="D387" s="13">
        <v>1600</v>
      </c>
      <c r="E387" s="5">
        <f>+VLOOKUP(B387,'1. PHARMAEUROPEA'!$B$2:$G$427,6,0)</f>
        <v>1253</v>
      </c>
      <c r="F387" s="5"/>
      <c r="G387" s="5"/>
      <c r="H387" s="5">
        <f>+VLOOKUP(B387,'4. OC LA ECONOMIA'!$B$2:$G$437,6,0)</f>
        <v>978</v>
      </c>
      <c r="I387" s="5"/>
      <c r="J387" s="5">
        <f>+VLOOKUP(B387,'6. COOSBOY'!$B$10:$G$435,6,0)</f>
        <v>952.00000000000011</v>
      </c>
      <c r="K387" s="879"/>
      <c r="L387" s="879">
        <f>+VLOOKUP(B387,'8. ALFA TRADING'!$B$2:$G$427,6,0)</f>
        <v>1388.6</v>
      </c>
      <c r="M387" s="5">
        <f>+VLOOKUP(B387,'9. ALLERS GROUP'!$B$2:$G$427,6,0)</f>
        <v>1737</v>
      </c>
      <c r="N387" s="5">
        <f>+VLOOKUP(B387,'10. PRO H'!$B$2:$G$427,6,0)</f>
        <v>1100</v>
      </c>
      <c r="O387" s="879">
        <f>+VLOOKUP(B387,'11. SYD'!B383:G808,6,0)</f>
        <v>1870</v>
      </c>
      <c r="P387" s="5">
        <f>+VLOOKUP(B387,'12. REM EQUIPOS'!$B$4:$G$429,6,0)</f>
        <v>1165</v>
      </c>
      <c r="Q387" s="5"/>
      <c r="R387" s="5"/>
      <c r="S387" s="879">
        <f>+VLOOKUP(B387,'15. DEPOSFARMA SAS'!$B$12:$G$437,6,0)</f>
        <v>985</v>
      </c>
      <c r="T387" s="23">
        <f t="shared" si="7"/>
        <v>952.00000000000011</v>
      </c>
      <c r="U387" s="21" t="s">
        <v>12</v>
      </c>
      <c r="V387" s="21"/>
      <c r="W387" s="835" t="s">
        <v>446</v>
      </c>
      <c r="X387" s="36"/>
      <c r="Y387" s="21"/>
    </row>
    <row r="388" spans="1:25" s="1" customFormat="1">
      <c r="A388" s="11">
        <v>383</v>
      </c>
      <c r="B388" s="29" t="s">
        <v>277</v>
      </c>
      <c r="C388" s="12" t="s">
        <v>292</v>
      </c>
      <c r="D388" s="13">
        <v>1600</v>
      </c>
      <c r="E388" s="5">
        <f>+VLOOKUP(B388,'1. PHARMAEUROPEA'!$B$2:$G$427,6,0)</f>
        <v>1560</v>
      </c>
      <c r="F388" s="5"/>
      <c r="G388" s="5"/>
      <c r="H388" s="5">
        <f>+VLOOKUP(B388,'4. OC LA ECONOMIA'!$B$2:$G$437,6,0)</f>
        <v>1250</v>
      </c>
      <c r="I388" s="5"/>
      <c r="J388" s="5">
        <f>+VLOOKUP(B388,'6. COOSBOY'!$B$10:$G$435,6,0)</f>
        <v>1176</v>
      </c>
      <c r="K388" s="879"/>
      <c r="L388" s="879">
        <f>+VLOOKUP(B388,'8. ALFA TRADING'!$B$2:$G$427,6,0)</f>
        <v>1669.5</v>
      </c>
      <c r="M388" s="5">
        <f>+VLOOKUP(B388,'9. ALLERS GROUP'!$B$2:$G$427,6,0)</f>
        <v>2185</v>
      </c>
      <c r="N388" s="5">
        <f>+VLOOKUP(B388,'10. PRO H'!$B$2:$G$427,6,0)</f>
        <v>1375</v>
      </c>
      <c r="O388" s="879">
        <f>+VLOOKUP(B388,'11. SYD'!B384:G809,6,0)</f>
        <v>2247.1666666666665</v>
      </c>
      <c r="P388" s="5">
        <f>+VLOOKUP(B388,'12. REM EQUIPOS'!$B$4:$G$429,6,0)</f>
        <v>1457</v>
      </c>
      <c r="Q388" s="5"/>
      <c r="R388" s="5"/>
      <c r="S388" s="879">
        <f>+VLOOKUP(B388,'15. DEPOSFARMA SAS'!$B$12:$G$437,6,0)</f>
        <v>1225</v>
      </c>
      <c r="T388" s="23">
        <f t="shared" si="7"/>
        <v>1176</v>
      </c>
      <c r="U388" s="21" t="s">
        <v>12</v>
      </c>
      <c r="V388" s="21"/>
      <c r="W388" s="835" t="s">
        <v>446</v>
      </c>
      <c r="X388" s="36"/>
      <c r="Y388" s="21"/>
    </row>
    <row r="389" spans="1:25" s="1" customFormat="1">
      <c r="A389" s="11">
        <v>384</v>
      </c>
      <c r="B389" s="29" t="s">
        <v>278</v>
      </c>
      <c r="C389" s="12" t="s">
        <v>292</v>
      </c>
      <c r="D389" s="13">
        <v>1600</v>
      </c>
      <c r="E389" s="5">
        <f>+VLOOKUP(B389,'1. PHARMAEUROPEA'!$B$2:$G$427,6,0)</f>
        <v>1853</v>
      </c>
      <c r="F389" s="5"/>
      <c r="G389" s="5"/>
      <c r="H389" s="5">
        <f>+VLOOKUP(B389,'4. OC LA ECONOMIA'!$B$2:$G$437,6,0)</f>
        <v>1477</v>
      </c>
      <c r="I389" s="5"/>
      <c r="J389" s="5">
        <f>+VLOOKUP(B389,'6. COOSBOY'!$B$10:$G$435,6,0)</f>
        <v>1395.5200000000002</v>
      </c>
      <c r="K389" s="879"/>
      <c r="L389" s="879">
        <f>+VLOOKUP(B389,'8. ALFA TRADING'!$B$2:$G$427,6,0)</f>
        <v>2109.4</v>
      </c>
      <c r="M389" s="5">
        <f>+VLOOKUP(B389,'9. ALLERS GROUP'!$B$2:$G$427,6,0)</f>
        <v>2826</v>
      </c>
      <c r="N389" s="5">
        <f>+VLOOKUP(B389,'10. PRO H'!$B$2:$G$427,6,0)</f>
        <v>1651</v>
      </c>
      <c r="O389" s="879">
        <f>+VLOOKUP(B389,'11. SYD'!B385:G810,6,0)</f>
        <v>2622.9166666666665</v>
      </c>
      <c r="P389" s="5">
        <f>+VLOOKUP(B389,'12. REM EQUIPOS'!$B$4:$G$429,6,0)</f>
        <v>1748</v>
      </c>
      <c r="Q389" s="5"/>
      <c r="R389" s="5"/>
      <c r="S389" s="879">
        <f>+VLOOKUP(B389,'15. DEPOSFARMA SAS'!$B$12:$G$437,6,0)</f>
        <v>1440</v>
      </c>
      <c r="T389" s="23">
        <f t="shared" si="7"/>
        <v>1395.5200000000002</v>
      </c>
      <c r="U389" s="21" t="s">
        <v>12</v>
      </c>
      <c r="V389" s="21"/>
      <c r="W389" s="835" t="s">
        <v>446</v>
      </c>
      <c r="X389" s="36"/>
      <c r="Y389" s="21"/>
    </row>
    <row r="390" spans="1:25" s="1" customFormat="1">
      <c r="A390" s="11">
        <v>385</v>
      </c>
      <c r="B390" s="29" t="s">
        <v>281</v>
      </c>
      <c r="C390" s="12" t="s">
        <v>292</v>
      </c>
      <c r="D390" s="13">
        <v>288</v>
      </c>
      <c r="E390" s="5">
        <f>+VLOOKUP(B390,'1. PHARMAEUROPEA'!$B$2:$G$427,6,0)</f>
        <v>5913</v>
      </c>
      <c r="F390" s="5">
        <f>+VLOOKUP(B390,'2. LABORATORIOS LTDA'!$B$2:$G$427,6,0)</f>
        <v>11176</v>
      </c>
      <c r="G390" s="5"/>
      <c r="H390" s="5">
        <f>+VLOOKUP(B390,'4. OC LA ECONOMIA'!$B$2:$G$437,6,0)</f>
        <v>12078</v>
      </c>
      <c r="I390" s="5">
        <f>+VLOOKUP(B390,'5. COBO Y ASOCIADOS'!$B$2:$G$427,6,0)</f>
        <v>11294</v>
      </c>
      <c r="J390" s="5">
        <f>+VLOOKUP(B390,'6. COOSBOY'!$B$10:$G$435,6,0)</f>
        <v>11904.480000000001</v>
      </c>
      <c r="K390" s="879"/>
      <c r="L390" s="879"/>
      <c r="M390" s="5"/>
      <c r="N390" s="5">
        <f>+VLOOKUP(B390,'10. PRO H'!$B$2:$G$427,6,0)</f>
        <v>8226</v>
      </c>
      <c r="O390" s="879">
        <f>+VLOOKUP(B390,'11. SYD'!B386:G811,6,0)</f>
        <v>11446</v>
      </c>
      <c r="P390" s="5"/>
      <c r="Q390" s="5"/>
      <c r="R390" s="5"/>
      <c r="S390" s="879"/>
      <c r="T390" s="23">
        <f t="shared" ref="T390:T431" si="8">+MIN(E390:S390)</f>
        <v>5913</v>
      </c>
      <c r="U390" s="21" t="s">
        <v>1554</v>
      </c>
      <c r="V390" s="21"/>
      <c r="W390" s="835" t="s">
        <v>1656</v>
      </c>
      <c r="Y390" s="21" t="s">
        <v>1650</v>
      </c>
    </row>
    <row r="391" spans="1:25" s="1" customFormat="1">
      <c r="A391" s="11">
        <v>386</v>
      </c>
      <c r="B391" s="29" t="s">
        <v>282</v>
      </c>
      <c r="C391" s="12" t="s">
        <v>292</v>
      </c>
      <c r="D391" s="13">
        <v>96</v>
      </c>
      <c r="E391" s="5">
        <f>+VLOOKUP(B391,'1. PHARMAEUROPEA'!$B$2:$G$427,6,0)</f>
        <v>5801</v>
      </c>
      <c r="F391" s="5">
        <f>+VLOOKUP(B391,'2. LABORATORIOS LTDA'!$B$2:$G$427,6,0)</f>
        <v>10796</v>
      </c>
      <c r="G391" s="5"/>
      <c r="H391" s="5">
        <f>+VLOOKUP(B391,'4. OC LA ECONOMIA'!$B$2:$G$437,6,0)</f>
        <v>11667</v>
      </c>
      <c r="I391" s="5">
        <f>+VLOOKUP(B391,'5. COBO Y ASOCIADOS'!$B$2:$G$427,6,0)</f>
        <v>10910</v>
      </c>
      <c r="J391" s="5">
        <f>+VLOOKUP(B391,'6. COOSBOY'!$B$10:$G$435,6,0)</f>
        <v>11904.480000000001</v>
      </c>
      <c r="K391" s="879"/>
      <c r="L391" s="879"/>
      <c r="M391" s="5"/>
      <c r="N391" s="5">
        <f>+VLOOKUP(B391,'10. PRO H'!$B$2:$G$427,6,0)</f>
        <v>8051</v>
      </c>
      <c r="O391" s="879">
        <f>+VLOOKUP(B391,'11. SYD'!B387:G812,6,0)</f>
        <v>13570</v>
      </c>
      <c r="P391" s="5"/>
      <c r="Q391" s="5"/>
      <c r="R391" s="5"/>
      <c r="S391" s="879"/>
      <c r="T391" s="23">
        <f t="shared" si="8"/>
        <v>5801</v>
      </c>
      <c r="U391" s="21" t="s">
        <v>1554</v>
      </c>
      <c r="V391" s="21"/>
      <c r="W391" s="835" t="s">
        <v>1656</v>
      </c>
      <c r="X391" s="36"/>
      <c r="Y391" s="21" t="s">
        <v>1650</v>
      </c>
    </row>
    <row r="392" spans="1:25" s="1" customFormat="1">
      <c r="A392" s="11">
        <v>387</v>
      </c>
      <c r="B392" s="29" t="s">
        <v>284</v>
      </c>
      <c r="C392" s="12" t="s">
        <v>292</v>
      </c>
      <c r="D392" s="13">
        <v>288</v>
      </c>
      <c r="E392" s="5">
        <f>+VLOOKUP(B392,'1. PHARMAEUROPEA'!$B$2:$G$427,6,0)</f>
        <v>4559</v>
      </c>
      <c r="F392" s="5">
        <f>+VLOOKUP(B392,'2. LABORATORIOS LTDA'!$B$2:$G$427,6,0)</f>
        <v>10796</v>
      </c>
      <c r="G392" s="5"/>
      <c r="H392" s="5">
        <f>+VLOOKUP(B392,'4. OC LA ECONOMIA'!$B$2:$G$437,6,0)</f>
        <v>5814</v>
      </c>
      <c r="I392" s="5">
        <f>+VLOOKUP(B392,'5. COBO Y ASOCIADOS'!$B$2:$G$427,6,0)</f>
        <v>10910</v>
      </c>
      <c r="J392" s="5">
        <f>+VLOOKUP(B392,'6. COOSBOY'!$B$10:$G$435,6,0)</f>
        <v>11904.480000000001</v>
      </c>
      <c r="K392" s="879"/>
      <c r="L392" s="879"/>
      <c r="M392" s="5"/>
      <c r="N392" s="5">
        <f>+VLOOKUP(B392,'10. PRO H'!$B$2:$G$427,6,0)</f>
        <v>7625</v>
      </c>
      <c r="O392" s="879">
        <f>+VLOOKUP(B392,'11. SYD'!B388:G813,6,0)</f>
        <v>12257</v>
      </c>
      <c r="P392" s="5"/>
      <c r="Q392" s="5"/>
      <c r="R392" s="5"/>
      <c r="S392" s="879"/>
      <c r="T392" s="23">
        <f t="shared" si="8"/>
        <v>4559</v>
      </c>
      <c r="U392" s="21" t="s">
        <v>1554</v>
      </c>
      <c r="V392" s="21"/>
      <c r="W392" s="835" t="s">
        <v>1656</v>
      </c>
      <c r="X392" s="36"/>
      <c r="Y392" s="21" t="s">
        <v>1650</v>
      </c>
    </row>
    <row r="393" spans="1:25" s="1" customFormat="1">
      <c r="A393" s="11">
        <v>388</v>
      </c>
      <c r="B393" s="29" t="s">
        <v>286</v>
      </c>
      <c r="C393" s="12" t="s">
        <v>292</v>
      </c>
      <c r="D393" s="13">
        <v>48</v>
      </c>
      <c r="E393" s="5">
        <f>+VLOOKUP(B393,'1. PHARMAEUROPEA'!$B$2:$G$427,6,0)</f>
        <v>6037</v>
      </c>
      <c r="F393" s="5">
        <f>+VLOOKUP(B393,'2. LABORATORIOS LTDA'!$B$2:$G$427,6,0)</f>
        <v>10496</v>
      </c>
      <c r="G393" s="5"/>
      <c r="H393" s="5">
        <f>+VLOOKUP(B393,'4. OC LA ECONOMIA'!$B$2:$G$437,6,0)</f>
        <v>12251</v>
      </c>
      <c r="I393" s="5">
        <f>+VLOOKUP(B393,'5. COBO Y ASOCIADOS'!$B$2:$G$427,6,0)</f>
        <v>11455</v>
      </c>
      <c r="J393" s="5">
        <f>+VLOOKUP(B393,'6. COOSBOY'!$B$10:$G$435,6,0)</f>
        <v>11904.480000000001</v>
      </c>
      <c r="K393" s="879"/>
      <c r="L393" s="879"/>
      <c r="M393" s="5"/>
      <c r="N393" s="5">
        <f>+VLOOKUP(B393,'10. PRO H'!$B$2:$G$427,6,0)</f>
        <v>8582</v>
      </c>
      <c r="O393" s="879">
        <f>+VLOOKUP(B393,'11. SYD'!B389:G814,6,0)</f>
        <v>12900</v>
      </c>
      <c r="P393" s="5"/>
      <c r="Q393" s="5"/>
      <c r="R393" s="5"/>
      <c r="S393" s="879"/>
      <c r="T393" s="23">
        <f t="shared" si="8"/>
        <v>6037</v>
      </c>
      <c r="U393" s="21" t="s">
        <v>1554</v>
      </c>
      <c r="V393" s="21"/>
      <c r="W393" s="835" t="s">
        <v>1656</v>
      </c>
      <c r="X393" s="36"/>
      <c r="Y393" s="21" t="s">
        <v>1650</v>
      </c>
    </row>
    <row r="394" spans="1:25" s="1" customFormat="1">
      <c r="A394" s="11">
        <v>389</v>
      </c>
      <c r="B394" s="29" t="s">
        <v>280</v>
      </c>
      <c r="C394" s="12" t="s">
        <v>292</v>
      </c>
      <c r="D394" s="13">
        <v>240</v>
      </c>
      <c r="E394" s="5">
        <f>+VLOOKUP(B394,'1. PHARMAEUROPEA'!$B$2:$G$427,6,0)</f>
        <v>6037</v>
      </c>
      <c r="F394" s="5">
        <f>+VLOOKUP(B394,'2. LABORATORIOS LTDA'!$B$2:$G$427,6,0)</f>
        <v>11176</v>
      </c>
      <c r="G394" s="5"/>
      <c r="H394" s="5">
        <f>+VLOOKUP(B394,'4. OC LA ECONOMIA'!$B$2:$G$437,6,0)</f>
        <v>12078</v>
      </c>
      <c r="I394" s="5">
        <f>+VLOOKUP(B394,'5. COBO Y ASOCIADOS'!$B$2:$G$427,6,0)</f>
        <v>11294</v>
      </c>
      <c r="J394" s="5">
        <f>+VLOOKUP(B394,'6. COOSBOY'!$B$10:$G$435,6,0)</f>
        <v>11904.480000000001</v>
      </c>
      <c r="K394" s="879"/>
      <c r="L394" s="879"/>
      <c r="M394" s="5"/>
      <c r="N394" s="5">
        <f>+VLOOKUP(B394,'10. PRO H'!$B$2:$G$427,6,0)</f>
        <v>7663</v>
      </c>
      <c r="O394" s="879">
        <f>+VLOOKUP(B394,'11. SYD'!B390:G815,6,0)</f>
        <v>14046</v>
      </c>
      <c r="P394" s="5"/>
      <c r="Q394" s="5"/>
      <c r="R394" s="5"/>
      <c r="S394" s="879"/>
      <c r="T394" s="23">
        <f t="shared" si="8"/>
        <v>6037</v>
      </c>
      <c r="U394" s="21" t="s">
        <v>1554</v>
      </c>
      <c r="V394" s="21"/>
      <c r="W394" s="835" t="s">
        <v>1656</v>
      </c>
      <c r="X394" s="36"/>
      <c r="Y394" s="21" t="s">
        <v>1650</v>
      </c>
    </row>
    <row r="395" spans="1:25" s="1" customFormat="1">
      <c r="A395" s="11">
        <v>390</v>
      </c>
      <c r="B395" s="29" t="s">
        <v>283</v>
      </c>
      <c r="C395" s="12" t="s">
        <v>292</v>
      </c>
      <c r="D395" s="13">
        <v>240</v>
      </c>
      <c r="E395" s="5">
        <f>+VLOOKUP(B395,'1. PHARMAEUROPEA'!$B$2:$G$427,6,0)</f>
        <v>5439</v>
      </c>
      <c r="F395" s="5">
        <f>+VLOOKUP(B395,'2. LABORATORIOS LTDA'!$B$2:$G$427,6,0)</f>
        <v>11176</v>
      </c>
      <c r="G395" s="5"/>
      <c r="H395" s="5">
        <f>+VLOOKUP(B395,'4. OC LA ECONOMIA'!$B$2:$G$437,6,0)</f>
        <v>12078</v>
      </c>
      <c r="I395" s="5">
        <f>+VLOOKUP(B395,'5. COBO Y ASOCIADOS'!$B$2:$G$427,6,0)</f>
        <v>11294</v>
      </c>
      <c r="J395" s="5">
        <f>+VLOOKUP(B395,'6. COOSBOY'!$B$10:$G$435,6,0)</f>
        <v>11904.480000000001</v>
      </c>
      <c r="K395" s="879"/>
      <c r="L395" s="879"/>
      <c r="M395" s="5"/>
      <c r="N395" s="5">
        <f>+VLOOKUP(B395,'10. PRO H'!$B$2:$G$427,6,0)</f>
        <v>8413</v>
      </c>
      <c r="O395" s="879">
        <f>+VLOOKUP(B395,'11. SYD'!B391:G816,6,0)</f>
        <v>13616</v>
      </c>
      <c r="P395" s="5"/>
      <c r="Q395" s="5"/>
      <c r="R395" s="5"/>
      <c r="S395" s="879"/>
      <c r="T395" s="23">
        <f t="shared" si="8"/>
        <v>5439</v>
      </c>
      <c r="U395" s="21" t="s">
        <v>1554</v>
      </c>
      <c r="V395" s="21"/>
      <c r="W395" s="835" t="s">
        <v>1656</v>
      </c>
      <c r="X395" s="36"/>
      <c r="Y395" s="21" t="s">
        <v>1650</v>
      </c>
    </row>
    <row r="396" spans="1:25" s="1" customFormat="1">
      <c r="A396" s="11">
        <v>391</v>
      </c>
      <c r="B396" s="29" t="s">
        <v>845</v>
      </c>
      <c r="C396" s="12" t="s">
        <v>292</v>
      </c>
      <c r="D396" s="13">
        <v>48</v>
      </c>
      <c r="E396" s="5">
        <f>+VLOOKUP(B396,'1. PHARMAEUROPEA'!$B$2:$G$427,6,0)</f>
        <v>7853</v>
      </c>
      <c r="F396" s="5">
        <f>+VLOOKUP(B396,'2. LABORATORIOS LTDA'!$B$2:$G$427,6,0)</f>
        <v>9702</v>
      </c>
      <c r="G396" s="5"/>
      <c r="H396" s="5">
        <f>+VLOOKUP(B396,'4. OC LA ECONOMIA'!$B$2:$G$437,6,0)</f>
        <v>5814</v>
      </c>
      <c r="I396" s="5">
        <f>+VLOOKUP(B396,'5. COBO Y ASOCIADOS'!$B$2:$G$427,6,0)</f>
        <v>9804</v>
      </c>
      <c r="J396" s="5">
        <f>+VLOOKUP(B396,'6. COOSBOY'!$B$10:$G$435,6,0)</f>
        <v>10334.240000000002</v>
      </c>
      <c r="K396" s="879"/>
      <c r="L396" s="879"/>
      <c r="M396" s="5"/>
      <c r="N396" s="5">
        <f>+VLOOKUP(B396,'10. PRO H'!$B$2:$G$427,6,0)</f>
        <v>6726</v>
      </c>
      <c r="O396" s="879">
        <f>+VLOOKUP(B396,'11. SYD'!B392:G817,6,0)</f>
        <v>10544</v>
      </c>
      <c r="P396" s="5"/>
      <c r="Q396" s="5"/>
      <c r="R396" s="5"/>
      <c r="S396" s="879"/>
      <c r="T396" s="23">
        <f t="shared" si="8"/>
        <v>5814</v>
      </c>
      <c r="U396" s="21" t="s">
        <v>1554</v>
      </c>
      <c r="V396" s="21"/>
      <c r="W396" s="835" t="s">
        <v>1656</v>
      </c>
      <c r="X396" s="36"/>
      <c r="Y396" s="21" t="s">
        <v>1650</v>
      </c>
    </row>
    <row r="397" spans="1:25" s="1" customFormat="1">
      <c r="A397" s="11">
        <v>392</v>
      </c>
      <c r="B397" s="29" t="s">
        <v>285</v>
      </c>
      <c r="C397" s="12" t="s">
        <v>292</v>
      </c>
      <c r="D397" s="13">
        <v>96</v>
      </c>
      <c r="E397" s="5">
        <f>+VLOOKUP(B397,'1. PHARMAEUROPEA'!$B$2:$G$427,6,0)</f>
        <v>7023</v>
      </c>
      <c r="F397" s="5">
        <f>+VLOOKUP(B397,'2. LABORATORIOS LTDA'!$B$2:$G$427,6,0)</f>
        <v>10496</v>
      </c>
      <c r="G397" s="5"/>
      <c r="H397" s="5">
        <f>+VLOOKUP(B397,'4. OC LA ECONOMIA'!$B$2:$G$437,6,0)</f>
        <v>12251</v>
      </c>
      <c r="I397" s="5">
        <f>+VLOOKUP(B397,'5. COBO Y ASOCIADOS'!$B$2:$G$427,6,0)</f>
        <v>11455</v>
      </c>
      <c r="J397" s="5">
        <f>+VLOOKUP(B397,'6. COOSBOY'!$B$10:$G$435,6,0)</f>
        <v>12074.720000000001</v>
      </c>
      <c r="K397" s="879"/>
      <c r="L397" s="879"/>
      <c r="M397" s="5"/>
      <c r="N397" s="5">
        <f>+VLOOKUP(B397,'10. PRO H'!$B$2:$G$427,6,0)</f>
        <v>6913</v>
      </c>
      <c r="O397" s="879">
        <f>+VLOOKUP(B397,'11. SYD'!B393:G818,6,0)</f>
        <v>12900</v>
      </c>
      <c r="P397" s="5"/>
      <c r="Q397" s="5"/>
      <c r="R397" s="5"/>
      <c r="S397" s="879"/>
      <c r="T397" s="23">
        <f t="shared" si="8"/>
        <v>6913</v>
      </c>
      <c r="U397" s="21" t="s">
        <v>1554</v>
      </c>
      <c r="V397" s="21"/>
      <c r="W397" s="835" t="s">
        <v>1656</v>
      </c>
      <c r="X397" s="36"/>
      <c r="Y397" s="21" t="s">
        <v>1650</v>
      </c>
    </row>
    <row r="398" spans="1:25" s="1" customFormat="1">
      <c r="A398" s="11">
        <v>393</v>
      </c>
      <c r="B398" s="29" t="s">
        <v>846</v>
      </c>
      <c r="C398" s="12" t="s">
        <v>292</v>
      </c>
      <c r="D398" s="13">
        <v>48</v>
      </c>
      <c r="E398" s="5">
        <f>+VLOOKUP(B398,'1. PHARMAEUROPEA'!$B$2:$G$427,6,0)</f>
        <v>6037</v>
      </c>
      <c r="F398" s="5">
        <f>+VLOOKUP(B398,'2. LABORATORIOS LTDA'!$B$2:$G$427,6,0)</f>
        <v>10496</v>
      </c>
      <c r="G398" s="5"/>
      <c r="H398" s="5">
        <f>+VLOOKUP(B398,'4. OC LA ECONOMIA'!$B$2:$G$437,6,0)</f>
        <v>12251</v>
      </c>
      <c r="I398" s="5">
        <f>+VLOOKUP(B398,'5. COBO Y ASOCIADOS'!$B$2:$G$427,6,0)</f>
        <v>11455</v>
      </c>
      <c r="J398" s="5">
        <f>+VLOOKUP(B398,'6. COOSBOY'!$B$10:$G$435,6,0)</f>
        <v>12074.720000000001</v>
      </c>
      <c r="K398" s="879"/>
      <c r="L398" s="879"/>
      <c r="M398" s="5"/>
      <c r="N398" s="5">
        <f>+VLOOKUP(B398,'10. PRO H'!$B$2:$G$427,6,0)</f>
        <v>8413</v>
      </c>
      <c r="O398" s="879">
        <f>+VLOOKUP(B398,'11. SYD'!B394:G819,6,0)</f>
        <v>13072</v>
      </c>
      <c r="P398" s="5"/>
      <c r="Q398" s="5"/>
      <c r="R398" s="5"/>
      <c r="S398" s="879"/>
      <c r="T398" s="23">
        <f t="shared" si="8"/>
        <v>6037</v>
      </c>
      <c r="U398" s="21" t="s">
        <v>1554</v>
      </c>
      <c r="V398" s="21"/>
      <c r="W398" s="835" t="s">
        <v>1656</v>
      </c>
      <c r="X398" s="36"/>
      <c r="Y398" s="21" t="s">
        <v>1650</v>
      </c>
    </row>
    <row r="399" spans="1:25" s="1" customFormat="1">
      <c r="A399" s="11">
        <v>394</v>
      </c>
      <c r="B399" s="29" t="s">
        <v>287</v>
      </c>
      <c r="C399" s="12" t="s">
        <v>292</v>
      </c>
      <c r="D399" s="13">
        <v>80</v>
      </c>
      <c r="E399" s="5">
        <f>+VLOOKUP(B399,'1. PHARMAEUROPEA'!$B$2:$G$427,6,0)</f>
        <v>22480</v>
      </c>
      <c r="F399" s="5"/>
      <c r="G399" s="5"/>
      <c r="H399" s="5">
        <f>+VLOOKUP(B399,'4. OC LA ECONOMIA'!$B$2:$G$437,6,0)</f>
        <v>16818</v>
      </c>
      <c r="I399" s="5"/>
      <c r="J399" s="5">
        <f>+VLOOKUP(B399,'6. COOSBOY'!$B$10:$G$435,6,0)</f>
        <v>19980.800000000003</v>
      </c>
      <c r="K399" s="879"/>
      <c r="L399" s="879"/>
      <c r="M399" s="5"/>
      <c r="N399" s="5">
        <f>+VLOOKUP(B399,'10. PRO H'!$B$2:$G$427,6,0)</f>
        <v>17500</v>
      </c>
      <c r="O399" s="879">
        <f>+VLOOKUP(B399,'11. SYD'!B395:G820,6,0)</f>
        <v>10771.76</v>
      </c>
      <c r="P399" s="5"/>
      <c r="Q399" s="5"/>
      <c r="R399" s="5"/>
      <c r="S399" s="879"/>
      <c r="T399" s="23">
        <f t="shared" si="8"/>
        <v>10771.76</v>
      </c>
      <c r="U399" s="21" t="s">
        <v>11</v>
      </c>
      <c r="V399" s="21"/>
      <c r="W399" s="835" t="s">
        <v>344</v>
      </c>
      <c r="X399" s="36"/>
      <c r="Y399" s="21"/>
    </row>
    <row r="400" spans="1:25" s="1" customFormat="1">
      <c r="A400" s="11">
        <v>395</v>
      </c>
      <c r="B400" s="29" t="s">
        <v>288</v>
      </c>
      <c r="C400" s="12" t="s">
        <v>883</v>
      </c>
      <c r="D400" s="13">
        <v>2000</v>
      </c>
      <c r="E400" s="5"/>
      <c r="F400" s="5"/>
      <c r="G400" s="5"/>
      <c r="H400" s="5">
        <f>+VLOOKUP(B400,'4. OC LA ECONOMIA'!$B$2:$G$437,6,0)</f>
        <v>2500</v>
      </c>
      <c r="I400" s="5"/>
      <c r="J400" s="5">
        <f>+VLOOKUP(B400,'6. COOSBOY'!$B$10:$G$435,6,0)</f>
        <v>2240</v>
      </c>
      <c r="K400" s="879"/>
      <c r="L400" s="879"/>
      <c r="M400" s="5"/>
      <c r="N400" s="5">
        <f>+VLOOKUP(B400,'10. PRO H'!$B$2:$G$427,6,0)</f>
        <v>2938</v>
      </c>
      <c r="O400" s="879">
        <f>+VLOOKUP(B400,'11. SYD'!B396:G821,6,0)</f>
        <v>4687</v>
      </c>
      <c r="P400" s="5">
        <f>+VLOOKUP(B400,'12. REM EQUIPOS'!$B$4:$G$429,6,0)</f>
        <v>2420</v>
      </c>
      <c r="Q400" s="5"/>
      <c r="R400" s="5">
        <f>+VLOOKUP(B400,'14. ASEPSIS PRODUCTS'!$B$2:$G$427,6,0)</f>
        <v>3000</v>
      </c>
      <c r="S400" s="879"/>
      <c r="T400" s="23">
        <f t="shared" si="8"/>
        <v>2240</v>
      </c>
      <c r="U400" s="21" t="s">
        <v>12</v>
      </c>
      <c r="V400" s="21"/>
      <c r="W400" s="835" t="s">
        <v>346</v>
      </c>
      <c r="X400" s="36"/>
      <c r="Y400" s="21"/>
    </row>
    <row r="401" spans="1:25" s="1" customFormat="1">
      <c r="A401" s="11">
        <v>396</v>
      </c>
      <c r="B401" s="29" t="s">
        <v>289</v>
      </c>
      <c r="C401" s="12" t="s">
        <v>883</v>
      </c>
      <c r="D401" s="13">
        <v>1800</v>
      </c>
      <c r="E401" s="5"/>
      <c r="F401" s="5"/>
      <c r="G401" s="5"/>
      <c r="H401" s="5">
        <f>+VLOOKUP(B401,'4. OC LA ECONOMIA'!$B$2:$G$437,6,0)</f>
        <v>2120</v>
      </c>
      <c r="I401" s="5"/>
      <c r="J401" s="5">
        <f>+VLOOKUP(B401,'6. COOSBOY'!$B$10:$G$435,6,0)</f>
        <v>2464.0000000000005</v>
      </c>
      <c r="K401" s="879"/>
      <c r="L401" s="879"/>
      <c r="M401" s="5"/>
      <c r="N401" s="5">
        <f>+VLOOKUP(B401,'10. PRO H'!$B$2:$G$427,6,0)</f>
        <v>2938</v>
      </c>
      <c r="O401" s="879">
        <f>+VLOOKUP(B401,'11. SYD'!B397:G822,6,0)</f>
        <v>2857</v>
      </c>
      <c r="P401" s="5">
        <f>+VLOOKUP(B401,'12. REM EQUIPOS'!$B$4:$G$429,6,0)</f>
        <v>2420</v>
      </c>
      <c r="Q401" s="5"/>
      <c r="R401" s="5">
        <f>+VLOOKUP(B401,'14. ASEPSIS PRODUCTS'!$B$2:$G$427,6,0)</f>
        <v>3000</v>
      </c>
      <c r="S401" s="879"/>
      <c r="T401" s="23">
        <f t="shared" si="8"/>
        <v>2120</v>
      </c>
      <c r="U401" s="21" t="s">
        <v>11</v>
      </c>
      <c r="V401" s="21"/>
      <c r="W401" s="835" t="s">
        <v>342</v>
      </c>
      <c r="X401" s="36"/>
      <c r="Y401" s="21"/>
    </row>
    <row r="402" spans="1:25" s="1" customFormat="1" ht="28">
      <c r="A402" s="11">
        <v>397</v>
      </c>
      <c r="B402" s="29" t="s">
        <v>847</v>
      </c>
      <c r="C402" s="12" t="s">
        <v>884</v>
      </c>
      <c r="D402" s="13">
        <v>40</v>
      </c>
      <c r="E402" s="5">
        <f>+VLOOKUP(B402,'1. PHARMAEUROPEA'!$B$2:$G$427,6,0)</f>
        <v>28353</v>
      </c>
      <c r="F402" s="5">
        <f>+VLOOKUP(B402,'2. LABORATORIOS LTDA'!$B$2:$G$427,6,0)</f>
        <v>189450</v>
      </c>
      <c r="G402" s="5"/>
      <c r="H402" s="5">
        <f>+VLOOKUP(B402,'4. OC LA ECONOMIA'!$B$2:$G$437,6,0)</f>
        <v>72495</v>
      </c>
      <c r="I402" s="5"/>
      <c r="J402" s="5">
        <f>+VLOOKUP(B402,'6. COOSBOY'!$B$10:$G$435,6,0)</f>
        <v>168000.00000000003</v>
      </c>
      <c r="K402" s="879"/>
      <c r="L402" s="879"/>
      <c r="M402" s="5"/>
      <c r="N402" s="5"/>
      <c r="O402" s="879"/>
      <c r="P402" s="5"/>
      <c r="Q402" s="5"/>
      <c r="R402" s="5">
        <f>+VLOOKUP(B402,'14. ASEPSIS PRODUCTS'!$B$2:$G$427,6,0)</f>
        <v>280000</v>
      </c>
      <c r="S402" s="879"/>
      <c r="T402" s="23">
        <f t="shared" si="8"/>
        <v>28353</v>
      </c>
      <c r="U402" s="21" t="s">
        <v>1553</v>
      </c>
      <c r="V402" s="21"/>
      <c r="W402" s="835" t="s">
        <v>369</v>
      </c>
      <c r="X402" s="36"/>
      <c r="Y402" s="21"/>
    </row>
    <row r="403" spans="1:25" s="1" customFormat="1">
      <c r="A403" s="11">
        <v>398</v>
      </c>
      <c r="B403" s="29" t="s">
        <v>848</v>
      </c>
      <c r="C403" s="12" t="s">
        <v>292</v>
      </c>
      <c r="D403" s="13">
        <v>40</v>
      </c>
      <c r="E403" s="5">
        <f>+VLOOKUP(B403,'1. PHARMAEUROPEA'!$B$2:$G$427,6,0)</f>
        <v>99147</v>
      </c>
      <c r="F403" s="5">
        <f>+VLOOKUP(B403,'2. LABORATORIOS LTDA'!$B$2:$G$427,6,0)</f>
        <v>88523</v>
      </c>
      <c r="G403" s="5"/>
      <c r="H403" s="5">
        <f>+VLOOKUP(B403,'4. OC LA ECONOMIA'!$B$2:$G$437,6,0)</f>
        <v>84500</v>
      </c>
      <c r="I403" s="5">
        <f>+VLOOKUP(B403,'5. COBO Y ASOCIADOS'!$B$2:$G$427,6,0)</f>
        <v>88399</v>
      </c>
      <c r="J403" s="5"/>
      <c r="K403" s="879"/>
      <c r="L403" s="879"/>
      <c r="M403" s="5"/>
      <c r="N403" s="5"/>
      <c r="O403" s="879"/>
      <c r="P403" s="5"/>
      <c r="Q403" s="5"/>
      <c r="R403" s="5"/>
      <c r="S403" s="879"/>
      <c r="T403" s="23">
        <f t="shared" si="8"/>
        <v>84500</v>
      </c>
      <c r="U403" s="21" t="s">
        <v>11</v>
      </c>
      <c r="V403" s="21"/>
      <c r="W403" s="835" t="s">
        <v>369</v>
      </c>
      <c r="X403" s="36"/>
      <c r="Y403" s="21"/>
    </row>
    <row r="404" spans="1:25" s="1" customFormat="1">
      <c r="A404" s="11">
        <v>399</v>
      </c>
      <c r="B404" s="29" t="s">
        <v>849</v>
      </c>
      <c r="C404" s="12" t="s">
        <v>292</v>
      </c>
      <c r="D404" s="13">
        <v>40</v>
      </c>
      <c r="E404" s="5">
        <f>+VLOOKUP(B404,'1. PHARMAEUROPEA'!$B$2:$G$427,6,0)</f>
        <v>190320</v>
      </c>
      <c r="F404" s="5">
        <f>+VLOOKUP(B404,'2. LABORATORIOS LTDA'!$B$2:$G$427,6,0)</f>
        <v>169928</v>
      </c>
      <c r="G404" s="5"/>
      <c r="H404" s="5">
        <f>+VLOOKUP(B404,'4. OC LA ECONOMIA'!$B$2:$G$437,6,0)</f>
        <v>162205</v>
      </c>
      <c r="I404" s="5">
        <f>+VLOOKUP(B404,'5. COBO Y ASOCIADOS'!$B$2:$G$427,6,0)</f>
        <v>169689</v>
      </c>
      <c r="J404" s="5"/>
      <c r="K404" s="879"/>
      <c r="L404" s="879"/>
      <c r="M404" s="5"/>
      <c r="N404" s="5"/>
      <c r="O404" s="879"/>
      <c r="P404" s="5"/>
      <c r="Q404" s="5"/>
      <c r="R404" s="5"/>
      <c r="S404" s="879"/>
      <c r="T404" s="23">
        <f t="shared" si="8"/>
        <v>162205</v>
      </c>
      <c r="U404" s="21" t="s">
        <v>11</v>
      </c>
      <c r="V404" s="21"/>
      <c r="W404" s="835" t="s">
        <v>369</v>
      </c>
      <c r="X404" s="36"/>
      <c r="Y404" s="21"/>
    </row>
    <row r="405" spans="1:25" s="1" customFormat="1">
      <c r="A405" s="11">
        <v>400</v>
      </c>
      <c r="B405" s="29" t="s">
        <v>850</v>
      </c>
      <c r="C405" s="12" t="s">
        <v>292</v>
      </c>
      <c r="D405" s="13">
        <v>40</v>
      </c>
      <c r="E405" s="5">
        <f>+VLOOKUP(B405,'1. PHARMAEUROPEA'!$B$2:$G$427,6,0)</f>
        <v>346667</v>
      </c>
      <c r="F405" s="5"/>
      <c r="G405" s="5"/>
      <c r="H405" s="5">
        <f>+VLOOKUP(B405,'4. OC LA ECONOMIA'!$B$2:$G$437,6,0)</f>
        <v>295455</v>
      </c>
      <c r="I405" s="5">
        <f>+VLOOKUP(B405,'5. COBO Y ASOCIADOS'!$B$2:$G$427,6,0)</f>
        <v>309088</v>
      </c>
      <c r="J405" s="5"/>
      <c r="K405" s="879"/>
      <c r="L405" s="879"/>
      <c r="M405" s="5"/>
      <c r="N405" s="5"/>
      <c r="O405" s="879"/>
      <c r="P405" s="5"/>
      <c r="Q405" s="5"/>
      <c r="R405" s="5"/>
      <c r="S405" s="879"/>
      <c r="T405" s="23">
        <f t="shared" si="8"/>
        <v>295455</v>
      </c>
      <c r="U405" s="21" t="s">
        <v>11</v>
      </c>
      <c r="V405" s="21"/>
      <c r="W405" s="835" t="s">
        <v>369</v>
      </c>
      <c r="X405" s="36"/>
      <c r="Y405" s="21"/>
    </row>
    <row r="406" spans="1:25" s="1" customFormat="1">
      <c r="A406" s="11">
        <v>401</v>
      </c>
      <c r="B406" s="29" t="s">
        <v>851</v>
      </c>
      <c r="C406" s="12" t="s">
        <v>292</v>
      </c>
      <c r="D406" s="13">
        <v>40</v>
      </c>
      <c r="E406" s="5">
        <f>+VLOOKUP(B406,'1. PHARMAEUROPEA'!$B$2:$G$427,6,0)</f>
        <v>433467</v>
      </c>
      <c r="F406" s="5">
        <f>+VLOOKUP(B406,'2. LABORATORIOS LTDA'!$B$2:$G$427,6,0)</f>
        <v>387023</v>
      </c>
      <c r="G406" s="5"/>
      <c r="H406" s="5">
        <f>+VLOOKUP(B406,'4. OC LA ECONOMIA'!$B$2:$G$437,6,0)</f>
        <v>369432</v>
      </c>
      <c r="I406" s="5">
        <f>+VLOOKUP(B406,'5. COBO Y ASOCIADOS'!$B$2:$G$427,6,0)</f>
        <v>386360</v>
      </c>
      <c r="J406" s="5"/>
      <c r="K406" s="879"/>
      <c r="L406" s="879"/>
      <c r="M406" s="5"/>
      <c r="N406" s="5"/>
      <c r="O406" s="879"/>
      <c r="P406" s="5"/>
      <c r="Q406" s="5"/>
      <c r="R406" s="5"/>
      <c r="S406" s="879"/>
      <c r="T406" s="23">
        <f t="shared" si="8"/>
        <v>369432</v>
      </c>
      <c r="U406" s="21" t="s">
        <v>11</v>
      </c>
      <c r="V406" s="21"/>
      <c r="W406" s="835" t="s">
        <v>369</v>
      </c>
      <c r="X406" s="36"/>
      <c r="Y406" s="21"/>
    </row>
    <row r="407" spans="1:25" s="1" customFormat="1" ht="28">
      <c r="A407" s="11">
        <v>402</v>
      </c>
      <c r="B407" s="29" t="s">
        <v>852</v>
      </c>
      <c r="C407" s="12" t="s">
        <v>292</v>
      </c>
      <c r="D407" s="13">
        <v>24</v>
      </c>
      <c r="E407" s="5">
        <f>+VLOOKUP(B407,'1. PHARMAEUROPEA'!$B$2:$G$427,6,0)</f>
        <v>1648</v>
      </c>
      <c r="F407" s="5">
        <f>+VLOOKUP(B407,'2. LABORATORIOS LTDA'!$B$2:$G$427,6,0)</f>
        <v>1455</v>
      </c>
      <c r="G407" s="5"/>
      <c r="H407" s="5"/>
      <c r="I407" s="5"/>
      <c r="J407" s="5">
        <f>+VLOOKUP(B407,'6. COOSBOY'!$B$10:$G$435,6,0)</f>
        <v>1409.04</v>
      </c>
      <c r="K407" s="879"/>
      <c r="L407" s="879"/>
      <c r="M407" s="5"/>
      <c r="N407" s="5"/>
      <c r="O407" s="879"/>
      <c r="P407" s="5"/>
      <c r="Q407" s="5"/>
      <c r="R407" s="5"/>
      <c r="S407" s="879"/>
      <c r="T407" s="23">
        <f t="shared" si="8"/>
        <v>1409.04</v>
      </c>
      <c r="U407" s="21" t="s">
        <v>12</v>
      </c>
      <c r="V407" s="21"/>
      <c r="W407" s="835" t="s">
        <v>397</v>
      </c>
      <c r="X407" s="36"/>
      <c r="Y407" s="21"/>
    </row>
    <row r="408" spans="1:25" s="1" customFormat="1">
      <c r="A408" s="11">
        <v>403</v>
      </c>
      <c r="B408" s="29" t="s">
        <v>853</v>
      </c>
      <c r="C408" s="12" t="s">
        <v>292</v>
      </c>
      <c r="D408" s="13">
        <v>40</v>
      </c>
      <c r="E408" s="5"/>
      <c r="F408" s="5">
        <f>+VLOOKUP(B408,'2. LABORATORIOS LTDA'!$B$2:$G$427,6,0)</f>
        <v>3393</v>
      </c>
      <c r="G408" s="5"/>
      <c r="H408" s="5"/>
      <c r="I408" s="5">
        <f>+VLOOKUP(B408,'5. COBO Y ASOCIADOS'!$B$2:$G$427,6,0)</f>
        <v>4676</v>
      </c>
      <c r="J408" s="5">
        <f>+VLOOKUP(B408,'6. COOSBOY'!$B$10:$G$435,6,0)</f>
        <v>5061.5999999999995</v>
      </c>
      <c r="K408" s="879"/>
      <c r="L408" s="879"/>
      <c r="M408" s="5"/>
      <c r="N408" s="5"/>
      <c r="O408" s="879"/>
      <c r="P408" s="5"/>
      <c r="Q408" s="5"/>
      <c r="R408" s="5">
        <f>+VLOOKUP(B408,'14. ASEPSIS PRODUCTS'!$B$2:$G$427,6,0)</f>
        <v>11500</v>
      </c>
      <c r="S408" s="879"/>
      <c r="T408" s="23">
        <f t="shared" si="8"/>
        <v>3393</v>
      </c>
      <c r="U408" s="21" t="s">
        <v>1554</v>
      </c>
      <c r="V408" s="21"/>
      <c r="W408" s="835" t="s">
        <v>397</v>
      </c>
      <c r="X408" s="36"/>
      <c r="Y408" s="21"/>
    </row>
    <row r="409" spans="1:25" s="843" customFormat="1">
      <c r="A409" s="710">
        <v>404</v>
      </c>
      <c r="B409" s="836" t="s">
        <v>854</v>
      </c>
      <c r="C409" s="837" t="s">
        <v>292</v>
      </c>
      <c r="D409" s="838">
        <v>40</v>
      </c>
      <c r="E409" s="702"/>
      <c r="F409" s="702"/>
      <c r="G409" s="702"/>
      <c r="H409" s="702"/>
      <c r="I409" s="702"/>
      <c r="J409" s="702"/>
      <c r="K409" s="879"/>
      <c r="L409" s="879"/>
      <c r="M409" s="702"/>
      <c r="N409" s="702"/>
      <c r="O409" s="879"/>
      <c r="P409" s="702"/>
      <c r="Q409" s="702"/>
      <c r="R409" s="702"/>
      <c r="S409" s="879"/>
      <c r="T409" s="839">
        <f t="shared" si="8"/>
        <v>0</v>
      </c>
      <c r="U409" s="840"/>
      <c r="V409" s="840"/>
      <c r="W409" s="841"/>
      <c r="X409" s="842"/>
      <c r="Y409" s="840" t="s">
        <v>1651</v>
      </c>
    </row>
    <row r="410" spans="1:25" s="1" customFormat="1">
      <c r="A410" s="11">
        <v>405</v>
      </c>
      <c r="B410" s="29" t="s">
        <v>855</v>
      </c>
      <c r="C410" s="12" t="s">
        <v>292</v>
      </c>
      <c r="D410" s="13">
        <v>40</v>
      </c>
      <c r="E410" s="5"/>
      <c r="F410" s="5"/>
      <c r="G410" s="5"/>
      <c r="H410" s="5">
        <f>+VLOOKUP(B410,'4. OC LA ECONOMIA'!$B$2:$G$437,6,0)</f>
        <v>19313</v>
      </c>
      <c r="I410" s="5"/>
      <c r="J410" s="5"/>
      <c r="K410" s="879"/>
      <c r="L410" s="879"/>
      <c r="M410" s="5"/>
      <c r="N410" s="5">
        <f>+VLOOKUP(B410,'10. PRO H'!$B$2:$G$427,6,0)</f>
        <v>20194</v>
      </c>
      <c r="O410" s="879">
        <f>+VLOOKUP(B410,'11. SYD'!B406:G831,6,0)</f>
        <v>2564.3000000000002</v>
      </c>
      <c r="P410" s="5"/>
      <c r="Q410" s="5"/>
      <c r="R410" s="5"/>
      <c r="S410" s="879"/>
      <c r="T410" s="23">
        <f t="shared" si="8"/>
        <v>2564.3000000000002</v>
      </c>
      <c r="U410" s="21" t="s">
        <v>11</v>
      </c>
      <c r="V410" s="21"/>
      <c r="W410" s="835" t="s">
        <v>386</v>
      </c>
      <c r="X410" s="36"/>
      <c r="Y410" s="21"/>
    </row>
    <row r="411" spans="1:25" s="1" customFormat="1">
      <c r="A411" s="11">
        <v>406</v>
      </c>
      <c r="B411" s="29" t="s">
        <v>856</v>
      </c>
      <c r="C411" s="12" t="s">
        <v>292</v>
      </c>
      <c r="D411" s="13">
        <v>20</v>
      </c>
      <c r="E411" s="5"/>
      <c r="F411" s="5"/>
      <c r="G411" s="5"/>
      <c r="H411" s="5">
        <f>+VLOOKUP(B411,'4. OC LA ECONOMIA'!$B$2:$G$437,6,0)</f>
        <v>19313</v>
      </c>
      <c r="I411" s="5"/>
      <c r="J411" s="5"/>
      <c r="K411" s="879"/>
      <c r="L411" s="879"/>
      <c r="M411" s="5"/>
      <c r="N411" s="5">
        <f>+VLOOKUP(B411,'10. PRO H'!$B$2:$G$427,6,0)</f>
        <v>20194</v>
      </c>
      <c r="O411" s="879">
        <f>+VLOOKUP(B411,'11. SYD'!B407:G832,6,0)</f>
        <v>2564.3000000000002</v>
      </c>
      <c r="P411" s="5"/>
      <c r="Q411" s="5"/>
      <c r="R411" s="5"/>
      <c r="S411" s="879"/>
      <c r="T411" s="23">
        <f t="shared" si="8"/>
        <v>2564.3000000000002</v>
      </c>
      <c r="U411" s="21" t="s">
        <v>11</v>
      </c>
      <c r="V411" s="21"/>
      <c r="W411" s="835" t="s">
        <v>386</v>
      </c>
      <c r="X411" s="36"/>
      <c r="Y411" s="21"/>
    </row>
    <row r="412" spans="1:25" s="1" customFormat="1">
      <c r="A412" s="11">
        <v>407</v>
      </c>
      <c r="B412" s="29" t="s">
        <v>857</v>
      </c>
      <c r="C412" s="12" t="s">
        <v>292</v>
      </c>
      <c r="D412" s="13">
        <v>40</v>
      </c>
      <c r="E412" s="5"/>
      <c r="F412" s="5"/>
      <c r="G412" s="5">
        <f>+VLOOKUP(B412,'3. HOSPIMEDICS'!$B$2:$G$427,6,0)</f>
        <v>27840</v>
      </c>
      <c r="H412" s="5"/>
      <c r="I412" s="5"/>
      <c r="J412" s="5"/>
      <c r="K412" s="879"/>
      <c r="L412" s="879"/>
      <c r="M412" s="5"/>
      <c r="N412" s="5"/>
      <c r="O412" s="879"/>
      <c r="P412" s="5"/>
      <c r="Q412" s="5"/>
      <c r="R412" s="5"/>
      <c r="S412" s="879"/>
      <c r="T412" s="23">
        <f t="shared" si="8"/>
        <v>27840</v>
      </c>
      <c r="U412" s="21" t="s">
        <v>1555</v>
      </c>
      <c r="V412" s="21"/>
      <c r="W412" s="835" t="s">
        <v>1671</v>
      </c>
      <c r="X412" s="36"/>
      <c r="Y412" s="21"/>
    </row>
    <row r="413" spans="1:25" s="843" customFormat="1">
      <c r="A413" s="710">
        <v>408</v>
      </c>
      <c r="B413" s="836" t="s">
        <v>858</v>
      </c>
      <c r="C413" s="837" t="s">
        <v>292</v>
      </c>
      <c r="D413" s="838">
        <v>8</v>
      </c>
      <c r="E413" s="702"/>
      <c r="F413" s="702"/>
      <c r="G413" s="702"/>
      <c r="H413" s="702"/>
      <c r="I413" s="702"/>
      <c r="J413" s="702"/>
      <c r="K413" s="879"/>
      <c r="L413" s="879"/>
      <c r="M413" s="702"/>
      <c r="N413" s="702"/>
      <c r="O413" s="879"/>
      <c r="P413" s="702"/>
      <c r="Q413" s="702"/>
      <c r="R413" s="702"/>
      <c r="S413" s="879"/>
      <c r="T413" s="839">
        <f t="shared" si="8"/>
        <v>0</v>
      </c>
      <c r="U413" s="840"/>
      <c r="V413" s="840"/>
      <c r="W413" s="841"/>
      <c r="X413" s="842"/>
      <c r="Y413" s="840" t="s">
        <v>1651</v>
      </c>
    </row>
    <row r="414" spans="1:25" s="1" customFormat="1">
      <c r="A414" s="11">
        <v>409</v>
      </c>
      <c r="B414" s="29" t="s">
        <v>859</v>
      </c>
      <c r="C414" s="12" t="s">
        <v>292</v>
      </c>
      <c r="D414" s="13">
        <v>40</v>
      </c>
      <c r="E414" s="5"/>
      <c r="F414" s="5"/>
      <c r="G414" s="5"/>
      <c r="H414" s="5"/>
      <c r="I414" s="5"/>
      <c r="J414" s="5"/>
      <c r="K414" s="879"/>
      <c r="L414" s="879"/>
      <c r="M414" s="5"/>
      <c r="N414" s="5">
        <f>+VLOOKUP(B414,'10. PRO H'!$B$2:$G$427,6,0)</f>
        <v>32250</v>
      </c>
      <c r="O414" s="879"/>
      <c r="P414" s="5"/>
      <c r="Q414" s="5"/>
      <c r="R414" s="5"/>
      <c r="S414" s="879"/>
      <c r="T414" s="23">
        <f t="shared" si="8"/>
        <v>32250</v>
      </c>
      <c r="U414" s="21" t="s">
        <v>1560</v>
      </c>
      <c r="V414" s="21"/>
      <c r="W414" s="835" t="s">
        <v>1343</v>
      </c>
      <c r="X414" s="36"/>
      <c r="Y414" s="21"/>
    </row>
    <row r="415" spans="1:25" s="843" customFormat="1">
      <c r="A415" s="710">
        <v>410</v>
      </c>
      <c r="B415" s="836" t="s">
        <v>860</v>
      </c>
      <c r="C415" s="837" t="s">
        <v>885</v>
      </c>
      <c r="D415" s="838">
        <v>16</v>
      </c>
      <c r="E415" s="702"/>
      <c r="F415" s="702"/>
      <c r="G415" s="702"/>
      <c r="H415" s="702"/>
      <c r="I415" s="702"/>
      <c r="J415" s="702"/>
      <c r="K415" s="879"/>
      <c r="L415" s="879"/>
      <c r="M415" s="702"/>
      <c r="N415" s="702"/>
      <c r="O415" s="879"/>
      <c r="P415" s="702"/>
      <c r="Q415" s="702"/>
      <c r="R415" s="702"/>
      <c r="S415" s="879"/>
      <c r="T415" s="839">
        <f t="shared" si="8"/>
        <v>0</v>
      </c>
      <c r="U415" s="840"/>
      <c r="V415" s="840"/>
      <c r="W415" s="841"/>
      <c r="X415" s="842"/>
      <c r="Y415" s="840" t="s">
        <v>1651</v>
      </c>
    </row>
    <row r="416" spans="1:25" s="843" customFormat="1">
      <c r="A416" s="710">
        <v>411</v>
      </c>
      <c r="B416" s="836" t="s">
        <v>861</v>
      </c>
      <c r="C416" s="837" t="s">
        <v>292</v>
      </c>
      <c r="D416" s="838">
        <v>2</v>
      </c>
      <c r="E416" s="702"/>
      <c r="F416" s="702"/>
      <c r="G416" s="702"/>
      <c r="H416" s="702"/>
      <c r="I416" s="702"/>
      <c r="J416" s="702"/>
      <c r="K416" s="879"/>
      <c r="L416" s="879"/>
      <c r="M416" s="702"/>
      <c r="N416" s="702"/>
      <c r="O416" s="879"/>
      <c r="P416" s="702"/>
      <c r="Q416" s="702"/>
      <c r="R416" s="702"/>
      <c r="S416" s="879"/>
      <c r="T416" s="839">
        <f t="shared" si="8"/>
        <v>0</v>
      </c>
      <c r="U416" s="840"/>
      <c r="V416" s="840"/>
      <c r="W416" s="841"/>
      <c r="X416" s="842"/>
      <c r="Y416" s="840" t="s">
        <v>1651</v>
      </c>
    </row>
    <row r="417" spans="1:25" s="843" customFormat="1">
      <c r="A417" s="710">
        <v>412</v>
      </c>
      <c r="B417" s="836" t="s">
        <v>862</v>
      </c>
      <c r="C417" s="837" t="s">
        <v>292</v>
      </c>
      <c r="D417" s="838">
        <v>2</v>
      </c>
      <c r="E417" s="702"/>
      <c r="F417" s="702"/>
      <c r="G417" s="702"/>
      <c r="H417" s="702"/>
      <c r="I417" s="702"/>
      <c r="J417" s="702"/>
      <c r="K417" s="879"/>
      <c r="L417" s="879"/>
      <c r="M417" s="702"/>
      <c r="N417" s="702"/>
      <c r="O417" s="879"/>
      <c r="P417" s="702"/>
      <c r="Q417" s="702"/>
      <c r="R417" s="702"/>
      <c r="S417" s="879"/>
      <c r="T417" s="839">
        <f t="shared" si="8"/>
        <v>0</v>
      </c>
      <c r="U417" s="840"/>
      <c r="V417" s="840"/>
      <c r="W417" s="841"/>
      <c r="X417" s="842"/>
      <c r="Y417" s="840" t="s">
        <v>1651</v>
      </c>
    </row>
    <row r="418" spans="1:25" s="1" customFormat="1">
      <c r="A418" s="11">
        <v>413</v>
      </c>
      <c r="B418" s="29" t="s">
        <v>863</v>
      </c>
      <c r="C418" s="12" t="s">
        <v>292</v>
      </c>
      <c r="D418" s="13">
        <v>40</v>
      </c>
      <c r="E418" s="5"/>
      <c r="F418" s="5"/>
      <c r="G418" s="5"/>
      <c r="H418" s="5"/>
      <c r="I418" s="5"/>
      <c r="J418" s="5">
        <f>+VLOOKUP(B418,'6. COOSBOY'!$B$10:$G$435,6,0)</f>
        <v>6725.9999999999991</v>
      </c>
      <c r="K418" s="879"/>
      <c r="L418" s="879"/>
      <c r="M418" s="5"/>
      <c r="N418" s="5"/>
      <c r="O418" s="879">
        <f>+VLOOKUP(B418,'11. SYD'!B414:G839,6,0)</f>
        <v>8850</v>
      </c>
      <c r="P418" s="5"/>
      <c r="Q418" s="5"/>
      <c r="R418" s="5"/>
      <c r="S418" s="879"/>
      <c r="T418" s="23">
        <f t="shared" si="8"/>
        <v>6725.9999999999991</v>
      </c>
      <c r="U418" s="21" t="s">
        <v>12</v>
      </c>
      <c r="V418" s="21"/>
      <c r="W418" s="835" t="s">
        <v>386</v>
      </c>
      <c r="X418" s="36"/>
      <c r="Y418" s="21"/>
    </row>
    <row r="419" spans="1:25" s="1" customFormat="1">
      <c r="A419" s="11">
        <v>414</v>
      </c>
      <c r="B419" s="29" t="s">
        <v>864</v>
      </c>
      <c r="C419" s="12" t="s">
        <v>292</v>
      </c>
      <c r="D419" s="13">
        <v>12</v>
      </c>
      <c r="E419" s="5">
        <f>+VLOOKUP(B419,'1. PHARMAEUROPEA'!$B$2:$G$427,6,0)</f>
        <v>59255</v>
      </c>
      <c r="F419" s="5">
        <f>+VLOOKUP(B419,'2. LABORATORIOS LTDA'!$B$2:$G$427,6,0)</f>
        <v>120387</v>
      </c>
      <c r="G419" s="5"/>
      <c r="H419" s="5">
        <f>+VLOOKUP(B419,'4. OC LA ECONOMIA'!$B$2:$G$437,6,0)</f>
        <v>54545</v>
      </c>
      <c r="I419" s="5">
        <f>+VLOOKUP(B419,'5. COBO Y ASOCIADOS'!$B$2:$G$427,6,0)</f>
        <v>120217</v>
      </c>
      <c r="J419" s="5">
        <f>+VLOOKUP(B419,'6. COOSBOY'!$B$10:$G$435,6,0)</f>
        <v>54890.999999999993</v>
      </c>
      <c r="K419" s="879"/>
      <c r="L419" s="879"/>
      <c r="M419" s="5"/>
      <c r="N419" s="5"/>
      <c r="O419" s="879"/>
      <c r="P419" s="5">
        <f>+VLOOKUP(B419,'12. REM EQUIPOS'!$B$4:$G$429,6,0)</f>
        <v>171981</v>
      </c>
      <c r="Q419" s="5"/>
      <c r="R419" s="5"/>
      <c r="S419" s="879"/>
      <c r="T419" s="23">
        <f t="shared" si="8"/>
        <v>54545</v>
      </c>
      <c r="U419" s="21" t="s">
        <v>12</v>
      </c>
      <c r="V419" s="21"/>
      <c r="W419" s="835" t="s">
        <v>1433</v>
      </c>
      <c r="X419" s="36"/>
      <c r="Y419" s="21" t="s">
        <v>1650</v>
      </c>
    </row>
    <row r="420" spans="1:25" s="1" customFormat="1">
      <c r="A420" s="11">
        <v>415</v>
      </c>
      <c r="B420" s="29" t="s">
        <v>865</v>
      </c>
      <c r="C420" s="12" t="s">
        <v>292</v>
      </c>
      <c r="D420" s="13">
        <v>32</v>
      </c>
      <c r="E420" s="5">
        <f>+VLOOKUP(B420,'1. PHARMAEUROPEA'!$B$2:$G$427,6,0)</f>
        <v>74080</v>
      </c>
      <c r="F420" s="5">
        <f>+VLOOKUP(B420,'2. LABORATORIOS LTDA'!$B$2:$G$427,6,0)</f>
        <v>140159</v>
      </c>
      <c r="G420" s="5"/>
      <c r="H420" s="5">
        <f>+VLOOKUP(B420,'4. OC LA ECONOMIA'!$B$2:$G$437,6,0)</f>
        <v>68182</v>
      </c>
      <c r="I420" s="5">
        <f>+VLOOKUP(B420,'5. COBO Y ASOCIADOS'!$B$2:$G$427,6,0)</f>
        <v>139961</v>
      </c>
      <c r="J420" s="5">
        <f>+VLOOKUP(B420,'6. COOSBOY'!$B$10:$G$435,6,0)</f>
        <v>68544</v>
      </c>
      <c r="K420" s="879"/>
      <c r="L420" s="879"/>
      <c r="M420" s="5"/>
      <c r="N420" s="5"/>
      <c r="O420" s="879">
        <f>+VLOOKUP(B420,'11. SYD'!B416:G841,6,0)</f>
        <v>224286</v>
      </c>
      <c r="P420" s="5">
        <f>+VLOOKUP(B420,'12. REM EQUIPOS'!$B$4:$G$429,6,0)</f>
        <v>171981</v>
      </c>
      <c r="Q420" s="5"/>
      <c r="R420" s="5"/>
      <c r="S420" s="879"/>
      <c r="T420" s="23">
        <f t="shared" si="8"/>
        <v>68182</v>
      </c>
      <c r="U420" s="21" t="s">
        <v>11</v>
      </c>
      <c r="V420" s="21"/>
      <c r="W420" s="835" t="s">
        <v>363</v>
      </c>
      <c r="X420" s="36"/>
      <c r="Y420" s="21"/>
    </row>
    <row r="421" spans="1:25" s="843" customFormat="1" ht="28">
      <c r="A421" s="710">
        <v>416</v>
      </c>
      <c r="B421" s="836" t="s">
        <v>866</v>
      </c>
      <c r="C421" s="837" t="s">
        <v>886</v>
      </c>
      <c r="D421" s="838">
        <v>16</v>
      </c>
      <c r="E421" s="702"/>
      <c r="F421" s="702"/>
      <c r="G421" s="702"/>
      <c r="H421" s="702"/>
      <c r="I421" s="702"/>
      <c r="J421" s="702"/>
      <c r="K421" s="879"/>
      <c r="L421" s="879"/>
      <c r="M421" s="702"/>
      <c r="N421" s="702"/>
      <c r="O421" s="879"/>
      <c r="P421" s="702"/>
      <c r="Q421" s="702"/>
      <c r="R421" s="702"/>
      <c r="S421" s="879"/>
      <c r="T421" s="839">
        <f t="shared" si="8"/>
        <v>0</v>
      </c>
      <c r="U421" s="840"/>
      <c r="V421" s="840"/>
      <c r="W421" s="841"/>
      <c r="X421" s="842"/>
      <c r="Y421" s="840" t="s">
        <v>1651</v>
      </c>
    </row>
    <row r="422" spans="1:25" s="1" customFormat="1">
      <c r="A422" s="11">
        <v>417</v>
      </c>
      <c r="B422" s="29" t="s">
        <v>867</v>
      </c>
      <c r="C422" s="12" t="s">
        <v>887</v>
      </c>
      <c r="D422" s="13">
        <v>60</v>
      </c>
      <c r="E422" s="5"/>
      <c r="F422" s="5"/>
      <c r="G422" s="5"/>
      <c r="H422" s="5">
        <f>+VLOOKUP(B422,'4. OC LA ECONOMIA'!$B$2:$G$437,6,0)</f>
        <v>7348</v>
      </c>
      <c r="I422" s="5"/>
      <c r="J422" s="5">
        <f>+VLOOKUP(B422,'6. COOSBOY'!$B$10:$G$435,6,0)</f>
        <v>1842.2399999999998</v>
      </c>
      <c r="K422" s="879"/>
      <c r="L422" s="879"/>
      <c r="M422" s="5"/>
      <c r="N422" s="5">
        <f>+VLOOKUP(B422,'10. PRO H'!$B$2:$G$427,6,0)</f>
        <v>2147</v>
      </c>
      <c r="O422" s="879">
        <f>+VLOOKUP(B422,'11. SYD'!B418:G843,6,0)</f>
        <v>525</v>
      </c>
      <c r="P422" s="5"/>
      <c r="Q422" s="5"/>
      <c r="R422" s="5"/>
      <c r="S422" s="879"/>
      <c r="T422" s="23">
        <f t="shared" si="8"/>
        <v>525</v>
      </c>
      <c r="U422" s="21" t="s">
        <v>12</v>
      </c>
      <c r="V422" s="21"/>
      <c r="W422" s="835" t="s">
        <v>386</v>
      </c>
      <c r="X422" s="36"/>
      <c r="Y422" s="21" t="s">
        <v>1650</v>
      </c>
    </row>
    <row r="423" spans="1:25" s="1" customFormat="1">
      <c r="A423" s="11">
        <v>418</v>
      </c>
      <c r="B423" s="29" t="s">
        <v>868</v>
      </c>
      <c r="C423" s="12" t="s">
        <v>887</v>
      </c>
      <c r="D423" s="13">
        <v>400</v>
      </c>
      <c r="E423" s="5"/>
      <c r="F423" s="5"/>
      <c r="G423" s="5"/>
      <c r="H423" s="5">
        <f>+VLOOKUP(B423,'4. OC LA ECONOMIA'!$B$2:$G$437,6,0)</f>
        <v>7348</v>
      </c>
      <c r="I423" s="5"/>
      <c r="J423" s="5">
        <f>+VLOOKUP(B423,'6. COOSBOY'!$B$10:$G$435,6,0)</f>
        <v>1842.2399999999998</v>
      </c>
      <c r="K423" s="879"/>
      <c r="L423" s="879"/>
      <c r="M423" s="5"/>
      <c r="N423" s="5">
        <f>+VLOOKUP(B423,'10. PRO H'!$B$2:$G$427,6,0)</f>
        <v>2147</v>
      </c>
      <c r="O423" s="879">
        <f>+VLOOKUP(B423,'11. SYD'!B419:G844,6,0)</f>
        <v>525</v>
      </c>
      <c r="P423" s="5"/>
      <c r="Q423" s="5"/>
      <c r="R423" s="5"/>
      <c r="S423" s="879"/>
      <c r="T423" s="23">
        <f t="shared" si="8"/>
        <v>525</v>
      </c>
      <c r="U423" s="21" t="s">
        <v>12</v>
      </c>
      <c r="V423" s="21"/>
      <c r="W423" s="835" t="s">
        <v>386</v>
      </c>
      <c r="X423" s="36"/>
      <c r="Y423" s="21" t="s">
        <v>1650</v>
      </c>
    </row>
    <row r="424" spans="1:25" s="843" customFormat="1">
      <c r="A424" s="710">
        <v>419</v>
      </c>
      <c r="B424" s="836" t="s">
        <v>869</v>
      </c>
      <c r="C424" s="837" t="s">
        <v>888</v>
      </c>
      <c r="D424" s="838">
        <v>10</v>
      </c>
      <c r="E424" s="702"/>
      <c r="F424" s="702"/>
      <c r="G424" s="702"/>
      <c r="H424" s="702"/>
      <c r="I424" s="702"/>
      <c r="J424" s="702"/>
      <c r="K424" s="879"/>
      <c r="L424" s="879"/>
      <c r="M424" s="702"/>
      <c r="N424" s="702"/>
      <c r="O424" s="879"/>
      <c r="P424" s="702"/>
      <c r="Q424" s="702"/>
      <c r="R424" s="702"/>
      <c r="S424" s="879"/>
      <c r="T424" s="839">
        <f t="shared" si="8"/>
        <v>0</v>
      </c>
      <c r="U424" s="840"/>
      <c r="V424" s="840"/>
      <c r="W424" s="841"/>
      <c r="X424" s="842"/>
      <c r="Y424" s="840" t="s">
        <v>1651</v>
      </c>
    </row>
    <row r="425" spans="1:25" s="843" customFormat="1">
      <c r="A425" s="710">
        <v>420</v>
      </c>
      <c r="B425" s="836" t="s">
        <v>870</v>
      </c>
      <c r="C425" s="837" t="s">
        <v>888</v>
      </c>
      <c r="D425" s="838">
        <v>10</v>
      </c>
      <c r="E425" s="702"/>
      <c r="F425" s="702"/>
      <c r="G425" s="702"/>
      <c r="H425" s="702"/>
      <c r="I425" s="702"/>
      <c r="J425" s="702"/>
      <c r="K425" s="879"/>
      <c r="L425" s="879"/>
      <c r="M425" s="702"/>
      <c r="N425" s="702"/>
      <c r="O425" s="879"/>
      <c r="P425" s="702"/>
      <c r="Q425" s="702"/>
      <c r="R425" s="702"/>
      <c r="S425" s="879"/>
      <c r="T425" s="839">
        <f t="shared" si="8"/>
        <v>0</v>
      </c>
      <c r="U425" s="840"/>
      <c r="V425" s="840"/>
      <c r="W425" s="841"/>
      <c r="X425" s="842"/>
      <c r="Y425" s="840" t="s">
        <v>1651</v>
      </c>
    </row>
    <row r="426" spans="1:25" s="843" customFormat="1">
      <c r="A426" s="710">
        <v>421</v>
      </c>
      <c r="B426" s="836" t="s">
        <v>871</v>
      </c>
      <c r="C426" s="837" t="s">
        <v>888</v>
      </c>
      <c r="D426" s="838">
        <v>10</v>
      </c>
      <c r="E426" s="702"/>
      <c r="F426" s="702"/>
      <c r="G426" s="702"/>
      <c r="H426" s="702"/>
      <c r="I426" s="702"/>
      <c r="J426" s="702"/>
      <c r="K426" s="879"/>
      <c r="L426" s="879"/>
      <c r="M426" s="702"/>
      <c r="N426" s="702"/>
      <c r="O426" s="879"/>
      <c r="P426" s="702"/>
      <c r="Q426" s="702"/>
      <c r="R426" s="702"/>
      <c r="S426" s="879"/>
      <c r="T426" s="839">
        <f t="shared" si="8"/>
        <v>0</v>
      </c>
      <c r="U426" s="840"/>
      <c r="V426" s="840"/>
      <c r="W426" s="841"/>
      <c r="X426" s="842"/>
      <c r="Y426" s="840" t="s">
        <v>1651</v>
      </c>
    </row>
    <row r="427" spans="1:25" s="843" customFormat="1">
      <c r="A427" s="710">
        <v>422</v>
      </c>
      <c r="B427" s="836" t="s">
        <v>872</v>
      </c>
      <c r="C427" s="837" t="s">
        <v>889</v>
      </c>
      <c r="D427" s="838">
        <v>3</v>
      </c>
      <c r="E427" s="702"/>
      <c r="F427" s="702"/>
      <c r="G427" s="702"/>
      <c r="H427" s="702"/>
      <c r="I427" s="702"/>
      <c r="J427" s="702"/>
      <c r="K427" s="702"/>
      <c r="L427" s="702"/>
      <c r="M427" s="702"/>
      <c r="N427" s="702"/>
      <c r="O427" s="702">
        <f>+VLOOKUP(B427,'11. SYD'!B423:G848,6,0)</f>
        <v>7457.64</v>
      </c>
      <c r="P427" s="702"/>
      <c r="Q427" s="702"/>
      <c r="R427" s="702"/>
      <c r="S427" s="702"/>
      <c r="T427" s="839">
        <f t="shared" si="8"/>
        <v>7457.64</v>
      </c>
      <c r="U427" s="840"/>
      <c r="V427" s="840"/>
      <c r="W427" s="841"/>
      <c r="X427" s="842"/>
      <c r="Y427" s="840" t="s">
        <v>1682</v>
      </c>
    </row>
    <row r="428" spans="1:25" s="843" customFormat="1">
      <c r="A428" s="710">
        <v>423</v>
      </c>
      <c r="B428" s="836" t="s">
        <v>873</v>
      </c>
      <c r="C428" s="837" t="s">
        <v>889</v>
      </c>
      <c r="D428" s="838">
        <v>8</v>
      </c>
      <c r="E428" s="702"/>
      <c r="F428" s="702"/>
      <c r="G428" s="702"/>
      <c r="H428" s="702"/>
      <c r="I428" s="702"/>
      <c r="J428" s="702"/>
      <c r="K428" s="702"/>
      <c r="L428" s="702"/>
      <c r="M428" s="702"/>
      <c r="N428" s="702"/>
      <c r="O428" s="702">
        <f>+VLOOKUP(B428,'11. SYD'!B424:G849,6,0)</f>
        <v>7457.64</v>
      </c>
      <c r="P428" s="702"/>
      <c r="Q428" s="702"/>
      <c r="R428" s="702"/>
      <c r="S428" s="702"/>
      <c r="T428" s="839">
        <f t="shared" si="8"/>
        <v>7457.64</v>
      </c>
      <c r="U428" s="840"/>
      <c r="V428" s="840"/>
      <c r="W428" s="841"/>
      <c r="X428" s="842"/>
      <c r="Y428" s="840" t="s">
        <v>1682</v>
      </c>
    </row>
    <row r="429" spans="1:25" s="843" customFormat="1">
      <c r="A429" s="710">
        <v>424</v>
      </c>
      <c r="B429" s="836" t="s">
        <v>874</v>
      </c>
      <c r="C429" s="837" t="s">
        <v>889</v>
      </c>
      <c r="D429" s="838">
        <v>3</v>
      </c>
      <c r="E429" s="702"/>
      <c r="F429" s="702"/>
      <c r="G429" s="702"/>
      <c r="H429" s="702"/>
      <c r="I429" s="702"/>
      <c r="J429" s="702"/>
      <c r="K429" s="702"/>
      <c r="L429" s="702"/>
      <c r="M429" s="702"/>
      <c r="N429" s="702"/>
      <c r="O429" s="702">
        <f>+VLOOKUP(B429,'11. SYD'!B425:G850,6,0)</f>
        <v>7457.64</v>
      </c>
      <c r="P429" s="702"/>
      <c r="Q429" s="702"/>
      <c r="R429" s="702"/>
      <c r="S429" s="702"/>
      <c r="T429" s="839">
        <f t="shared" si="8"/>
        <v>7457.64</v>
      </c>
      <c r="U429" s="840"/>
      <c r="V429" s="840"/>
      <c r="W429" s="841"/>
      <c r="X429" s="842"/>
      <c r="Y429" s="840" t="s">
        <v>1682</v>
      </c>
    </row>
    <row r="430" spans="1:25" s="843" customFormat="1">
      <c r="A430" s="710">
        <v>425</v>
      </c>
      <c r="B430" s="836" t="s">
        <v>875</v>
      </c>
      <c r="C430" s="837" t="s">
        <v>890</v>
      </c>
      <c r="D430" s="838">
        <v>2</v>
      </c>
      <c r="E430" s="702"/>
      <c r="F430" s="702"/>
      <c r="G430" s="702"/>
      <c r="H430" s="702"/>
      <c r="I430" s="702"/>
      <c r="J430" s="702"/>
      <c r="K430" s="702"/>
      <c r="L430" s="702"/>
      <c r="M430" s="702"/>
      <c r="N430" s="702"/>
      <c r="O430" s="702">
        <f>+VLOOKUP(B430,'11. SYD'!B426:G851,6,0)</f>
        <v>9147.76</v>
      </c>
      <c r="P430" s="702"/>
      <c r="Q430" s="702"/>
      <c r="R430" s="702"/>
      <c r="S430" s="702"/>
      <c r="T430" s="839">
        <f t="shared" si="8"/>
        <v>9147.76</v>
      </c>
      <c r="U430" s="840"/>
      <c r="V430" s="840"/>
      <c r="W430" s="841"/>
      <c r="X430" s="842"/>
      <c r="Y430" s="840" t="s">
        <v>1682</v>
      </c>
    </row>
    <row r="431" spans="1:25" s="843" customFormat="1">
      <c r="A431" s="710">
        <v>426</v>
      </c>
      <c r="B431" s="836" t="s">
        <v>876</v>
      </c>
      <c r="C431" s="837" t="s">
        <v>890</v>
      </c>
      <c r="D431" s="838">
        <v>2</v>
      </c>
      <c r="E431" s="702"/>
      <c r="F431" s="702"/>
      <c r="G431" s="702"/>
      <c r="H431" s="702"/>
      <c r="I431" s="702"/>
      <c r="J431" s="702"/>
      <c r="K431" s="702"/>
      <c r="L431" s="702"/>
      <c r="M431" s="702"/>
      <c r="N431" s="702"/>
      <c r="O431" s="702">
        <f>+VLOOKUP(B431,'11. SYD'!B427:G852,6,0)</f>
        <v>9147.76</v>
      </c>
      <c r="P431" s="702"/>
      <c r="Q431" s="702"/>
      <c r="R431" s="702"/>
      <c r="S431" s="702"/>
      <c r="T431" s="839">
        <f t="shared" si="8"/>
        <v>9147.76</v>
      </c>
      <c r="U431" s="840"/>
      <c r="V431" s="840"/>
      <c r="W431" s="841"/>
      <c r="X431" s="842"/>
      <c r="Y431" s="840" t="s">
        <v>1682</v>
      </c>
    </row>
    <row r="432" spans="1:25" s="1" customFormat="1">
      <c r="A432" s="11"/>
      <c r="B432" s="29"/>
      <c r="C432" s="12"/>
      <c r="D432" s="13"/>
      <c r="E432" s="5"/>
      <c r="F432" s="5"/>
      <c r="G432" s="5"/>
      <c r="H432" s="5"/>
      <c r="I432" s="5"/>
      <c r="J432" s="5"/>
      <c r="K432" s="879"/>
      <c r="L432" s="879"/>
      <c r="M432" s="5"/>
      <c r="N432" s="5"/>
      <c r="O432" s="879"/>
      <c r="P432" s="5"/>
      <c r="Q432" s="5"/>
      <c r="R432" s="5"/>
      <c r="S432" s="879"/>
      <c r="T432" s="23"/>
      <c r="U432" s="21"/>
      <c r="V432" s="21"/>
      <c r="W432" s="835"/>
      <c r="X432" s="36"/>
      <c r="Y432" s="21"/>
    </row>
    <row r="433" spans="1:25" s="1" customFormat="1">
      <c r="A433" s="11"/>
      <c r="B433" s="29"/>
      <c r="C433" s="12"/>
      <c r="D433" s="13"/>
      <c r="E433" s="5"/>
      <c r="F433" s="5"/>
      <c r="G433" s="5"/>
      <c r="H433" s="5"/>
      <c r="I433" s="5"/>
      <c r="J433" s="5"/>
      <c r="K433" s="879"/>
      <c r="L433" s="879"/>
      <c r="M433" s="5"/>
      <c r="N433" s="5"/>
      <c r="O433" s="879"/>
      <c r="P433" s="5"/>
      <c r="Q433" s="5"/>
      <c r="R433" s="5"/>
      <c r="S433" s="879"/>
      <c r="T433" s="23"/>
      <c r="U433" s="21"/>
      <c r="V433" s="21"/>
      <c r="W433" s="835"/>
      <c r="X433" s="36"/>
      <c r="Y433" s="21"/>
    </row>
    <row r="435" spans="1:25">
      <c r="B435" s="880"/>
    </row>
    <row r="437" spans="1:25">
      <c r="B437" s="699" t="s">
        <v>1681</v>
      </c>
    </row>
  </sheetData>
  <sheetProtection autoFilter="0"/>
  <autoFilter ref="A5:Y431"/>
  <conditionalFormatting sqref="E259:E263">
    <cfRule type="top10" dxfId="432" priority="7" bottom="1" rank="1"/>
  </conditionalFormatting>
  <conditionalFormatting sqref="E6:S6 E6:F431 L7:L433 G7:K431 M7:S431">
    <cfRule type="top10" dxfId="431" priority="602" bottom="1" rank="1"/>
  </conditionalFormatting>
  <conditionalFormatting sqref="E7:S7 N17 N27 N37 N47 N57 N67 N77 N87 N97 N107 N117 N127 N137 N147 N157 N167 N177 N187 N197 N207 N217 N227 N237 N247 N257 N267 N277 N287 N297 N307 N317 N327 N337 N347 N357 N367 N377 N387 N397 N407 N417 N427">
    <cfRule type="top10" dxfId="430" priority="607" bottom="1" rank="1"/>
  </conditionalFormatting>
  <conditionalFormatting sqref="E8:S8 N18 N28 N38 N48 N58 N68 N78 N88 N98 N108 N118 N128 N138 N148 N158 N168 N178 N188 N198 N208 N218 N228 N238 N248 N258 N268 N278 N288 N298 N308 N318 N328 N338 N348 N358 N368 N378 N388 N398 N408 N418 N428">
    <cfRule type="top10" dxfId="429" priority="650" bottom="1" rank="1"/>
  </conditionalFormatting>
  <conditionalFormatting sqref="E9:S9 N19 N29 N39 N49 N59 N69 N79 N89 N99 N109 N119 N129 N139 N149 N159 N169 N179 N189 N199 N209 N219 N229 N239 N249 N259 N269 N279 N289 N299 N309 N319 N329 N339 N349 N359 N369 N379 N389 N399 N409 N419 N429">
    <cfRule type="top10" dxfId="428" priority="693" bottom="1" rank="1"/>
  </conditionalFormatting>
  <conditionalFormatting sqref="E10:S10 N20 N30 N40 N50 N60 N70 N80 N90 N100 N110 N120 N130 N140 N150 N160 N170 N180 N190 N200 N210 N220 N230 N240 N250 N260 N270 N280 N290 N300 N310 N320 N330 N340 N350 N360 N370 N380 N390 N400 N410 N420 N430">
    <cfRule type="top10" dxfId="427" priority="736" bottom="1" rank="1"/>
  </conditionalFormatting>
  <conditionalFormatting sqref="E11:S11 N21 N31 N41 N51 N61 N71 N81 N91 N101 N111 N121 N131 N141 N151 N161 N171 N181 N191 N201 N211 N221 N231 N241 N251 N261 N271 N281 N291 N301 N311 N321 N331 N341 N351 N361 N371 N381 N391 N401 N411 N421 N431">
    <cfRule type="top10" dxfId="426" priority="779" bottom="1" rank="1"/>
  </conditionalFormatting>
  <conditionalFormatting sqref="E12:S12 N22 N32 N42 N52 N62 N72 N82 N92 N102 N112 N122 N132 N142 N152 N162 N172 N182 N192 N202 N212 N222 N232 N242 N252 N262 N272 N282 N292 N302 N312 N322 N332 N342 N352 N362 N372 N382 N392 N402 N412 N422">
    <cfRule type="top10" dxfId="425" priority="822" bottom="1" rank="1"/>
  </conditionalFormatting>
  <conditionalFormatting sqref="E13:S13 N23 N33 N43 N53 N63 N73 N83 N93 N103 N113 N123 N133 N143 N153 N163 N173 N183 N193 N203 N213 N223 N233 N243 N253 N263 N273 N283 N293 N303 N313 N323 N333 N343 N353 N363 N373 N383 N393 N403 N413 N423">
    <cfRule type="top10" dxfId="424" priority="864" bottom="1" rank="1"/>
  </conditionalFormatting>
  <conditionalFormatting sqref="E14:S14 N24 N34 N44 N54 N64 N74 N84 N94 N104 N114 N124 N134 N144 N154 N164 N174 N184 N194 N204 N214 N224 N234 N244 N254 N264 N274 N284 N294 N304 N314 N324 N334 N344 N354 N364 N374 N384 N394 N404 N414 N424">
    <cfRule type="top10" dxfId="423" priority="906" bottom="1" rank="1"/>
  </conditionalFormatting>
  <conditionalFormatting sqref="E15:S15 N25 N35 N45 N55 N65 N75 N85 N95 N105 N115 N125 N135 N145 N155 N165 N175 N185 N195 N205 N215 N225 N235 N245 N255 N265 N275 N285 N295 N305 N315 N325 N335 N345 N355 N365 N375 N385 N395 N405 N415 N425">
    <cfRule type="top10" dxfId="422" priority="948" bottom="1" rank="1"/>
  </conditionalFormatting>
  <conditionalFormatting sqref="E16:S16">
    <cfRule type="top10" dxfId="421" priority="990" bottom="1" rank="1"/>
  </conditionalFormatting>
  <conditionalFormatting sqref="E17:S17">
    <cfRule type="top10" dxfId="420" priority="991" bottom="1" rank="1"/>
  </conditionalFormatting>
  <conditionalFormatting sqref="E18:S18">
    <cfRule type="top10" dxfId="419" priority="992" bottom="1" rank="1"/>
  </conditionalFormatting>
  <conditionalFormatting sqref="E19:S19">
    <cfRule type="top10" dxfId="418" priority="993" bottom="1" rank="1"/>
  </conditionalFormatting>
  <conditionalFormatting sqref="E20:S20">
    <cfRule type="top10" dxfId="417" priority="994" bottom="1" rank="1"/>
  </conditionalFormatting>
  <conditionalFormatting sqref="E21:S21">
    <cfRule type="top10" dxfId="416" priority="995" bottom="1" rank="1"/>
  </conditionalFormatting>
  <conditionalFormatting sqref="E22:S22">
    <cfRule type="top10" dxfId="415" priority="996" bottom="1" rank="1"/>
  </conditionalFormatting>
  <conditionalFormatting sqref="E23:S23">
    <cfRule type="top10" dxfId="414" priority="997" bottom="1" rank="1"/>
  </conditionalFormatting>
  <conditionalFormatting sqref="E24:S24">
    <cfRule type="top10" dxfId="413" priority="998" bottom="1" rank="1"/>
  </conditionalFormatting>
  <conditionalFormatting sqref="E25:S25">
    <cfRule type="top10" dxfId="412" priority="999" bottom="1" rank="1"/>
  </conditionalFormatting>
  <conditionalFormatting sqref="E26:S26">
    <cfRule type="top10" dxfId="411" priority="1000" bottom="1" rank="1"/>
  </conditionalFormatting>
  <conditionalFormatting sqref="E27:S27">
    <cfRule type="top10" dxfId="410" priority="1001" bottom="1" rank="1"/>
  </conditionalFormatting>
  <conditionalFormatting sqref="E28:S28">
    <cfRule type="top10" dxfId="409" priority="1002" bottom="1" rank="1"/>
  </conditionalFormatting>
  <conditionalFormatting sqref="E29:S29">
    <cfRule type="top10" dxfId="408" priority="1003" bottom="1" rank="1"/>
  </conditionalFormatting>
  <conditionalFormatting sqref="E30:S30">
    <cfRule type="top10" dxfId="407" priority="1004" bottom="1" rank="1"/>
  </conditionalFormatting>
  <conditionalFormatting sqref="E31:S31">
    <cfRule type="top10" dxfId="406" priority="1005" bottom="1" rank="1"/>
  </conditionalFormatting>
  <conditionalFormatting sqref="E32:S32">
    <cfRule type="top10" dxfId="405" priority="1006" bottom="1" rank="1"/>
  </conditionalFormatting>
  <conditionalFormatting sqref="E33:S33">
    <cfRule type="top10" dxfId="404" priority="1007" bottom="1" rank="1"/>
  </conditionalFormatting>
  <conditionalFormatting sqref="E34:S34">
    <cfRule type="top10" dxfId="403" priority="1008" bottom="1" rank="1"/>
  </conditionalFormatting>
  <conditionalFormatting sqref="E35:S35">
    <cfRule type="top10" dxfId="402" priority="1009" bottom="1" rank="1"/>
  </conditionalFormatting>
  <conditionalFormatting sqref="E36:S36">
    <cfRule type="top10" dxfId="401" priority="1010" bottom="1" rank="1"/>
  </conditionalFormatting>
  <conditionalFormatting sqref="E37:S37">
    <cfRule type="top10" dxfId="400" priority="1011" bottom="1" rank="1"/>
  </conditionalFormatting>
  <conditionalFormatting sqref="E38:S38">
    <cfRule type="top10" dxfId="399" priority="1012" bottom="1" rank="1"/>
  </conditionalFormatting>
  <conditionalFormatting sqref="E39:S39">
    <cfRule type="top10" dxfId="398" priority="1013" bottom="1" rank="1"/>
  </conditionalFormatting>
  <conditionalFormatting sqref="E40:S40">
    <cfRule type="top10" dxfId="397" priority="1014" bottom="1" rank="1"/>
  </conditionalFormatting>
  <conditionalFormatting sqref="E41:S41">
    <cfRule type="top10" dxfId="396" priority="1015" bottom="1" rank="1"/>
  </conditionalFormatting>
  <conditionalFormatting sqref="E42:S42">
    <cfRule type="top10" dxfId="395" priority="1016" bottom="1" rank="1"/>
  </conditionalFormatting>
  <conditionalFormatting sqref="E43:S43">
    <cfRule type="top10" dxfId="394" priority="1017" bottom="1" rank="1"/>
  </conditionalFormatting>
  <conditionalFormatting sqref="E44:S44">
    <cfRule type="top10" dxfId="393" priority="1018" bottom="1" rank="1"/>
  </conditionalFormatting>
  <conditionalFormatting sqref="E45:S45">
    <cfRule type="top10" dxfId="392" priority="1019" bottom="1" rank="1"/>
  </conditionalFormatting>
  <conditionalFormatting sqref="E46:S46">
    <cfRule type="top10" dxfId="391" priority="1020" bottom="1" rank="1"/>
  </conditionalFormatting>
  <conditionalFormatting sqref="E47:S47">
    <cfRule type="top10" dxfId="390" priority="1021" bottom="1" rank="1"/>
  </conditionalFormatting>
  <conditionalFormatting sqref="E48:S48">
    <cfRule type="top10" dxfId="389" priority="1022" bottom="1" rank="1"/>
  </conditionalFormatting>
  <conditionalFormatting sqref="E49:S49">
    <cfRule type="top10" dxfId="388" priority="1023" bottom="1" rank="1"/>
  </conditionalFormatting>
  <conditionalFormatting sqref="E50:S50">
    <cfRule type="top10" dxfId="387" priority="1024" bottom="1" rank="1"/>
  </conditionalFormatting>
  <conditionalFormatting sqref="E51:S51">
    <cfRule type="top10" dxfId="386" priority="1025" bottom="1" rank="1"/>
  </conditionalFormatting>
  <conditionalFormatting sqref="E52:S52">
    <cfRule type="top10" dxfId="385" priority="1026" bottom="1" rank="1"/>
  </conditionalFormatting>
  <conditionalFormatting sqref="E53:S53">
    <cfRule type="top10" dxfId="384" priority="1027" bottom="1" rank="1"/>
  </conditionalFormatting>
  <conditionalFormatting sqref="E54:S54">
    <cfRule type="top10" dxfId="383" priority="1028" bottom="1" rank="1"/>
  </conditionalFormatting>
  <conditionalFormatting sqref="E55:S55">
    <cfRule type="top10" dxfId="382" priority="1029" bottom="1" rank="1"/>
  </conditionalFormatting>
  <conditionalFormatting sqref="E56:S56">
    <cfRule type="top10" dxfId="381" priority="1030" bottom="1" rank="1"/>
  </conditionalFormatting>
  <conditionalFormatting sqref="E57:S57">
    <cfRule type="top10" dxfId="380" priority="1031" bottom="1" rank="1"/>
  </conditionalFormatting>
  <conditionalFormatting sqref="E58:S58">
    <cfRule type="top10" dxfId="379" priority="1032" bottom="1" rank="1"/>
  </conditionalFormatting>
  <conditionalFormatting sqref="E59:S59">
    <cfRule type="top10" dxfId="378" priority="1033" bottom="1" rank="1"/>
  </conditionalFormatting>
  <conditionalFormatting sqref="E60:S60">
    <cfRule type="top10" dxfId="377" priority="1034" bottom="1" rank="1"/>
  </conditionalFormatting>
  <conditionalFormatting sqref="E61:S61">
    <cfRule type="top10" dxfId="376" priority="1035" bottom="1" rank="1"/>
  </conditionalFormatting>
  <conditionalFormatting sqref="E62:S62">
    <cfRule type="top10" dxfId="375" priority="1036" bottom="1" rank="1"/>
  </conditionalFormatting>
  <conditionalFormatting sqref="E63:S63">
    <cfRule type="top10" dxfId="374" priority="1037" bottom="1" rank="1"/>
  </conditionalFormatting>
  <conditionalFormatting sqref="E64:S64">
    <cfRule type="top10" dxfId="373" priority="1038" bottom="1" rank="1"/>
  </conditionalFormatting>
  <conditionalFormatting sqref="E65:S65">
    <cfRule type="top10" dxfId="372" priority="1039" bottom="1" rank="1"/>
  </conditionalFormatting>
  <conditionalFormatting sqref="E66:S66">
    <cfRule type="top10" dxfId="371" priority="1040" bottom="1" rank="1"/>
  </conditionalFormatting>
  <conditionalFormatting sqref="E67:S67">
    <cfRule type="top10" dxfId="370" priority="1041" bottom="1" rank="1"/>
  </conditionalFormatting>
  <conditionalFormatting sqref="E68:S68">
    <cfRule type="top10" dxfId="369" priority="1042" bottom="1" rank="1"/>
  </conditionalFormatting>
  <conditionalFormatting sqref="E69:S69">
    <cfRule type="top10" dxfId="368" priority="1043" bottom="1" rank="1"/>
  </conditionalFormatting>
  <conditionalFormatting sqref="E70:S70">
    <cfRule type="top10" dxfId="367" priority="1044" bottom="1" rank="1"/>
  </conditionalFormatting>
  <conditionalFormatting sqref="E71:S71">
    <cfRule type="top10" dxfId="366" priority="1045" bottom="1" rank="1"/>
  </conditionalFormatting>
  <conditionalFormatting sqref="E72:S72">
    <cfRule type="top10" dxfId="365" priority="1046" bottom="1" rank="1"/>
  </conditionalFormatting>
  <conditionalFormatting sqref="E73:S73">
    <cfRule type="top10" dxfId="364" priority="1047" bottom="1" rank="1"/>
  </conditionalFormatting>
  <conditionalFormatting sqref="E74:S74">
    <cfRule type="top10" dxfId="363" priority="1048" bottom="1" rank="1"/>
  </conditionalFormatting>
  <conditionalFormatting sqref="E75:S75">
    <cfRule type="top10" dxfId="362" priority="1049" bottom="1" rank="1"/>
  </conditionalFormatting>
  <conditionalFormatting sqref="E76:S76">
    <cfRule type="top10" dxfId="361" priority="1050" bottom="1" rank="1"/>
  </conditionalFormatting>
  <conditionalFormatting sqref="E77:S77">
    <cfRule type="top10" dxfId="360" priority="1051" bottom="1" rank="1"/>
  </conditionalFormatting>
  <conditionalFormatting sqref="E78:S78">
    <cfRule type="top10" dxfId="359" priority="1052" bottom="1" rank="1"/>
  </conditionalFormatting>
  <conditionalFormatting sqref="E79:S79">
    <cfRule type="top10" dxfId="358" priority="1053" bottom="1" rank="1"/>
  </conditionalFormatting>
  <conditionalFormatting sqref="E80:S80">
    <cfRule type="top10" dxfId="357" priority="1054" bottom="1" rank="1"/>
  </conditionalFormatting>
  <conditionalFormatting sqref="E81:S81">
    <cfRule type="top10" dxfId="356" priority="1055" bottom="1" rank="1"/>
  </conditionalFormatting>
  <conditionalFormatting sqref="E82:S82">
    <cfRule type="top10" dxfId="355" priority="1056" bottom="1" rank="1"/>
  </conditionalFormatting>
  <conditionalFormatting sqref="E83:S83">
    <cfRule type="top10" dxfId="354" priority="1057" bottom="1" rank="1"/>
  </conditionalFormatting>
  <conditionalFormatting sqref="E84:S84">
    <cfRule type="top10" dxfId="353" priority="1058" bottom="1" rank="1"/>
  </conditionalFormatting>
  <conditionalFormatting sqref="E85:S85">
    <cfRule type="top10" dxfId="352" priority="1059" bottom="1" rank="1"/>
  </conditionalFormatting>
  <conditionalFormatting sqref="E86:S86">
    <cfRule type="top10" dxfId="351" priority="1060" bottom="1" rank="1"/>
  </conditionalFormatting>
  <conditionalFormatting sqref="E87:S87">
    <cfRule type="top10" dxfId="350" priority="1061" bottom="1" rank="1"/>
  </conditionalFormatting>
  <conditionalFormatting sqref="E88:S88">
    <cfRule type="top10" dxfId="349" priority="1062" bottom="1" rank="1"/>
  </conditionalFormatting>
  <conditionalFormatting sqref="E89:S89">
    <cfRule type="top10" dxfId="348" priority="1063" bottom="1" rank="1"/>
  </conditionalFormatting>
  <conditionalFormatting sqref="E90:S90">
    <cfRule type="top10" dxfId="347" priority="1064" bottom="1" rank="1"/>
  </conditionalFormatting>
  <conditionalFormatting sqref="E91:S91">
    <cfRule type="top10" dxfId="346" priority="1065" bottom="1" rank="1"/>
  </conditionalFormatting>
  <conditionalFormatting sqref="E92:S92">
    <cfRule type="top10" dxfId="345" priority="1066" bottom="1" rank="1"/>
  </conditionalFormatting>
  <conditionalFormatting sqref="E93:S93">
    <cfRule type="top10" dxfId="344" priority="1067" bottom="1" rank="1"/>
  </conditionalFormatting>
  <conditionalFormatting sqref="E94:S94">
    <cfRule type="top10" dxfId="343" priority="1068" bottom="1" rank="1"/>
  </conditionalFormatting>
  <conditionalFormatting sqref="E95:S95">
    <cfRule type="top10" dxfId="342" priority="1069" bottom="1" rank="1"/>
  </conditionalFormatting>
  <conditionalFormatting sqref="E96:S96">
    <cfRule type="top10" dxfId="341" priority="1070" bottom="1" rank="1"/>
  </conditionalFormatting>
  <conditionalFormatting sqref="E97:S97">
    <cfRule type="top10" dxfId="340" priority="1071" bottom="1" rank="1"/>
  </conditionalFormatting>
  <conditionalFormatting sqref="E98:S98">
    <cfRule type="top10" dxfId="339" priority="1072" bottom="1" rank="1"/>
  </conditionalFormatting>
  <conditionalFormatting sqref="E99:S99">
    <cfRule type="top10" dxfId="338" priority="1073" bottom="1" rank="1"/>
  </conditionalFormatting>
  <conditionalFormatting sqref="E100:S100 O101:O431">
    <cfRule type="top10" dxfId="337" priority="1074" bottom="1" rank="1"/>
  </conditionalFormatting>
  <conditionalFormatting sqref="E101:S101">
    <cfRule type="top10" dxfId="336" priority="1076" bottom="1" rank="1"/>
  </conditionalFormatting>
  <conditionalFormatting sqref="E102:S102">
    <cfRule type="top10" dxfId="335" priority="1077" bottom="1" rank="1"/>
  </conditionalFormatting>
  <conditionalFormatting sqref="E103:S103">
    <cfRule type="top10" dxfId="334" priority="1078" bottom="1" rank="1"/>
  </conditionalFormatting>
  <conditionalFormatting sqref="E104:S104">
    <cfRule type="top10" dxfId="333" priority="1079" bottom="1" rank="1"/>
  </conditionalFormatting>
  <conditionalFormatting sqref="E105:S105">
    <cfRule type="top10" dxfId="332" priority="1080" bottom="1" rank="1"/>
  </conditionalFormatting>
  <conditionalFormatting sqref="E106:S106">
    <cfRule type="top10" dxfId="331" priority="1081" bottom="1" rank="1"/>
  </conditionalFormatting>
  <conditionalFormatting sqref="E107:S107">
    <cfRule type="top10" dxfId="330" priority="1082" bottom="1" rank="1"/>
  </conditionalFormatting>
  <conditionalFormatting sqref="E108:S108">
    <cfRule type="top10" dxfId="329" priority="1083" bottom="1" rank="1"/>
  </conditionalFormatting>
  <conditionalFormatting sqref="E109:S109">
    <cfRule type="top10" dxfId="328" priority="1084" bottom="1" rank="1"/>
  </conditionalFormatting>
  <conditionalFormatting sqref="E110:S110">
    <cfRule type="top10" dxfId="327" priority="1085" bottom="1" rank="1"/>
  </conditionalFormatting>
  <conditionalFormatting sqref="E111:S111">
    <cfRule type="top10" dxfId="326" priority="1086" bottom="1" rank="1"/>
  </conditionalFormatting>
  <conditionalFormatting sqref="E112:S112">
    <cfRule type="top10" dxfId="325" priority="1087" bottom="1" rank="1"/>
  </conditionalFormatting>
  <conditionalFormatting sqref="E113:S113">
    <cfRule type="top10" dxfId="324" priority="1088" bottom="1" rank="1"/>
  </conditionalFormatting>
  <conditionalFormatting sqref="E114:S114">
    <cfRule type="top10" dxfId="323" priority="1089" bottom="1" rank="1"/>
  </conditionalFormatting>
  <conditionalFormatting sqref="E115:S115">
    <cfRule type="top10" dxfId="322" priority="1090" bottom="1" rank="1"/>
  </conditionalFormatting>
  <conditionalFormatting sqref="E116:S116">
    <cfRule type="top10" dxfId="321" priority="1091" bottom="1" rank="1"/>
  </conditionalFormatting>
  <conditionalFormatting sqref="E117:S117">
    <cfRule type="top10" dxfId="320" priority="1092" bottom="1" rank="1"/>
  </conditionalFormatting>
  <conditionalFormatting sqref="E118:S118">
    <cfRule type="top10" dxfId="319" priority="1093" bottom="1" rank="1"/>
  </conditionalFormatting>
  <conditionalFormatting sqref="E119:S119">
    <cfRule type="top10" dxfId="318" priority="1094" bottom="1" rank="1"/>
  </conditionalFormatting>
  <conditionalFormatting sqref="E120:S120">
    <cfRule type="top10" dxfId="317" priority="1095" bottom="1" rank="1"/>
  </conditionalFormatting>
  <conditionalFormatting sqref="E121:S121">
    <cfRule type="top10" dxfId="316" priority="1096" bottom="1" rank="1"/>
  </conditionalFormatting>
  <conditionalFormatting sqref="E122:S122">
    <cfRule type="top10" dxfId="315" priority="1097" bottom="1" rank="1"/>
  </conditionalFormatting>
  <conditionalFormatting sqref="E123:S123">
    <cfRule type="top10" dxfId="314" priority="1098" bottom="1" rank="1"/>
  </conditionalFormatting>
  <conditionalFormatting sqref="E124:S124">
    <cfRule type="top10" dxfId="313" priority="1099" bottom="1" rank="1"/>
  </conditionalFormatting>
  <conditionalFormatting sqref="E125:S125">
    <cfRule type="top10" dxfId="312" priority="1100" bottom="1" rank="1"/>
  </conditionalFormatting>
  <conditionalFormatting sqref="E126:S126">
    <cfRule type="top10" dxfId="311" priority="1101" bottom="1" rank="1"/>
  </conditionalFormatting>
  <conditionalFormatting sqref="E127:S127">
    <cfRule type="top10" dxfId="310" priority="1102" bottom="1" rank="1"/>
  </conditionalFormatting>
  <conditionalFormatting sqref="E128:S128">
    <cfRule type="top10" dxfId="309" priority="1103" bottom="1" rank="1"/>
  </conditionalFormatting>
  <conditionalFormatting sqref="E129:S129">
    <cfRule type="top10" dxfId="308" priority="1104" bottom="1" rank="1"/>
  </conditionalFormatting>
  <conditionalFormatting sqref="E130:S130">
    <cfRule type="top10" dxfId="307" priority="1105" bottom="1" rank="1"/>
  </conditionalFormatting>
  <conditionalFormatting sqref="E131:S131">
    <cfRule type="top10" dxfId="306" priority="1106" bottom="1" rank="1"/>
  </conditionalFormatting>
  <conditionalFormatting sqref="E132:S132">
    <cfRule type="top10" dxfId="305" priority="1107" bottom="1" rank="1"/>
  </conditionalFormatting>
  <conditionalFormatting sqref="E133:S133">
    <cfRule type="top10" dxfId="304" priority="1108" bottom="1" rank="1"/>
  </conditionalFormatting>
  <conditionalFormatting sqref="E134:S134">
    <cfRule type="top10" dxfId="303" priority="1109" bottom="1" rank="1"/>
  </conditionalFormatting>
  <conditionalFormatting sqref="E135:S135">
    <cfRule type="top10" dxfId="302" priority="1110" bottom="1" rank="1"/>
  </conditionalFormatting>
  <conditionalFormatting sqref="E136:S136">
    <cfRule type="top10" dxfId="301" priority="1111" bottom="1" rank="1"/>
  </conditionalFormatting>
  <conditionalFormatting sqref="E137:S137">
    <cfRule type="top10" dxfId="300" priority="1112" bottom="1" rank="1"/>
  </conditionalFormatting>
  <conditionalFormatting sqref="E138:S138">
    <cfRule type="top10" dxfId="299" priority="1113" bottom="1" rank="1"/>
  </conditionalFormatting>
  <conditionalFormatting sqref="E139:S139">
    <cfRule type="top10" dxfId="298" priority="1114" bottom="1" rank="1"/>
  </conditionalFormatting>
  <conditionalFormatting sqref="E140:S140">
    <cfRule type="top10" dxfId="297" priority="1115" bottom="1" rank="1"/>
  </conditionalFormatting>
  <conditionalFormatting sqref="E141:S141">
    <cfRule type="top10" dxfId="296" priority="1116" bottom="1" rank="1"/>
  </conditionalFormatting>
  <conditionalFormatting sqref="E142:S142">
    <cfRule type="top10" dxfId="295" priority="1117" bottom="1" rank="1"/>
  </conditionalFormatting>
  <conditionalFormatting sqref="E143:S143">
    <cfRule type="top10" dxfId="294" priority="1118" bottom="1" rank="1"/>
  </conditionalFormatting>
  <conditionalFormatting sqref="E144:S144">
    <cfRule type="top10" dxfId="293" priority="1119" bottom="1" rank="1"/>
  </conditionalFormatting>
  <conditionalFormatting sqref="E145:S145">
    <cfRule type="top10" dxfId="292" priority="1120" bottom="1" rank="1"/>
  </conditionalFormatting>
  <conditionalFormatting sqref="E146:S146">
    <cfRule type="top10" dxfId="291" priority="1121" bottom="1" rank="1"/>
  </conditionalFormatting>
  <conditionalFormatting sqref="E147:S147">
    <cfRule type="top10" dxfId="290" priority="1122" bottom="1" rank="1"/>
  </conditionalFormatting>
  <conditionalFormatting sqref="E148:S148">
    <cfRule type="top10" dxfId="289" priority="1123" bottom="1" rank="1"/>
  </conditionalFormatting>
  <conditionalFormatting sqref="E149:S149">
    <cfRule type="top10" dxfId="288" priority="1124" bottom="1" rank="1"/>
  </conditionalFormatting>
  <conditionalFormatting sqref="E150:S150">
    <cfRule type="top10" dxfId="287" priority="1125" bottom="1" rank="1"/>
  </conditionalFormatting>
  <conditionalFormatting sqref="E151:S151">
    <cfRule type="top10" dxfId="286" priority="1126" bottom="1" rank="1"/>
  </conditionalFormatting>
  <conditionalFormatting sqref="E152:S152">
    <cfRule type="top10" dxfId="285" priority="1127" bottom="1" rank="1"/>
  </conditionalFormatting>
  <conditionalFormatting sqref="E153:S153">
    <cfRule type="top10" dxfId="284" priority="1128" bottom="1" rank="1"/>
  </conditionalFormatting>
  <conditionalFormatting sqref="E154:S154">
    <cfRule type="top10" dxfId="283" priority="1129" bottom="1" rank="1"/>
  </conditionalFormatting>
  <conditionalFormatting sqref="E155:S155">
    <cfRule type="top10" dxfId="282" priority="1130" bottom="1" rank="1"/>
  </conditionalFormatting>
  <conditionalFormatting sqref="E156:S156">
    <cfRule type="top10" dxfId="281" priority="1131" bottom="1" rank="1"/>
  </conditionalFormatting>
  <conditionalFormatting sqref="E157:S157">
    <cfRule type="top10" dxfId="280" priority="1132" bottom="1" rank="1"/>
  </conditionalFormatting>
  <conditionalFormatting sqref="E158:S158">
    <cfRule type="top10" dxfId="279" priority="1133" bottom="1" rank="1"/>
  </conditionalFormatting>
  <conditionalFormatting sqref="E159:S159">
    <cfRule type="top10" dxfId="278" priority="1134" bottom="1" rank="1"/>
  </conditionalFormatting>
  <conditionalFormatting sqref="E160:S160">
    <cfRule type="top10" dxfId="277" priority="1135" bottom="1" rank="1"/>
  </conditionalFormatting>
  <conditionalFormatting sqref="E161:S161">
    <cfRule type="top10" dxfId="276" priority="1136" bottom="1" rank="1"/>
  </conditionalFormatting>
  <conditionalFormatting sqref="E162:S162">
    <cfRule type="top10" dxfId="275" priority="1137" bottom="1" rank="1"/>
  </conditionalFormatting>
  <conditionalFormatting sqref="E163:S163">
    <cfRule type="top10" dxfId="274" priority="1138" bottom="1" rank="1"/>
  </conditionalFormatting>
  <conditionalFormatting sqref="E164:S164">
    <cfRule type="top10" dxfId="273" priority="1139" bottom="1" rank="1"/>
  </conditionalFormatting>
  <conditionalFormatting sqref="E165:S165">
    <cfRule type="top10" dxfId="272" priority="1140" bottom="1" rank="1"/>
  </conditionalFormatting>
  <conditionalFormatting sqref="E166:S166">
    <cfRule type="top10" dxfId="271" priority="1141" bottom="1" rank="1"/>
  </conditionalFormatting>
  <conditionalFormatting sqref="E167:S167">
    <cfRule type="top10" dxfId="270" priority="1142" bottom="1" rank="1"/>
  </conditionalFormatting>
  <conditionalFormatting sqref="E168:S168">
    <cfRule type="top10" dxfId="269" priority="1143" bottom="1" rank="1"/>
  </conditionalFormatting>
  <conditionalFormatting sqref="E169:S169">
    <cfRule type="top10" dxfId="268" priority="1144" bottom="1" rank="1"/>
  </conditionalFormatting>
  <conditionalFormatting sqref="E170:S170">
    <cfRule type="top10" dxfId="267" priority="1145" bottom="1" rank="1"/>
  </conditionalFormatting>
  <conditionalFormatting sqref="E171:S171">
    <cfRule type="top10" dxfId="266" priority="1146" bottom="1" rank="1"/>
  </conditionalFormatting>
  <conditionalFormatting sqref="E172:S172">
    <cfRule type="top10" dxfId="265" priority="1147" bottom="1" rank="1"/>
  </conditionalFormatting>
  <conditionalFormatting sqref="E173:S173">
    <cfRule type="top10" dxfId="264" priority="1148" bottom="1" rank="1"/>
  </conditionalFormatting>
  <conditionalFormatting sqref="E174:S174">
    <cfRule type="top10" dxfId="263" priority="1149" bottom="1" rank="1"/>
  </conditionalFormatting>
  <conditionalFormatting sqref="E175:S175">
    <cfRule type="top10" dxfId="262" priority="1150" bottom="1" rank="1"/>
  </conditionalFormatting>
  <conditionalFormatting sqref="E176:S176">
    <cfRule type="top10" dxfId="261" priority="1151" bottom="1" rank="1"/>
  </conditionalFormatting>
  <conditionalFormatting sqref="E177:S177">
    <cfRule type="top10" dxfId="260" priority="1152" bottom="1" rank="1"/>
  </conditionalFormatting>
  <conditionalFormatting sqref="E178:S178">
    <cfRule type="top10" dxfId="259" priority="1153" bottom="1" rank="1"/>
  </conditionalFormatting>
  <conditionalFormatting sqref="E179:S179">
    <cfRule type="top10" dxfId="258" priority="1154" bottom="1" rank="1"/>
  </conditionalFormatting>
  <conditionalFormatting sqref="E180:S180">
    <cfRule type="top10" dxfId="257" priority="1155" bottom="1" rank="1"/>
  </conditionalFormatting>
  <conditionalFormatting sqref="E181:S181">
    <cfRule type="top10" dxfId="256" priority="1156" bottom="1" rank="1"/>
  </conditionalFormatting>
  <conditionalFormatting sqref="E182:S182">
    <cfRule type="top10" dxfId="255" priority="1157" bottom="1" rank="1"/>
  </conditionalFormatting>
  <conditionalFormatting sqref="E183:S183">
    <cfRule type="top10" dxfId="254" priority="1158" bottom="1" rank="1"/>
  </conditionalFormatting>
  <conditionalFormatting sqref="E184:S184">
    <cfRule type="top10" dxfId="253" priority="1159" bottom="1" rank="1"/>
  </conditionalFormatting>
  <conditionalFormatting sqref="E185:S185">
    <cfRule type="top10" dxfId="252" priority="1160" bottom="1" rank="1"/>
  </conditionalFormatting>
  <conditionalFormatting sqref="E186:S186">
    <cfRule type="top10" dxfId="251" priority="1161" bottom="1" rank="1"/>
  </conditionalFormatting>
  <conditionalFormatting sqref="E187:S187">
    <cfRule type="top10" dxfId="250" priority="1162" bottom="1" rank="1"/>
  </conditionalFormatting>
  <conditionalFormatting sqref="E188:S188">
    <cfRule type="top10" dxfId="249" priority="1163" bottom="1" rank="1"/>
  </conditionalFormatting>
  <conditionalFormatting sqref="E189:S189">
    <cfRule type="top10" dxfId="248" priority="1164" bottom="1" rank="1"/>
  </conditionalFormatting>
  <conditionalFormatting sqref="E190:S190">
    <cfRule type="top10" dxfId="247" priority="1165" bottom="1" rank="1"/>
  </conditionalFormatting>
  <conditionalFormatting sqref="E191:S191">
    <cfRule type="top10" dxfId="246" priority="1166" bottom="1" rank="1"/>
  </conditionalFormatting>
  <conditionalFormatting sqref="E192:S192">
    <cfRule type="top10" dxfId="245" priority="1167" bottom="1" rank="1"/>
  </conditionalFormatting>
  <conditionalFormatting sqref="E193:S193">
    <cfRule type="top10" dxfId="244" priority="1168" bottom="1" rank="1"/>
  </conditionalFormatting>
  <conditionalFormatting sqref="E194:S194">
    <cfRule type="top10" dxfId="243" priority="1169" bottom="1" rank="1"/>
  </conditionalFormatting>
  <conditionalFormatting sqref="E195:S195">
    <cfRule type="top10" dxfId="242" priority="1170" bottom="1" rank="1"/>
  </conditionalFormatting>
  <conditionalFormatting sqref="E196:S196">
    <cfRule type="top10" dxfId="241" priority="1171" bottom="1" rank="1"/>
  </conditionalFormatting>
  <conditionalFormatting sqref="E197:S197">
    <cfRule type="top10" dxfId="240" priority="1172" bottom="1" rank="1"/>
  </conditionalFormatting>
  <conditionalFormatting sqref="E198:S198">
    <cfRule type="top10" dxfId="239" priority="1173" bottom="1" rank="1"/>
  </conditionalFormatting>
  <conditionalFormatting sqref="E199:S199">
    <cfRule type="top10" dxfId="238" priority="1174" bottom="1" rank="1"/>
  </conditionalFormatting>
  <conditionalFormatting sqref="E200:S200">
    <cfRule type="top10" dxfId="237" priority="1175" bottom="1" rank="1"/>
  </conditionalFormatting>
  <conditionalFormatting sqref="E201:S201">
    <cfRule type="top10" dxfId="236" priority="1176" bottom="1" rank="1"/>
  </conditionalFormatting>
  <conditionalFormatting sqref="E202:S202">
    <cfRule type="top10" dxfId="235" priority="1177" bottom="1" rank="1"/>
  </conditionalFormatting>
  <conditionalFormatting sqref="E203:S203 P204:P431">
    <cfRule type="top10" dxfId="234" priority="1178" bottom="1" rank="1"/>
  </conditionalFormatting>
  <conditionalFormatting sqref="E204:S204">
    <cfRule type="top10" dxfId="233" priority="1180" bottom="1" rank="1"/>
  </conditionalFormatting>
  <conditionalFormatting sqref="E205:S205">
    <cfRule type="top10" dxfId="232" priority="1181" bottom="1" rank="1"/>
  </conditionalFormatting>
  <conditionalFormatting sqref="E206:S206">
    <cfRule type="top10" dxfId="231" priority="1182" bottom="1" rank="1"/>
  </conditionalFormatting>
  <conditionalFormatting sqref="E207:S207">
    <cfRule type="top10" dxfId="230" priority="1183" bottom="1" rank="1"/>
  </conditionalFormatting>
  <conditionalFormatting sqref="E208:S208">
    <cfRule type="top10" dxfId="229" priority="1184" bottom="1" rank="1"/>
  </conditionalFormatting>
  <conditionalFormatting sqref="E209:S209">
    <cfRule type="top10" dxfId="228" priority="1185" bottom="1" rank="1"/>
  </conditionalFormatting>
  <conditionalFormatting sqref="E210:S210">
    <cfRule type="top10" dxfId="227" priority="1186" bottom="1" rank="1"/>
  </conditionalFormatting>
  <conditionalFormatting sqref="E211:S211">
    <cfRule type="top10" dxfId="226" priority="1187" bottom="1" rank="1"/>
  </conditionalFormatting>
  <conditionalFormatting sqref="E212:S212">
    <cfRule type="top10" dxfId="225" priority="1188" bottom="1" rank="1"/>
  </conditionalFormatting>
  <conditionalFormatting sqref="E213:S213">
    <cfRule type="top10" dxfId="224" priority="1189" bottom="1" rank="1"/>
  </conditionalFormatting>
  <conditionalFormatting sqref="E214:S214">
    <cfRule type="top10" dxfId="223" priority="1190" bottom="1" rank="1"/>
  </conditionalFormatting>
  <conditionalFormatting sqref="E215:S215">
    <cfRule type="top10" dxfId="222" priority="1191" bottom="1" rank="1"/>
  </conditionalFormatting>
  <conditionalFormatting sqref="E216:S216">
    <cfRule type="top10" dxfId="221" priority="1192" bottom="1" rank="1"/>
  </conditionalFormatting>
  <conditionalFormatting sqref="E217:S217">
    <cfRule type="top10" dxfId="220" priority="1193" bottom="1" rank="1"/>
  </conditionalFormatting>
  <conditionalFormatting sqref="E218:S218">
    <cfRule type="top10" dxfId="219" priority="1194" bottom="1" rank="1"/>
  </conditionalFormatting>
  <conditionalFormatting sqref="E219:S219">
    <cfRule type="top10" dxfId="218" priority="1195" bottom="1" rank="1"/>
  </conditionalFormatting>
  <conditionalFormatting sqref="E220:S220">
    <cfRule type="top10" dxfId="217" priority="1196" bottom="1" rank="1"/>
  </conditionalFormatting>
  <conditionalFormatting sqref="E221:S221">
    <cfRule type="top10" dxfId="216" priority="1197" bottom="1" rank="1"/>
  </conditionalFormatting>
  <conditionalFormatting sqref="E222:S222">
    <cfRule type="top10" dxfId="215" priority="1198" bottom="1" rank="1"/>
  </conditionalFormatting>
  <conditionalFormatting sqref="E223:S223 Q224:Q431">
    <cfRule type="top10" dxfId="214" priority="1199" bottom="1" rank="1"/>
  </conditionalFormatting>
  <conditionalFormatting sqref="E224:S224">
    <cfRule type="top10" dxfId="213" priority="1201" bottom="1" rank="1"/>
  </conditionalFormatting>
  <conditionalFormatting sqref="E225:S225">
    <cfRule type="top10" dxfId="212" priority="1202" bottom="1" rank="1"/>
  </conditionalFormatting>
  <conditionalFormatting sqref="E226:S226">
    <cfRule type="top10" dxfId="211" priority="1203" bottom="1" rank="1"/>
  </conditionalFormatting>
  <conditionalFormatting sqref="E227:S227">
    <cfRule type="top10" dxfId="210" priority="1204" bottom="1" rank="1"/>
  </conditionalFormatting>
  <conditionalFormatting sqref="E228:S228 Q229:Q431">
    <cfRule type="top10" dxfId="209" priority="1205" bottom="1" rank="1"/>
  </conditionalFormatting>
  <conditionalFormatting sqref="E229:S229">
    <cfRule type="top10" dxfId="208" priority="1207" bottom="1" rank="1"/>
  </conditionalFormatting>
  <conditionalFormatting sqref="E230:S230">
    <cfRule type="top10" dxfId="207" priority="1208" bottom="1" rank="1"/>
  </conditionalFormatting>
  <conditionalFormatting sqref="E231:S231">
    <cfRule type="top10" dxfId="206" priority="1209" bottom="1" rank="1"/>
  </conditionalFormatting>
  <conditionalFormatting sqref="E232:S232">
    <cfRule type="top10" dxfId="205" priority="1210" bottom="1" rank="1"/>
  </conditionalFormatting>
  <conditionalFormatting sqref="E233:S233">
    <cfRule type="top10" dxfId="204" priority="1211" bottom="1" rank="1"/>
  </conditionalFormatting>
  <conditionalFormatting sqref="E234:S234">
    <cfRule type="top10" dxfId="203" priority="1212" bottom="1" rank="1"/>
  </conditionalFormatting>
  <conditionalFormatting sqref="E235:S235">
    <cfRule type="top10" dxfId="202" priority="1213" bottom="1" rank="1"/>
  </conditionalFormatting>
  <conditionalFormatting sqref="E236:S236">
    <cfRule type="top10" dxfId="201" priority="1214" bottom="1" rank="1"/>
  </conditionalFormatting>
  <conditionalFormatting sqref="E237:S237">
    <cfRule type="top10" dxfId="200" priority="1215" bottom="1" rank="1"/>
  </conditionalFormatting>
  <conditionalFormatting sqref="E238:S238">
    <cfRule type="top10" dxfId="199" priority="1216" bottom="1" rank="1"/>
  </conditionalFormatting>
  <conditionalFormatting sqref="E239:S239">
    <cfRule type="top10" dxfId="198" priority="1217" bottom="1" rank="1"/>
  </conditionalFormatting>
  <conditionalFormatting sqref="E240:S240">
    <cfRule type="top10" dxfId="197" priority="1218" bottom="1" rank="1"/>
  </conditionalFormatting>
  <conditionalFormatting sqref="E241:S241">
    <cfRule type="top10" dxfId="196" priority="1219" bottom="1" rank="1"/>
  </conditionalFormatting>
  <conditionalFormatting sqref="E242:S242">
    <cfRule type="top10" dxfId="195" priority="1220" bottom="1" rank="1"/>
  </conditionalFormatting>
  <conditionalFormatting sqref="E243:S243">
    <cfRule type="top10" dxfId="194" priority="1221" bottom="1" rank="1"/>
  </conditionalFormatting>
  <conditionalFormatting sqref="E244:S244">
    <cfRule type="top10" dxfId="193" priority="1222" bottom="1" rank="1"/>
  </conditionalFormatting>
  <conditionalFormatting sqref="E245:S245">
    <cfRule type="top10" dxfId="192" priority="1223" bottom="1" rank="1"/>
  </conditionalFormatting>
  <conditionalFormatting sqref="E246:S246">
    <cfRule type="top10" dxfId="191" priority="1224" bottom="1" rank="1"/>
  </conditionalFormatting>
  <conditionalFormatting sqref="E247:S247">
    <cfRule type="top10" dxfId="190" priority="1225" bottom="1" rank="1"/>
  </conditionalFormatting>
  <conditionalFormatting sqref="E248:S248">
    <cfRule type="top10" dxfId="189" priority="1226" bottom="1" rank="1"/>
  </conditionalFormatting>
  <conditionalFormatting sqref="E249:S249">
    <cfRule type="top10" dxfId="188" priority="1227" bottom="1" rank="1"/>
  </conditionalFormatting>
  <conditionalFormatting sqref="E250:S250">
    <cfRule type="top10" dxfId="187" priority="1228" bottom="1" rank="1"/>
  </conditionalFormatting>
  <conditionalFormatting sqref="E251:S251">
    <cfRule type="top10" dxfId="186" priority="1229" bottom="1" rank="1"/>
  </conditionalFormatting>
  <conditionalFormatting sqref="E252:S252">
    <cfRule type="top10" dxfId="185" priority="1230" bottom="1" rank="1"/>
  </conditionalFormatting>
  <conditionalFormatting sqref="E253:S253">
    <cfRule type="top10" dxfId="184" priority="1231" bottom="1" rank="1"/>
  </conditionalFormatting>
  <conditionalFormatting sqref="E254:S254">
    <cfRule type="top10" dxfId="183" priority="1232" bottom="1" rank="1"/>
  </conditionalFormatting>
  <conditionalFormatting sqref="E255:S255">
    <cfRule type="top10" dxfId="182" priority="1233" bottom="1" rank="1"/>
  </conditionalFormatting>
  <conditionalFormatting sqref="E256:S256">
    <cfRule type="top10" dxfId="181" priority="1234" bottom="1" rank="1"/>
  </conditionalFormatting>
  <conditionalFormatting sqref="E257:S257">
    <cfRule type="top10" dxfId="180" priority="1235" bottom="1" rank="1"/>
  </conditionalFormatting>
  <conditionalFormatting sqref="E258:S258">
    <cfRule type="top10" dxfId="179" priority="1236" bottom="1" rank="1"/>
  </conditionalFormatting>
  <conditionalFormatting sqref="E263:S263">
    <cfRule type="top10" dxfId="178" priority="1237" bottom="1" rank="1"/>
  </conditionalFormatting>
  <conditionalFormatting sqref="E264:S264">
    <cfRule type="top10" dxfId="177" priority="1238" bottom="1" rank="1"/>
  </conditionalFormatting>
  <conditionalFormatting sqref="E265:S265">
    <cfRule type="top10" dxfId="176" priority="1239" bottom="1" rank="1"/>
  </conditionalFormatting>
  <conditionalFormatting sqref="E266:S266">
    <cfRule type="top10" dxfId="175" priority="1240" bottom="1" rank="1"/>
  </conditionalFormatting>
  <conditionalFormatting sqref="E267:S267">
    <cfRule type="top10" dxfId="174" priority="1241" bottom="1" rank="1"/>
  </conditionalFormatting>
  <conditionalFormatting sqref="E268:S268">
    <cfRule type="top10" dxfId="173" priority="1242" bottom="1" rank="1"/>
  </conditionalFormatting>
  <conditionalFormatting sqref="E269:S269">
    <cfRule type="top10" dxfId="172" priority="1243" bottom="1" rank="1"/>
  </conditionalFormatting>
  <conditionalFormatting sqref="E270:S270">
    <cfRule type="top10" dxfId="171" priority="1244" bottom="1" rank="1"/>
  </conditionalFormatting>
  <conditionalFormatting sqref="E271:S271">
    <cfRule type="top10" dxfId="170" priority="1245" bottom="1" rank="1"/>
  </conditionalFormatting>
  <conditionalFormatting sqref="E272:S272">
    <cfRule type="top10" dxfId="169" priority="1246" bottom="1" rank="1"/>
  </conditionalFormatting>
  <conditionalFormatting sqref="E273:S273">
    <cfRule type="top10" dxfId="168" priority="1247" bottom="1" rank="1"/>
  </conditionalFormatting>
  <conditionalFormatting sqref="E274:S274">
    <cfRule type="top10" dxfId="167" priority="1248" bottom="1" rank="1"/>
  </conditionalFormatting>
  <conditionalFormatting sqref="E275:S275">
    <cfRule type="top10" dxfId="166" priority="1249" bottom="1" rank="1"/>
  </conditionalFormatting>
  <conditionalFormatting sqref="E276:S276">
    <cfRule type="top10" dxfId="165" priority="1250" bottom="1" rank="1"/>
  </conditionalFormatting>
  <conditionalFormatting sqref="E277:S277">
    <cfRule type="top10" dxfId="164" priority="1251" bottom="1" rank="1"/>
  </conditionalFormatting>
  <conditionalFormatting sqref="E278:S278">
    <cfRule type="top10" dxfId="163" priority="1252" bottom="1" rank="1"/>
  </conditionalFormatting>
  <conditionalFormatting sqref="E279:S279">
    <cfRule type="top10" dxfId="162" priority="1253" bottom="1" rank="1"/>
  </conditionalFormatting>
  <conditionalFormatting sqref="E280:S280">
    <cfRule type="top10" dxfId="161" priority="1254" bottom="1" rank="1"/>
  </conditionalFormatting>
  <conditionalFormatting sqref="E281:S281">
    <cfRule type="top10" dxfId="160" priority="1255" bottom="1" rank="1"/>
  </conditionalFormatting>
  <conditionalFormatting sqref="E282:S282">
    <cfRule type="top10" dxfId="159" priority="1256" bottom="1" rank="1"/>
  </conditionalFormatting>
  <conditionalFormatting sqref="E283:S283">
    <cfRule type="top10" dxfId="158" priority="1257" bottom="1" rank="1"/>
  </conditionalFormatting>
  <conditionalFormatting sqref="E284:S284">
    <cfRule type="top10" dxfId="157" priority="1258" bottom="1" rank="1"/>
  </conditionalFormatting>
  <conditionalFormatting sqref="E285:S285">
    <cfRule type="top10" dxfId="156" priority="1259" bottom="1" rank="1"/>
  </conditionalFormatting>
  <conditionalFormatting sqref="E286:S286">
    <cfRule type="top10" dxfId="155" priority="1260" bottom="1" rank="1"/>
  </conditionalFormatting>
  <conditionalFormatting sqref="E287:S287">
    <cfRule type="top10" dxfId="154" priority="1261" bottom="1" rank="1"/>
  </conditionalFormatting>
  <conditionalFormatting sqref="E288:S288">
    <cfRule type="top10" dxfId="153" priority="1262" bottom="1" rank="1"/>
  </conditionalFormatting>
  <conditionalFormatting sqref="E289:S289">
    <cfRule type="top10" dxfId="152" priority="1263" bottom="1" rank="1"/>
  </conditionalFormatting>
  <conditionalFormatting sqref="E290:S290">
    <cfRule type="top10" dxfId="151" priority="1264" bottom="1" rank="1"/>
  </conditionalFormatting>
  <conditionalFormatting sqref="E291:S291">
    <cfRule type="top10" dxfId="150" priority="1265" bottom="1" rank="1"/>
  </conditionalFormatting>
  <conditionalFormatting sqref="E292:S292">
    <cfRule type="top10" dxfId="149" priority="1266" bottom="1" rank="1"/>
  </conditionalFormatting>
  <conditionalFormatting sqref="E293:S293">
    <cfRule type="top10" dxfId="148" priority="1267" bottom="1" rank="1"/>
  </conditionalFormatting>
  <conditionalFormatting sqref="E294:S294">
    <cfRule type="top10" dxfId="147" priority="1268" bottom="1" rank="1"/>
  </conditionalFormatting>
  <conditionalFormatting sqref="E295:S295">
    <cfRule type="top10" dxfId="146" priority="1269" bottom="1" rank="1"/>
  </conditionalFormatting>
  <conditionalFormatting sqref="E296:S296">
    <cfRule type="top10" dxfId="145" priority="1270" bottom="1" rank="1"/>
  </conditionalFormatting>
  <conditionalFormatting sqref="E297:S297">
    <cfRule type="top10" dxfId="144" priority="1271" bottom="1" rank="1"/>
  </conditionalFormatting>
  <conditionalFormatting sqref="E298:S298">
    <cfRule type="top10" dxfId="143" priority="1272" bottom="1" rank="1"/>
  </conditionalFormatting>
  <conditionalFormatting sqref="E299:S299">
    <cfRule type="top10" dxfId="142" priority="1273" bottom="1" rank="1"/>
  </conditionalFormatting>
  <conditionalFormatting sqref="E300:S300">
    <cfRule type="top10" dxfId="141" priority="1274" bottom="1" rank="1"/>
  </conditionalFormatting>
  <conditionalFormatting sqref="E301:S301">
    <cfRule type="top10" dxfId="140" priority="1275" bottom="1" rank="1"/>
  </conditionalFormatting>
  <conditionalFormatting sqref="E302:S302">
    <cfRule type="top10" dxfId="139" priority="1276" bottom="1" rank="1"/>
  </conditionalFormatting>
  <conditionalFormatting sqref="E303:S303">
    <cfRule type="top10" dxfId="138" priority="1277" bottom="1" rank="1"/>
  </conditionalFormatting>
  <conditionalFormatting sqref="E304:S304">
    <cfRule type="top10" dxfId="137" priority="1278" bottom="1" rank="1"/>
  </conditionalFormatting>
  <conditionalFormatting sqref="E305:S305">
    <cfRule type="top10" dxfId="136" priority="1279" bottom="1" rank="1"/>
  </conditionalFormatting>
  <conditionalFormatting sqref="E306:S306">
    <cfRule type="top10" dxfId="135" priority="1280" bottom="1" rank="1"/>
  </conditionalFormatting>
  <conditionalFormatting sqref="E307:S307">
    <cfRule type="top10" dxfId="134" priority="1281" bottom="1" rank="1"/>
  </conditionalFormatting>
  <conditionalFormatting sqref="E308:S308">
    <cfRule type="top10" dxfId="133" priority="1282" bottom="1" rank="1"/>
  </conditionalFormatting>
  <conditionalFormatting sqref="E309:S309">
    <cfRule type="top10" dxfId="132" priority="1283" bottom="1" rank="1"/>
  </conditionalFormatting>
  <conditionalFormatting sqref="E310:S310">
    <cfRule type="top10" dxfId="131" priority="1284" bottom="1" rank="1"/>
  </conditionalFormatting>
  <conditionalFormatting sqref="E311:S311">
    <cfRule type="top10" dxfId="130" priority="1285" bottom="1" rank="1"/>
  </conditionalFormatting>
  <conditionalFormatting sqref="E312:S312">
    <cfRule type="top10" dxfId="129" priority="1286" bottom="1" rank="1"/>
  </conditionalFormatting>
  <conditionalFormatting sqref="E313:S313">
    <cfRule type="top10" dxfId="128" priority="1287" bottom="1" rank="1"/>
  </conditionalFormatting>
  <conditionalFormatting sqref="E314:S314">
    <cfRule type="top10" dxfId="127" priority="1288" bottom="1" rank="1"/>
  </conditionalFormatting>
  <conditionalFormatting sqref="E315:S315">
    <cfRule type="top10" dxfId="126" priority="1289" bottom="1" rank="1"/>
  </conditionalFormatting>
  <conditionalFormatting sqref="E316:S316">
    <cfRule type="top10" dxfId="125" priority="1290" bottom="1" rank="1"/>
  </conditionalFormatting>
  <conditionalFormatting sqref="E317:S317">
    <cfRule type="top10" dxfId="124" priority="1291" bottom="1" rank="1"/>
  </conditionalFormatting>
  <conditionalFormatting sqref="E318:S318">
    <cfRule type="top10" dxfId="123" priority="1292" bottom="1" rank="1"/>
  </conditionalFormatting>
  <conditionalFormatting sqref="E319:S319">
    <cfRule type="top10" dxfId="122" priority="1293" bottom="1" rank="1"/>
  </conditionalFormatting>
  <conditionalFormatting sqref="E320:S320">
    <cfRule type="top10" dxfId="121" priority="1294" bottom="1" rank="1"/>
  </conditionalFormatting>
  <conditionalFormatting sqref="E321:S321">
    <cfRule type="top10" dxfId="120" priority="1295" bottom="1" rank="1"/>
  </conditionalFormatting>
  <conditionalFormatting sqref="E322:S322">
    <cfRule type="top10" dxfId="119" priority="1296" bottom="1" rank="1"/>
  </conditionalFormatting>
  <conditionalFormatting sqref="E323:S323">
    <cfRule type="top10" dxfId="118" priority="1297" bottom="1" rank="1"/>
  </conditionalFormatting>
  <conditionalFormatting sqref="E324:S324">
    <cfRule type="top10" dxfId="117" priority="1298" bottom="1" rank="1"/>
  </conditionalFormatting>
  <conditionalFormatting sqref="E325:S325">
    <cfRule type="top10" dxfId="116" priority="1299" bottom="1" rank="1"/>
  </conditionalFormatting>
  <conditionalFormatting sqref="E326:S326">
    <cfRule type="top10" dxfId="115" priority="1300" bottom="1" rank="1"/>
  </conditionalFormatting>
  <conditionalFormatting sqref="E327:S327">
    <cfRule type="top10" dxfId="114" priority="1301" bottom="1" rank="1"/>
  </conditionalFormatting>
  <conditionalFormatting sqref="E328:S328">
    <cfRule type="top10" dxfId="113" priority="1302" bottom="1" rank="1"/>
  </conditionalFormatting>
  <conditionalFormatting sqref="E329:S329">
    <cfRule type="top10" dxfId="112" priority="1303" bottom="1" rank="1"/>
  </conditionalFormatting>
  <conditionalFormatting sqref="E330:S330">
    <cfRule type="top10" dxfId="111" priority="1304" bottom="1" rank="1"/>
  </conditionalFormatting>
  <conditionalFormatting sqref="E331:S331">
    <cfRule type="top10" dxfId="110" priority="1305" bottom="1" rank="1"/>
  </conditionalFormatting>
  <conditionalFormatting sqref="E332:S332">
    <cfRule type="top10" dxfId="109" priority="1306" bottom="1" rank="1"/>
  </conditionalFormatting>
  <conditionalFormatting sqref="E333:S333">
    <cfRule type="top10" dxfId="108" priority="1307" bottom="1" rank="1"/>
  </conditionalFormatting>
  <conditionalFormatting sqref="E334:S334">
    <cfRule type="top10" dxfId="107" priority="1308" bottom="1" rank="1"/>
  </conditionalFormatting>
  <conditionalFormatting sqref="E335:S335">
    <cfRule type="top10" dxfId="106" priority="1309" bottom="1" rank="1"/>
  </conditionalFormatting>
  <conditionalFormatting sqref="E336:S336">
    <cfRule type="top10" dxfId="105" priority="1310" bottom="1" rank="1"/>
  </conditionalFormatting>
  <conditionalFormatting sqref="E337:S337">
    <cfRule type="top10" dxfId="104" priority="1311" bottom="1" rank="1"/>
  </conditionalFormatting>
  <conditionalFormatting sqref="E338:S338">
    <cfRule type="top10" dxfId="103" priority="1312" bottom="1" rank="1"/>
  </conditionalFormatting>
  <conditionalFormatting sqref="E339:S339">
    <cfRule type="top10" dxfId="102" priority="1313" bottom="1" rank="1"/>
  </conditionalFormatting>
  <conditionalFormatting sqref="E340:S340">
    <cfRule type="top10" dxfId="101" priority="1314" bottom="1" rank="1"/>
  </conditionalFormatting>
  <conditionalFormatting sqref="E341:S341">
    <cfRule type="top10" dxfId="100" priority="1315" bottom="1" rank="1"/>
  </conditionalFormatting>
  <conditionalFormatting sqref="E342:S342">
    <cfRule type="top10" dxfId="99" priority="1316" bottom="1" rank="1"/>
  </conditionalFormatting>
  <conditionalFormatting sqref="E343:S343">
    <cfRule type="top10" dxfId="98" priority="1317" bottom="1" rank="1"/>
  </conditionalFormatting>
  <conditionalFormatting sqref="E344:S344">
    <cfRule type="top10" dxfId="97" priority="1318" bottom="1" rank="1"/>
  </conditionalFormatting>
  <conditionalFormatting sqref="E345:S345">
    <cfRule type="top10" dxfId="96" priority="1319" bottom="1" rank="1"/>
  </conditionalFormatting>
  <conditionalFormatting sqref="E346:S346">
    <cfRule type="top10" dxfId="95" priority="1320" bottom="1" rank="1"/>
  </conditionalFormatting>
  <conditionalFormatting sqref="E347:S347">
    <cfRule type="top10" dxfId="94" priority="1321" bottom="1" rank="1"/>
  </conditionalFormatting>
  <conditionalFormatting sqref="E348:S348">
    <cfRule type="top10" dxfId="93" priority="1322" bottom="1" rank="1"/>
  </conditionalFormatting>
  <conditionalFormatting sqref="E349:S349">
    <cfRule type="top10" dxfId="92" priority="1323" bottom="1" rank="1"/>
  </conditionalFormatting>
  <conditionalFormatting sqref="E350:S350">
    <cfRule type="top10" dxfId="91" priority="1324" bottom="1" rank="1"/>
  </conditionalFormatting>
  <conditionalFormatting sqref="E351:S351">
    <cfRule type="top10" dxfId="90" priority="1325" bottom="1" rank="1"/>
  </conditionalFormatting>
  <conditionalFormatting sqref="E352:S352">
    <cfRule type="top10" dxfId="89" priority="1326" bottom="1" rank="1"/>
  </conditionalFormatting>
  <conditionalFormatting sqref="E353:S353">
    <cfRule type="top10" dxfId="88" priority="1327" bottom="1" rank="1"/>
  </conditionalFormatting>
  <conditionalFormatting sqref="E354:S354">
    <cfRule type="top10" dxfId="87" priority="1328" bottom="1" rank="1"/>
  </conditionalFormatting>
  <conditionalFormatting sqref="E355:S355">
    <cfRule type="top10" dxfId="86" priority="1329" bottom="1" rank="1"/>
  </conditionalFormatting>
  <conditionalFormatting sqref="E356:S356">
    <cfRule type="top10" dxfId="85" priority="1330" bottom="1" rank="1"/>
  </conditionalFormatting>
  <conditionalFormatting sqref="E357:S357">
    <cfRule type="top10" dxfId="84" priority="1331" bottom="1" rank="1"/>
  </conditionalFormatting>
  <conditionalFormatting sqref="E358:S358">
    <cfRule type="top10" dxfId="83" priority="1332" bottom="1" rank="1"/>
  </conditionalFormatting>
  <conditionalFormatting sqref="E359:S359">
    <cfRule type="top10" dxfId="82" priority="1333" bottom="1" rank="1"/>
  </conditionalFormatting>
  <conditionalFormatting sqref="E360:S360">
    <cfRule type="top10" dxfId="81" priority="1334" bottom="1" rank="1"/>
  </conditionalFormatting>
  <conditionalFormatting sqref="E361:S361">
    <cfRule type="top10" dxfId="80" priority="1335" bottom="1" rank="1"/>
  </conditionalFormatting>
  <conditionalFormatting sqref="E362:S362">
    <cfRule type="top10" dxfId="79" priority="1336" bottom="1" rank="1"/>
  </conditionalFormatting>
  <conditionalFormatting sqref="E363:S363">
    <cfRule type="top10" dxfId="78" priority="1337" bottom="1" rank="1"/>
  </conditionalFormatting>
  <conditionalFormatting sqref="E364:S364">
    <cfRule type="top10" dxfId="77" priority="1338" bottom="1" rank="1"/>
  </conditionalFormatting>
  <conditionalFormatting sqref="E365:S365">
    <cfRule type="top10" dxfId="76" priority="1339" bottom="1" rank="1"/>
  </conditionalFormatting>
  <conditionalFormatting sqref="E366:S366">
    <cfRule type="top10" dxfId="75" priority="1340" bottom="1" rank="1"/>
  </conditionalFormatting>
  <conditionalFormatting sqref="E367:S367">
    <cfRule type="top10" dxfId="74" priority="1341" bottom="1" rank="1"/>
  </conditionalFormatting>
  <conditionalFormatting sqref="E368:S368">
    <cfRule type="top10" dxfId="73" priority="1342" bottom="1" rank="1"/>
  </conditionalFormatting>
  <conditionalFormatting sqref="E369:S369">
    <cfRule type="top10" dxfId="72" priority="1343" bottom="1" rank="1"/>
  </conditionalFormatting>
  <conditionalFormatting sqref="E370:S370">
    <cfRule type="top10" dxfId="71" priority="1344" bottom="1" rank="1"/>
  </conditionalFormatting>
  <conditionalFormatting sqref="E371:S371">
    <cfRule type="top10" dxfId="70" priority="1345" bottom="1" rank="1"/>
  </conditionalFormatting>
  <conditionalFormatting sqref="E372:S372">
    <cfRule type="top10" dxfId="69" priority="1346" bottom="1" rank="1"/>
  </conditionalFormatting>
  <conditionalFormatting sqref="E373:S373">
    <cfRule type="top10" dxfId="68" priority="1347" bottom="1" rank="1"/>
  </conditionalFormatting>
  <conditionalFormatting sqref="E374:S374">
    <cfRule type="top10" dxfId="67" priority="1348" bottom="1" rank="1"/>
  </conditionalFormatting>
  <conditionalFormatting sqref="E375:S375">
    <cfRule type="top10" dxfId="66" priority="1349" bottom="1" rank="1"/>
  </conditionalFormatting>
  <conditionalFormatting sqref="E376:S376">
    <cfRule type="top10" dxfId="65" priority="1350" bottom="1" rank="1"/>
  </conditionalFormatting>
  <conditionalFormatting sqref="E377:S377">
    <cfRule type="top10" dxfId="64" priority="1351" bottom="1" rank="1"/>
  </conditionalFormatting>
  <conditionalFormatting sqref="E378:S378">
    <cfRule type="top10" dxfId="63" priority="1352" bottom="1" rank="1"/>
  </conditionalFormatting>
  <conditionalFormatting sqref="E379:S379">
    <cfRule type="top10" dxfId="62" priority="1353" bottom="1" rank="1"/>
  </conditionalFormatting>
  <conditionalFormatting sqref="E380:S380">
    <cfRule type="top10" dxfId="61" priority="1354" bottom="1" rank="1"/>
  </conditionalFormatting>
  <conditionalFormatting sqref="E381:S381">
    <cfRule type="top10" dxfId="60" priority="1355" bottom="1" rank="1"/>
  </conditionalFormatting>
  <conditionalFormatting sqref="E382:S382">
    <cfRule type="top10" dxfId="59" priority="1356" bottom="1" rank="1"/>
  </conditionalFormatting>
  <conditionalFormatting sqref="E383:S383">
    <cfRule type="top10" dxfId="58" priority="1357" bottom="1" rank="1"/>
  </conditionalFormatting>
  <conditionalFormatting sqref="E384:S384">
    <cfRule type="top10" dxfId="57" priority="1358" bottom="1" rank="1"/>
  </conditionalFormatting>
  <conditionalFormatting sqref="E385:S385">
    <cfRule type="top10" dxfId="56" priority="1359" bottom="1" rank="1"/>
  </conditionalFormatting>
  <conditionalFormatting sqref="E386:S386">
    <cfRule type="top10" dxfId="55" priority="1360" bottom="1" rank="1"/>
  </conditionalFormatting>
  <conditionalFormatting sqref="E387:S387">
    <cfRule type="top10" dxfId="54" priority="1361" bottom="1" rank="1"/>
  </conditionalFormatting>
  <conditionalFormatting sqref="E388:S388">
    <cfRule type="top10" dxfId="53" priority="1362" bottom="1" rank="1"/>
  </conditionalFormatting>
  <conditionalFormatting sqref="E389:S389">
    <cfRule type="top10" dxfId="52" priority="1363" bottom="1" rank="1"/>
  </conditionalFormatting>
  <conditionalFormatting sqref="E390:S390">
    <cfRule type="top10" dxfId="51" priority="1364" bottom="1" rank="1"/>
  </conditionalFormatting>
  <conditionalFormatting sqref="E391:S391">
    <cfRule type="top10" dxfId="50" priority="1365" bottom="1" rank="1"/>
  </conditionalFormatting>
  <conditionalFormatting sqref="E392:S392">
    <cfRule type="top10" dxfId="49" priority="1366" bottom="1" rank="1"/>
  </conditionalFormatting>
  <conditionalFormatting sqref="E393:S393">
    <cfRule type="top10" dxfId="48" priority="1367" bottom="1" rank="1"/>
  </conditionalFormatting>
  <conditionalFormatting sqref="E394:S394">
    <cfRule type="top10" dxfId="47" priority="1368" bottom="1" rank="1"/>
  </conditionalFormatting>
  <conditionalFormatting sqref="E395:S395">
    <cfRule type="top10" dxfId="46" priority="1369" bottom="1" rank="1"/>
  </conditionalFormatting>
  <conditionalFormatting sqref="E396:S396">
    <cfRule type="top10" dxfId="45" priority="1370" bottom="1" rank="1"/>
  </conditionalFormatting>
  <conditionalFormatting sqref="E397:S397">
    <cfRule type="top10" dxfId="44" priority="1371" bottom="1" rank="1"/>
  </conditionalFormatting>
  <conditionalFormatting sqref="E398:S398">
    <cfRule type="top10" dxfId="43" priority="1372" bottom="1" rank="1"/>
  </conditionalFormatting>
  <conditionalFormatting sqref="E399:S399">
    <cfRule type="top10" dxfId="42" priority="1373" bottom="1" rank="1"/>
  </conditionalFormatting>
  <conditionalFormatting sqref="E400:S400">
    <cfRule type="top10" dxfId="41" priority="1374" bottom="1" rank="1"/>
  </conditionalFormatting>
  <conditionalFormatting sqref="E401:S401">
    <cfRule type="top10" dxfId="40" priority="1375" bottom="1" rank="1"/>
  </conditionalFormatting>
  <conditionalFormatting sqref="E402:S402">
    <cfRule type="top10" dxfId="39" priority="1376" bottom="1" rank="1"/>
  </conditionalFormatting>
  <conditionalFormatting sqref="E403:S403">
    <cfRule type="top10" dxfId="38" priority="1377" bottom="1" rank="1"/>
  </conditionalFormatting>
  <conditionalFormatting sqref="E404:S404">
    <cfRule type="top10" dxfId="37" priority="1378" bottom="1" rank="1"/>
  </conditionalFormatting>
  <conditionalFormatting sqref="E405:S405">
    <cfRule type="top10" dxfId="36" priority="1379" bottom="1" rank="1"/>
  </conditionalFormatting>
  <conditionalFormatting sqref="E406:S406">
    <cfRule type="top10" dxfId="35" priority="1380" bottom="1" rank="1"/>
  </conditionalFormatting>
  <conditionalFormatting sqref="E407:S407">
    <cfRule type="top10" dxfId="34" priority="1381" bottom="1" rank="1"/>
  </conditionalFormatting>
  <conditionalFormatting sqref="E408:S408">
    <cfRule type="top10" dxfId="33" priority="1382" bottom="1" rank="1"/>
  </conditionalFormatting>
  <conditionalFormatting sqref="E409:S409">
    <cfRule type="top10" dxfId="32" priority="1383" bottom="1" rank="1"/>
  </conditionalFormatting>
  <conditionalFormatting sqref="E410:S410">
    <cfRule type="top10" dxfId="31" priority="1384" bottom="1" rank="1"/>
  </conditionalFormatting>
  <conditionalFormatting sqref="E411:S411">
    <cfRule type="top10" dxfId="30" priority="1385" bottom="1" rank="1"/>
  </conditionalFormatting>
  <conditionalFormatting sqref="E412:S412">
    <cfRule type="top10" dxfId="29" priority="1386" bottom="1" rank="1"/>
  </conditionalFormatting>
  <conditionalFormatting sqref="E413:S413">
    <cfRule type="top10" dxfId="28" priority="1387" bottom="1" rank="1"/>
  </conditionalFormatting>
  <conditionalFormatting sqref="E414:S414">
    <cfRule type="top10" dxfId="27" priority="1388" bottom="1" rank="1"/>
  </conditionalFormatting>
  <conditionalFormatting sqref="E415:S415">
    <cfRule type="top10" dxfId="26" priority="1389" bottom="1" rank="1"/>
  </conditionalFormatting>
  <conditionalFormatting sqref="E416:S416">
    <cfRule type="top10" dxfId="25" priority="1390" bottom="1" rank="1"/>
  </conditionalFormatting>
  <conditionalFormatting sqref="E417:S417">
    <cfRule type="top10" dxfId="24" priority="1391" bottom="1" rank="1"/>
  </conditionalFormatting>
  <conditionalFormatting sqref="E418:S418">
    <cfRule type="top10" dxfId="23" priority="1392" bottom="1" rank="1"/>
  </conditionalFormatting>
  <conditionalFormatting sqref="E419:S419">
    <cfRule type="top10" dxfId="22" priority="1393" bottom="1" rank="1"/>
  </conditionalFormatting>
  <conditionalFormatting sqref="E420:S420">
    <cfRule type="top10" dxfId="21" priority="1394" bottom="1" rank="1"/>
  </conditionalFormatting>
  <conditionalFormatting sqref="E421:S421">
    <cfRule type="top10" dxfId="20" priority="1395" bottom="1" rank="1"/>
  </conditionalFormatting>
  <conditionalFormatting sqref="E422:S422">
    <cfRule type="top10" dxfId="19" priority="1396" bottom="1" rank="1"/>
  </conditionalFormatting>
  <conditionalFormatting sqref="E423:S423">
    <cfRule type="top10" dxfId="18" priority="1397" bottom="1" rank="1"/>
  </conditionalFormatting>
  <conditionalFormatting sqref="E424:S424">
    <cfRule type="top10" dxfId="17" priority="1398" bottom="1" rank="1"/>
  </conditionalFormatting>
  <conditionalFormatting sqref="E425:S425">
    <cfRule type="top10" dxfId="16" priority="1399" bottom="1" rank="1"/>
  </conditionalFormatting>
  <conditionalFormatting sqref="E426:S426">
    <cfRule type="top10" dxfId="15" priority="1400" bottom="1" rank="1"/>
  </conditionalFormatting>
  <conditionalFormatting sqref="E427:S427">
    <cfRule type="top10" dxfId="14" priority="1401" bottom="1" rank="1"/>
  </conditionalFormatting>
  <conditionalFormatting sqref="E428:S428">
    <cfRule type="top10" dxfId="13" priority="1402" bottom="1" rank="1"/>
  </conditionalFormatting>
  <conditionalFormatting sqref="E429:S429">
    <cfRule type="top10" dxfId="12" priority="1403" bottom="1" rank="1"/>
  </conditionalFormatting>
  <conditionalFormatting sqref="E430:S430">
    <cfRule type="top10" dxfId="11" priority="1404" bottom="1" rank="1"/>
  </conditionalFormatting>
  <conditionalFormatting sqref="E431:S431">
    <cfRule type="top10" dxfId="10" priority="1405" bottom="1" rank="1"/>
  </conditionalFormatting>
  <conditionalFormatting sqref="E432:S432">
    <cfRule type="top10" dxfId="9" priority="1406" bottom="1" rank="1"/>
  </conditionalFormatting>
  <conditionalFormatting sqref="E433:S433">
    <cfRule type="top10" dxfId="8" priority="1407" bottom="1" rank="1"/>
  </conditionalFormatting>
  <conditionalFormatting sqref="E259:S267">
    <cfRule type="top10" dxfId="7" priority="1408" bottom="1" rank="1"/>
  </conditionalFormatting>
  <conditionalFormatting sqref="E6:S6 L7:L433 G7:K431 M7:S431">
    <cfRule type="top10" dxfId="6" priority="1410" bottom="1" rank="1"/>
  </conditionalFormatting>
  <conditionalFormatting sqref="E6:S6">
    <cfRule type="top10" dxfId="5" priority="5" bottom="1" rank="1"/>
  </conditionalFormatting>
  <conditionalFormatting sqref="O177">
    <cfRule type="top10" dxfId="4" priority="4" bottom="1" rank="1"/>
  </conditionalFormatting>
  <conditionalFormatting sqref="G185">
    <cfRule type="top10" dxfId="3" priority="3" bottom="1" rank="1"/>
  </conditionalFormatting>
  <conditionalFormatting sqref="G187:G188">
    <cfRule type="top10" dxfId="2" priority="2" bottom="1" rank="1"/>
  </conditionalFormatting>
  <conditionalFormatting sqref="O187:O188">
    <cfRule type="top10" dxfId="1" priority="1" bottom="1" rank="1"/>
  </conditionalFormatting>
  <dataValidations count="1">
    <dataValidation type="list" allowBlank="1" showInputMessage="1" showErrorMessage="1" sqref="U6:U257 U263:U433">
      <formula1>$E$5:$S$5</formula1>
    </dataValidation>
  </dataValidation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tabColor theme="6" tint="-0.249977111117893"/>
  </sheetPr>
  <dimension ref="A1:U585"/>
  <sheetViews>
    <sheetView topLeftCell="A174" zoomScale="70" zoomScaleNormal="70" zoomScalePageLayoutView="70" workbookViewId="0">
      <selection activeCell="G429" sqref="G429"/>
    </sheetView>
  </sheetViews>
  <sheetFormatPr baseColWidth="10" defaultRowHeight="14" x14ac:dyDescent="0"/>
  <cols>
    <col min="1" max="1" width="8.6640625" customWidth="1"/>
    <col min="2" max="2" width="120.83203125" style="54" customWidth="1"/>
    <col min="3" max="3" width="24" customWidth="1"/>
    <col min="4" max="4" width="13.33203125" style="83" customWidth="1"/>
    <col min="5" max="5" width="20.33203125" style="84" bestFit="1" customWidth="1"/>
    <col min="6" max="6" width="15" style="84" bestFit="1" customWidth="1"/>
    <col min="7" max="7" width="20.6640625" bestFit="1" customWidth="1"/>
    <col min="8" max="8" width="23.33203125" style="85" bestFit="1" customWidth="1"/>
    <col min="9" max="9" width="19.83203125" customWidth="1"/>
    <col min="10" max="10" width="20.33203125" customWidth="1"/>
  </cols>
  <sheetData>
    <row r="1" spans="1:21" s="26" customFormat="1" ht="36">
      <c r="A1" s="404" t="s">
        <v>3</v>
      </c>
      <c r="B1" s="405" t="s">
        <v>4</v>
      </c>
      <c r="C1" s="39" t="s">
        <v>6</v>
      </c>
      <c r="D1" s="40" t="s">
        <v>5</v>
      </c>
      <c r="E1" s="490" t="s">
        <v>357</v>
      </c>
      <c r="F1" s="491" t="s">
        <v>358</v>
      </c>
      <c r="G1" s="492" t="s">
        <v>359</v>
      </c>
      <c r="H1" s="493" t="s">
        <v>13</v>
      </c>
      <c r="I1" s="494" t="s">
        <v>360</v>
      </c>
      <c r="J1" s="495" t="s">
        <v>340</v>
      </c>
    </row>
    <row r="2" spans="1:21" ht="18" hidden="1">
      <c r="A2" s="413">
        <v>1</v>
      </c>
      <c r="B2" s="41" t="s">
        <v>18</v>
      </c>
      <c r="C2" s="42" t="s">
        <v>877</v>
      </c>
      <c r="D2" s="43">
        <v>4</v>
      </c>
      <c r="E2" s="44"/>
      <c r="F2" s="496"/>
      <c r="G2" s="417">
        <f>E2+F2</f>
        <v>0</v>
      </c>
      <c r="H2" s="418"/>
      <c r="I2" s="45"/>
      <c r="J2" s="45"/>
      <c r="K2" s="419"/>
      <c r="L2" s="419"/>
      <c r="M2" s="419"/>
      <c r="N2" s="419"/>
      <c r="O2" s="419"/>
      <c r="P2" s="419"/>
      <c r="Q2" s="419"/>
      <c r="R2" s="419"/>
      <c r="S2" s="419"/>
      <c r="T2" s="419"/>
      <c r="U2" s="419"/>
    </row>
    <row r="3" spans="1:21" ht="18" hidden="1">
      <c r="A3" s="429">
        <v>2</v>
      </c>
      <c r="B3" s="46" t="s">
        <v>19</v>
      </c>
      <c r="C3" s="47" t="s">
        <v>291</v>
      </c>
      <c r="D3" s="48">
        <v>40</v>
      </c>
      <c r="E3" s="49"/>
      <c r="F3" s="497"/>
      <c r="G3" s="433">
        <f t="shared" ref="G3:G66" si="0">E3+F3</f>
        <v>0</v>
      </c>
      <c r="H3" s="434"/>
      <c r="I3" s="50"/>
      <c r="J3" s="50"/>
      <c r="K3" s="419"/>
      <c r="L3" s="419"/>
      <c r="M3" s="419"/>
      <c r="N3" s="419"/>
      <c r="O3" s="419"/>
      <c r="P3" s="419"/>
      <c r="Q3" s="419"/>
      <c r="R3" s="419"/>
      <c r="S3" s="419"/>
      <c r="T3" s="419"/>
      <c r="U3" s="419"/>
    </row>
    <row r="4" spans="1:21" ht="18" hidden="1">
      <c r="A4" s="429">
        <v>3</v>
      </c>
      <c r="B4" s="46" t="s">
        <v>20</v>
      </c>
      <c r="C4" s="47" t="s">
        <v>291</v>
      </c>
      <c r="D4" s="48">
        <v>8</v>
      </c>
      <c r="E4" s="49"/>
      <c r="F4" s="497"/>
      <c r="G4" s="433">
        <f t="shared" si="0"/>
        <v>0</v>
      </c>
      <c r="H4" s="434"/>
      <c r="I4" s="50"/>
      <c r="J4" s="50"/>
      <c r="K4" s="419"/>
      <c r="L4" s="419"/>
      <c r="M4" s="419"/>
      <c r="N4" s="419"/>
      <c r="O4" s="419"/>
      <c r="P4" s="419"/>
      <c r="Q4" s="419"/>
      <c r="R4" s="419"/>
      <c r="S4" s="419"/>
      <c r="T4" s="419"/>
      <c r="U4" s="419"/>
    </row>
    <row r="5" spans="1:21" ht="18" hidden="1">
      <c r="A5" s="429">
        <v>4</v>
      </c>
      <c r="B5" s="46" t="s">
        <v>21</v>
      </c>
      <c r="C5" s="47" t="s">
        <v>291</v>
      </c>
      <c r="D5" s="48">
        <v>8</v>
      </c>
      <c r="E5" s="49"/>
      <c r="F5" s="497"/>
      <c r="G5" s="433">
        <f t="shared" si="0"/>
        <v>0</v>
      </c>
      <c r="H5" s="434"/>
      <c r="I5" s="50"/>
      <c r="J5" s="50"/>
      <c r="K5" s="419"/>
      <c r="L5" s="419"/>
      <c r="M5" s="419"/>
      <c r="N5" s="419"/>
      <c r="O5" s="419"/>
      <c r="P5" s="419"/>
      <c r="Q5" s="419"/>
      <c r="R5" s="419"/>
      <c r="S5" s="419"/>
      <c r="T5" s="419"/>
      <c r="U5" s="419"/>
    </row>
    <row r="6" spans="1:21" ht="18" hidden="1">
      <c r="A6" s="429">
        <v>5</v>
      </c>
      <c r="B6" s="46" t="s">
        <v>22</v>
      </c>
      <c r="C6" s="47" t="s">
        <v>291</v>
      </c>
      <c r="D6" s="48">
        <v>8</v>
      </c>
      <c r="E6" s="49"/>
      <c r="F6" s="497"/>
      <c r="G6" s="433">
        <f t="shared" si="0"/>
        <v>0</v>
      </c>
      <c r="H6" s="434"/>
      <c r="I6" s="50"/>
      <c r="J6" s="50"/>
      <c r="K6" s="419"/>
      <c r="L6" s="419"/>
      <c r="M6" s="419"/>
      <c r="N6" s="419"/>
      <c r="O6" s="419"/>
      <c r="P6" s="419"/>
      <c r="Q6" s="419"/>
      <c r="R6" s="419"/>
      <c r="S6" s="419"/>
      <c r="T6" s="419"/>
      <c r="U6" s="419"/>
    </row>
    <row r="7" spans="1:21" ht="18" hidden="1">
      <c r="A7" s="429">
        <v>6</v>
      </c>
      <c r="B7" s="46" t="s">
        <v>23</v>
      </c>
      <c r="C7" s="47" t="s">
        <v>291</v>
      </c>
      <c r="D7" s="48">
        <v>8</v>
      </c>
      <c r="E7" s="49"/>
      <c r="F7" s="497"/>
      <c r="G7" s="433">
        <f t="shared" si="0"/>
        <v>0</v>
      </c>
      <c r="H7" s="434"/>
      <c r="I7" s="50"/>
      <c r="J7" s="50"/>
      <c r="K7" s="419"/>
      <c r="L7" s="419"/>
      <c r="M7" s="419"/>
      <c r="N7" s="419"/>
      <c r="O7" s="419"/>
      <c r="P7" s="419"/>
      <c r="Q7" s="419"/>
      <c r="R7" s="419"/>
      <c r="S7" s="419"/>
      <c r="T7" s="419"/>
      <c r="U7" s="419"/>
    </row>
    <row r="8" spans="1:21" ht="18" hidden="1">
      <c r="A8" s="429">
        <v>7</v>
      </c>
      <c r="B8" s="46" t="s">
        <v>24</v>
      </c>
      <c r="C8" s="47" t="s">
        <v>291</v>
      </c>
      <c r="D8" s="48">
        <v>16</v>
      </c>
      <c r="E8" s="49"/>
      <c r="F8" s="497"/>
      <c r="G8" s="433">
        <f t="shared" si="0"/>
        <v>0</v>
      </c>
      <c r="H8" s="434"/>
      <c r="I8" s="50"/>
      <c r="J8" s="50"/>
      <c r="K8" s="419"/>
      <c r="L8" s="419"/>
      <c r="M8" s="419"/>
      <c r="N8" s="419"/>
      <c r="O8" s="419"/>
      <c r="P8" s="419"/>
      <c r="Q8" s="419"/>
      <c r="R8" s="419"/>
      <c r="S8" s="419"/>
      <c r="T8" s="419"/>
      <c r="U8" s="419"/>
    </row>
    <row r="9" spans="1:21" ht="18" hidden="1">
      <c r="A9" s="429">
        <v>8</v>
      </c>
      <c r="B9" s="46" t="s">
        <v>25</v>
      </c>
      <c r="C9" s="47" t="s">
        <v>291</v>
      </c>
      <c r="D9" s="48">
        <v>8</v>
      </c>
      <c r="E9" s="49"/>
      <c r="F9" s="497"/>
      <c r="G9" s="433">
        <f t="shared" si="0"/>
        <v>0</v>
      </c>
      <c r="H9" s="434"/>
      <c r="I9" s="50"/>
      <c r="J9" s="50"/>
      <c r="K9" s="419"/>
      <c r="L9" s="419"/>
      <c r="M9" s="419"/>
      <c r="N9" s="419"/>
      <c r="O9" s="419"/>
      <c r="P9" s="419"/>
      <c r="Q9" s="419"/>
      <c r="R9" s="419"/>
      <c r="S9" s="419"/>
      <c r="T9" s="419"/>
      <c r="U9" s="419"/>
    </row>
    <row r="10" spans="1:21" ht="18" hidden="1">
      <c r="A10" s="429">
        <v>9</v>
      </c>
      <c r="B10" s="46" t="s">
        <v>26</v>
      </c>
      <c r="C10" s="47" t="s">
        <v>291</v>
      </c>
      <c r="D10" s="48">
        <v>4</v>
      </c>
      <c r="E10" s="49"/>
      <c r="F10" s="497"/>
      <c r="G10" s="433">
        <f t="shared" si="0"/>
        <v>0</v>
      </c>
      <c r="H10" s="434"/>
      <c r="I10" s="50"/>
      <c r="J10" s="50"/>
      <c r="K10" s="419"/>
      <c r="L10" s="419"/>
      <c r="M10" s="419"/>
      <c r="N10" s="419"/>
      <c r="O10" s="419"/>
      <c r="P10" s="419"/>
      <c r="Q10" s="419"/>
      <c r="R10" s="419"/>
      <c r="S10" s="419"/>
      <c r="T10" s="419"/>
      <c r="U10" s="419"/>
    </row>
    <row r="11" spans="1:21" ht="18" hidden="1">
      <c r="A11" s="429">
        <v>10</v>
      </c>
      <c r="B11" s="46" t="s">
        <v>27</v>
      </c>
      <c r="C11" s="47" t="s">
        <v>291</v>
      </c>
      <c r="D11" s="48">
        <v>8</v>
      </c>
      <c r="E11" s="49"/>
      <c r="F11" s="497"/>
      <c r="G11" s="433">
        <f t="shared" si="0"/>
        <v>0</v>
      </c>
      <c r="H11" s="434"/>
      <c r="I11" s="50"/>
      <c r="J11" s="50"/>
      <c r="K11" s="419"/>
      <c r="L11" s="419"/>
      <c r="M11" s="419"/>
      <c r="N11" s="419"/>
      <c r="O11" s="419"/>
      <c r="P11" s="419"/>
      <c r="Q11" s="419"/>
      <c r="R11" s="419"/>
      <c r="S11" s="419"/>
      <c r="T11" s="419"/>
      <c r="U11" s="419"/>
    </row>
    <row r="12" spans="1:21" ht="18" hidden="1">
      <c r="A12" s="429">
        <v>11</v>
      </c>
      <c r="B12" s="46" t="s">
        <v>720</v>
      </c>
      <c r="C12" s="47" t="s">
        <v>291</v>
      </c>
      <c r="D12" s="48">
        <v>8</v>
      </c>
      <c r="E12" s="49"/>
      <c r="F12" s="497"/>
      <c r="G12" s="433">
        <f t="shared" si="0"/>
        <v>0</v>
      </c>
      <c r="H12" s="434"/>
      <c r="I12" s="50"/>
      <c r="J12" s="50"/>
      <c r="K12" s="419"/>
      <c r="L12" s="419"/>
      <c r="M12" s="419"/>
      <c r="N12" s="419"/>
      <c r="O12" s="419"/>
      <c r="P12" s="419"/>
      <c r="Q12" s="419"/>
      <c r="R12" s="419"/>
      <c r="S12" s="419"/>
      <c r="T12" s="419"/>
      <c r="U12" s="419"/>
    </row>
    <row r="13" spans="1:21" ht="18" hidden="1">
      <c r="A13" s="429">
        <v>12</v>
      </c>
      <c r="B13" s="46" t="s">
        <v>29</v>
      </c>
      <c r="C13" s="47" t="s">
        <v>291</v>
      </c>
      <c r="D13" s="48">
        <v>68</v>
      </c>
      <c r="E13" s="49"/>
      <c r="F13" s="497"/>
      <c r="G13" s="433">
        <f t="shared" si="0"/>
        <v>0</v>
      </c>
      <c r="H13" s="434"/>
      <c r="I13" s="50"/>
      <c r="J13" s="50"/>
      <c r="K13" s="419"/>
      <c r="L13" s="419"/>
      <c r="M13" s="419"/>
      <c r="N13" s="419"/>
      <c r="O13" s="419"/>
      <c r="P13" s="419"/>
      <c r="Q13" s="419"/>
      <c r="R13" s="419"/>
      <c r="S13" s="419"/>
      <c r="T13" s="419"/>
      <c r="U13" s="419"/>
    </row>
    <row r="14" spans="1:21" ht="18" hidden="1">
      <c r="A14" s="429">
        <v>13</v>
      </c>
      <c r="B14" s="46" t="s">
        <v>30</v>
      </c>
      <c r="C14" s="47" t="s">
        <v>291</v>
      </c>
      <c r="D14" s="48">
        <v>8</v>
      </c>
      <c r="E14" s="49"/>
      <c r="F14" s="497"/>
      <c r="G14" s="433">
        <f t="shared" si="0"/>
        <v>0</v>
      </c>
      <c r="H14" s="434"/>
      <c r="I14" s="50"/>
      <c r="J14" s="50"/>
      <c r="K14" s="419"/>
      <c r="L14" s="419"/>
      <c r="M14" s="419"/>
      <c r="N14" s="419"/>
      <c r="O14" s="419"/>
      <c r="P14" s="419"/>
      <c r="Q14" s="419"/>
      <c r="R14" s="419"/>
      <c r="S14" s="419"/>
      <c r="T14" s="419"/>
      <c r="U14" s="419"/>
    </row>
    <row r="15" spans="1:21" ht="18" hidden="1">
      <c r="A15" s="429">
        <v>14</v>
      </c>
      <c r="B15" s="46" t="s">
        <v>31</v>
      </c>
      <c r="C15" s="47" t="s">
        <v>291</v>
      </c>
      <c r="D15" s="48">
        <v>8</v>
      </c>
      <c r="E15" s="49"/>
      <c r="F15" s="497"/>
      <c r="G15" s="433">
        <f t="shared" si="0"/>
        <v>0</v>
      </c>
      <c r="H15" s="434"/>
      <c r="I15" s="50"/>
      <c r="J15" s="50"/>
      <c r="K15" s="419"/>
      <c r="L15" s="419"/>
      <c r="M15" s="419"/>
      <c r="N15" s="419"/>
      <c r="O15" s="419"/>
      <c r="P15" s="419"/>
      <c r="Q15" s="419"/>
      <c r="R15" s="419"/>
      <c r="S15" s="419"/>
      <c r="T15" s="419"/>
      <c r="U15" s="419"/>
    </row>
    <row r="16" spans="1:21" ht="18" hidden="1">
      <c r="A16" s="429">
        <v>15</v>
      </c>
      <c r="B16" s="46" t="s">
        <v>34</v>
      </c>
      <c r="C16" s="47" t="s">
        <v>291</v>
      </c>
      <c r="D16" s="48">
        <v>2</v>
      </c>
      <c r="E16" s="49"/>
      <c r="F16" s="497"/>
      <c r="G16" s="433">
        <f t="shared" si="0"/>
        <v>0</v>
      </c>
      <c r="H16" s="434"/>
      <c r="I16" s="50"/>
      <c r="J16" s="50"/>
      <c r="K16" s="419"/>
      <c r="L16" s="419"/>
      <c r="M16" s="419"/>
      <c r="N16" s="419"/>
      <c r="O16" s="419"/>
      <c r="P16" s="419"/>
      <c r="Q16" s="419"/>
      <c r="R16" s="419"/>
      <c r="S16" s="419"/>
      <c r="T16" s="419"/>
      <c r="U16" s="419"/>
    </row>
    <row r="17" spans="1:21" ht="18" hidden="1">
      <c r="A17" s="429">
        <v>16</v>
      </c>
      <c r="B17" s="46" t="s">
        <v>32</v>
      </c>
      <c r="C17" s="47" t="s">
        <v>292</v>
      </c>
      <c r="D17" s="48">
        <v>8</v>
      </c>
      <c r="E17" s="49"/>
      <c r="F17" s="497"/>
      <c r="G17" s="433">
        <f t="shared" si="0"/>
        <v>0</v>
      </c>
      <c r="H17" s="434"/>
      <c r="I17" s="50"/>
      <c r="J17" s="50"/>
      <c r="K17" s="419"/>
      <c r="L17" s="419"/>
      <c r="M17" s="419"/>
      <c r="N17" s="419"/>
      <c r="O17" s="419"/>
      <c r="P17" s="419"/>
      <c r="Q17" s="419"/>
      <c r="R17" s="419"/>
      <c r="S17" s="419"/>
      <c r="T17" s="419"/>
      <c r="U17" s="419"/>
    </row>
    <row r="18" spans="1:21" ht="18" hidden="1">
      <c r="A18" s="429">
        <v>17</v>
      </c>
      <c r="B18" s="46" t="s">
        <v>33</v>
      </c>
      <c r="C18" s="47" t="s">
        <v>292</v>
      </c>
      <c r="D18" s="48">
        <v>4</v>
      </c>
      <c r="E18" s="49"/>
      <c r="F18" s="497"/>
      <c r="G18" s="433">
        <f t="shared" si="0"/>
        <v>0</v>
      </c>
      <c r="H18" s="434"/>
      <c r="I18" s="50"/>
      <c r="J18" s="50"/>
      <c r="K18" s="419"/>
      <c r="L18" s="419"/>
      <c r="M18" s="419"/>
      <c r="N18" s="419"/>
      <c r="O18" s="419"/>
      <c r="P18" s="419"/>
      <c r="Q18" s="419"/>
      <c r="R18" s="419"/>
      <c r="S18" s="419"/>
      <c r="T18" s="419"/>
      <c r="U18" s="419"/>
    </row>
    <row r="19" spans="1:21" ht="18" hidden="1">
      <c r="A19" s="429">
        <v>18</v>
      </c>
      <c r="B19" s="46" t="s">
        <v>35</v>
      </c>
      <c r="C19" s="47" t="s">
        <v>293</v>
      </c>
      <c r="D19" s="48">
        <v>248</v>
      </c>
      <c r="E19" s="49"/>
      <c r="F19" s="497"/>
      <c r="G19" s="433">
        <f t="shared" si="0"/>
        <v>0</v>
      </c>
      <c r="H19" s="434"/>
      <c r="I19" s="50"/>
      <c r="J19" s="50"/>
      <c r="K19" s="419"/>
      <c r="L19" s="419"/>
      <c r="M19" s="419"/>
      <c r="N19" s="419"/>
      <c r="O19" s="419"/>
      <c r="P19" s="419"/>
      <c r="Q19" s="419"/>
      <c r="R19" s="419"/>
      <c r="S19" s="419"/>
      <c r="T19" s="419"/>
      <c r="U19" s="419"/>
    </row>
    <row r="20" spans="1:21" ht="18" hidden="1">
      <c r="A20" s="429">
        <v>19</v>
      </c>
      <c r="B20" s="46" t="s">
        <v>36</v>
      </c>
      <c r="C20" s="47" t="s">
        <v>877</v>
      </c>
      <c r="D20" s="48">
        <v>4</v>
      </c>
      <c r="E20" s="49"/>
      <c r="F20" s="497"/>
      <c r="G20" s="433">
        <f t="shared" si="0"/>
        <v>0</v>
      </c>
      <c r="H20" s="434"/>
      <c r="I20" s="50"/>
      <c r="J20" s="50"/>
      <c r="K20" s="419"/>
      <c r="L20" s="419"/>
      <c r="M20" s="419"/>
      <c r="N20" s="419"/>
      <c r="O20" s="419"/>
      <c r="P20" s="419"/>
      <c r="Q20" s="419"/>
      <c r="R20" s="419"/>
      <c r="S20" s="419"/>
      <c r="T20" s="419"/>
      <c r="U20" s="419"/>
    </row>
    <row r="21" spans="1:21" s="54" customFormat="1" ht="18" hidden="1">
      <c r="A21" s="429">
        <v>20</v>
      </c>
      <c r="B21" s="46" t="s">
        <v>37</v>
      </c>
      <c r="C21" s="47" t="s">
        <v>295</v>
      </c>
      <c r="D21" s="48">
        <v>120</v>
      </c>
      <c r="E21" s="49"/>
      <c r="F21" s="497"/>
      <c r="G21" s="433">
        <f t="shared" si="0"/>
        <v>0</v>
      </c>
      <c r="H21" s="434"/>
      <c r="I21" s="53"/>
      <c r="J21" s="53"/>
      <c r="K21" s="435"/>
      <c r="L21" s="435"/>
      <c r="M21" s="435"/>
      <c r="N21" s="435"/>
      <c r="O21" s="435"/>
      <c r="P21" s="435"/>
      <c r="Q21" s="435"/>
      <c r="R21" s="435"/>
      <c r="S21" s="435"/>
      <c r="T21" s="435"/>
      <c r="U21" s="435"/>
    </row>
    <row r="22" spans="1:21" ht="18">
      <c r="A22" s="429">
        <v>21</v>
      </c>
      <c r="B22" s="46" t="s">
        <v>38</v>
      </c>
      <c r="C22" s="47" t="s">
        <v>292</v>
      </c>
      <c r="D22" s="48">
        <v>8000</v>
      </c>
      <c r="E22" s="49"/>
      <c r="F22" s="497"/>
      <c r="G22" s="433">
        <f>+H22/D22</f>
        <v>26.067499999999999</v>
      </c>
      <c r="H22" s="434">
        <v>208540</v>
      </c>
      <c r="I22" s="50"/>
      <c r="J22" s="50"/>
      <c r="K22" s="419"/>
      <c r="L22" s="419"/>
      <c r="M22" s="419"/>
      <c r="N22" s="419"/>
      <c r="O22" s="419"/>
      <c r="P22" s="419"/>
      <c r="Q22" s="419"/>
      <c r="R22" s="419"/>
      <c r="S22" s="419"/>
      <c r="T22" s="419"/>
      <c r="U22" s="419"/>
    </row>
    <row r="23" spans="1:21" ht="18" hidden="1">
      <c r="A23" s="429">
        <v>22</v>
      </c>
      <c r="B23" s="55" t="s">
        <v>721</v>
      </c>
      <c r="C23" s="56" t="s">
        <v>292</v>
      </c>
      <c r="D23" s="48">
        <v>120</v>
      </c>
      <c r="E23" s="49"/>
      <c r="F23" s="497"/>
      <c r="G23" s="433">
        <f t="shared" si="0"/>
        <v>0</v>
      </c>
      <c r="H23" s="434"/>
      <c r="I23" s="50"/>
      <c r="J23" s="50"/>
      <c r="K23" s="419"/>
      <c r="L23" s="419"/>
      <c r="M23" s="419"/>
      <c r="N23" s="419"/>
      <c r="O23" s="419"/>
      <c r="P23" s="419"/>
      <c r="Q23" s="419"/>
      <c r="R23" s="419"/>
      <c r="S23" s="419"/>
      <c r="T23" s="419"/>
      <c r="U23" s="419"/>
    </row>
    <row r="24" spans="1:21" ht="18" hidden="1">
      <c r="A24" s="429">
        <v>23</v>
      </c>
      <c r="B24" s="46" t="s">
        <v>39</v>
      </c>
      <c r="C24" s="47" t="s">
        <v>292</v>
      </c>
      <c r="D24" s="48">
        <v>120</v>
      </c>
      <c r="E24" s="49"/>
      <c r="F24" s="497"/>
      <c r="G24" s="433">
        <f t="shared" si="0"/>
        <v>0</v>
      </c>
      <c r="H24" s="434"/>
      <c r="I24" s="50"/>
      <c r="J24" s="50"/>
      <c r="K24" s="419"/>
      <c r="L24" s="419"/>
      <c r="M24" s="419"/>
      <c r="N24" s="419"/>
      <c r="O24" s="419"/>
      <c r="P24" s="419"/>
      <c r="Q24" s="419"/>
      <c r="R24" s="419"/>
      <c r="S24" s="419"/>
      <c r="T24" s="419"/>
      <c r="U24" s="419"/>
    </row>
    <row r="25" spans="1:21" ht="18" hidden="1">
      <c r="A25" s="429">
        <v>24</v>
      </c>
      <c r="B25" s="46" t="s">
        <v>722</v>
      </c>
      <c r="C25" s="47" t="s">
        <v>296</v>
      </c>
      <c r="D25" s="48">
        <v>4</v>
      </c>
      <c r="E25" s="49"/>
      <c r="F25" s="497"/>
      <c r="G25" s="433">
        <f t="shared" si="0"/>
        <v>0</v>
      </c>
      <c r="H25" s="434"/>
      <c r="I25" s="50"/>
      <c r="J25" s="50"/>
      <c r="K25" s="419"/>
      <c r="L25" s="419"/>
      <c r="M25" s="419"/>
      <c r="N25" s="419"/>
      <c r="O25" s="419"/>
      <c r="P25" s="419"/>
      <c r="Q25" s="419"/>
      <c r="R25" s="419"/>
      <c r="S25" s="419"/>
      <c r="T25" s="419"/>
      <c r="U25" s="419"/>
    </row>
    <row r="26" spans="1:21" ht="18" hidden="1">
      <c r="A26" s="429">
        <v>25</v>
      </c>
      <c r="B26" s="46" t="s">
        <v>723</v>
      </c>
      <c r="C26" s="47" t="s">
        <v>297</v>
      </c>
      <c r="D26" s="48">
        <v>4</v>
      </c>
      <c r="E26" s="49"/>
      <c r="F26" s="497"/>
      <c r="G26" s="433">
        <f t="shared" si="0"/>
        <v>0</v>
      </c>
      <c r="H26" s="434"/>
      <c r="I26" s="50"/>
      <c r="J26" s="50"/>
      <c r="K26" s="419"/>
      <c r="L26" s="419"/>
      <c r="M26" s="419"/>
      <c r="N26" s="419"/>
      <c r="O26" s="419"/>
      <c r="P26" s="419"/>
      <c r="Q26" s="419"/>
      <c r="R26" s="419"/>
      <c r="S26" s="419"/>
      <c r="T26" s="419"/>
      <c r="U26" s="419"/>
    </row>
    <row r="27" spans="1:21" ht="18" hidden="1">
      <c r="A27" s="429">
        <v>26</v>
      </c>
      <c r="B27" s="46" t="s">
        <v>724</v>
      </c>
      <c r="C27" s="47" t="s">
        <v>297</v>
      </c>
      <c r="D27" s="48">
        <v>4</v>
      </c>
      <c r="E27" s="49"/>
      <c r="F27" s="497"/>
      <c r="G27" s="433">
        <f t="shared" si="0"/>
        <v>0</v>
      </c>
      <c r="H27" s="434"/>
      <c r="I27" s="50"/>
      <c r="J27" s="50"/>
      <c r="K27" s="419"/>
      <c r="L27" s="419"/>
      <c r="M27" s="419"/>
      <c r="N27" s="419"/>
      <c r="O27" s="419"/>
      <c r="P27" s="419"/>
      <c r="Q27" s="419"/>
      <c r="R27" s="419"/>
      <c r="S27" s="419"/>
      <c r="T27" s="419"/>
      <c r="U27" s="419"/>
    </row>
    <row r="28" spans="1:21" ht="18" hidden="1">
      <c r="A28" s="429">
        <v>27</v>
      </c>
      <c r="B28" s="57" t="s">
        <v>725</v>
      </c>
      <c r="C28" s="56" t="s">
        <v>292</v>
      </c>
      <c r="D28" s="48">
        <v>40</v>
      </c>
      <c r="E28" s="49"/>
      <c r="F28" s="497"/>
      <c r="G28" s="433">
        <f t="shared" si="0"/>
        <v>0</v>
      </c>
      <c r="H28" s="434"/>
      <c r="I28" s="50"/>
      <c r="J28" s="50"/>
      <c r="K28" s="419"/>
      <c r="L28" s="419"/>
      <c r="M28" s="419"/>
      <c r="N28" s="419"/>
      <c r="O28" s="419"/>
      <c r="P28" s="419"/>
      <c r="Q28" s="419"/>
      <c r="R28" s="419"/>
      <c r="S28" s="419"/>
      <c r="T28" s="419"/>
      <c r="U28" s="419"/>
    </row>
    <row r="29" spans="1:21" ht="18" hidden="1">
      <c r="A29" s="429">
        <v>28</v>
      </c>
      <c r="B29" s="57" t="s">
        <v>726</v>
      </c>
      <c r="C29" s="56" t="s">
        <v>292</v>
      </c>
      <c r="D29" s="48">
        <v>40</v>
      </c>
      <c r="E29" s="49"/>
      <c r="F29" s="497"/>
      <c r="G29" s="433">
        <f t="shared" si="0"/>
        <v>0</v>
      </c>
      <c r="H29" s="434"/>
      <c r="I29" s="50"/>
      <c r="J29" s="50"/>
      <c r="K29" s="419"/>
      <c r="L29" s="419"/>
      <c r="M29" s="419"/>
      <c r="N29" s="419"/>
      <c r="O29" s="419"/>
      <c r="P29" s="419"/>
      <c r="Q29" s="419"/>
      <c r="R29" s="419"/>
      <c r="S29" s="419"/>
      <c r="T29" s="419"/>
      <c r="U29" s="419"/>
    </row>
    <row r="30" spans="1:21" ht="18" hidden="1">
      <c r="A30" s="429">
        <v>29</v>
      </c>
      <c r="B30" s="46" t="s">
        <v>727</v>
      </c>
      <c r="C30" s="47" t="s">
        <v>292</v>
      </c>
      <c r="D30" s="48">
        <v>60</v>
      </c>
      <c r="E30" s="49"/>
      <c r="F30" s="497"/>
      <c r="G30" s="433">
        <f t="shared" si="0"/>
        <v>0</v>
      </c>
      <c r="H30" s="434"/>
      <c r="I30" s="50"/>
      <c r="J30" s="50"/>
      <c r="K30" s="419"/>
      <c r="L30" s="419"/>
      <c r="M30" s="419"/>
      <c r="N30" s="419"/>
      <c r="O30" s="419"/>
      <c r="P30" s="419"/>
      <c r="Q30" s="419"/>
      <c r="R30" s="419"/>
      <c r="S30" s="419"/>
      <c r="T30" s="419"/>
      <c r="U30" s="419"/>
    </row>
    <row r="31" spans="1:21" ht="18" hidden="1">
      <c r="A31" s="429">
        <v>30</v>
      </c>
      <c r="B31" s="46" t="s">
        <v>40</v>
      </c>
      <c r="C31" s="47" t="s">
        <v>292</v>
      </c>
      <c r="D31" s="48">
        <v>60</v>
      </c>
      <c r="E31" s="49"/>
      <c r="F31" s="497"/>
      <c r="G31" s="433">
        <f t="shared" si="0"/>
        <v>0</v>
      </c>
      <c r="H31" s="434"/>
      <c r="I31" s="50"/>
      <c r="J31" s="50"/>
      <c r="K31" s="419"/>
      <c r="L31" s="419"/>
      <c r="M31" s="419"/>
      <c r="N31" s="419"/>
      <c r="O31" s="419"/>
      <c r="P31" s="419"/>
      <c r="Q31" s="419"/>
      <c r="R31" s="419"/>
      <c r="S31" s="419"/>
      <c r="T31" s="419"/>
      <c r="U31" s="419"/>
    </row>
    <row r="32" spans="1:21" ht="18" hidden="1">
      <c r="A32" s="429">
        <v>31</v>
      </c>
      <c r="B32" s="46" t="s">
        <v>41</v>
      </c>
      <c r="C32" s="47" t="s">
        <v>292</v>
      </c>
      <c r="D32" s="48">
        <v>20</v>
      </c>
      <c r="E32" s="49"/>
      <c r="F32" s="497"/>
      <c r="G32" s="433">
        <f t="shared" si="0"/>
        <v>0</v>
      </c>
      <c r="H32" s="434"/>
      <c r="I32" s="50"/>
      <c r="J32" s="50"/>
      <c r="K32" s="419"/>
      <c r="L32" s="419"/>
      <c r="M32" s="419"/>
      <c r="N32" s="419"/>
      <c r="O32" s="419"/>
      <c r="P32" s="419"/>
      <c r="Q32" s="419"/>
      <c r="R32" s="419"/>
      <c r="S32" s="419"/>
      <c r="T32" s="419"/>
      <c r="U32" s="419"/>
    </row>
    <row r="33" spans="1:21" ht="18" hidden="1">
      <c r="A33" s="429">
        <v>32</v>
      </c>
      <c r="B33" s="57" t="s">
        <v>728</v>
      </c>
      <c r="C33" s="56" t="s">
        <v>292</v>
      </c>
      <c r="D33" s="48">
        <v>40</v>
      </c>
      <c r="E33" s="49"/>
      <c r="F33" s="497"/>
      <c r="G33" s="433">
        <f t="shared" si="0"/>
        <v>0</v>
      </c>
      <c r="H33" s="434"/>
      <c r="I33" s="50"/>
      <c r="J33" s="50"/>
      <c r="K33" s="419"/>
      <c r="L33" s="419"/>
      <c r="M33" s="419"/>
      <c r="N33" s="419"/>
      <c r="O33" s="419"/>
      <c r="P33" s="419"/>
      <c r="Q33" s="419"/>
      <c r="R33" s="419"/>
      <c r="S33" s="419"/>
      <c r="T33" s="419"/>
      <c r="U33" s="419"/>
    </row>
    <row r="34" spans="1:21" ht="18" hidden="1">
      <c r="A34" s="429">
        <v>33</v>
      </c>
      <c r="B34" s="46" t="s">
        <v>729</v>
      </c>
      <c r="C34" s="47" t="s">
        <v>292</v>
      </c>
      <c r="D34" s="48">
        <v>40</v>
      </c>
      <c r="E34" s="49"/>
      <c r="F34" s="497"/>
      <c r="G34" s="433">
        <f t="shared" si="0"/>
        <v>0</v>
      </c>
      <c r="H34" s="434"/>
      <c r="I34" s="50"/>
      <c r="J34" s="50"/>
      <c r="K34" s="419"/>
      <c r="L34" s="419"/>
      <c r="M34" s="419"/>
      <c r="N34" s="419"/>
      <c r="O34" s="419"/>
      <c r="P34" s="419"/>
      <c r="Q34" s="419"/>
      <c r="R34" s="419"/>
      <c r="S34" s="419"/>
      <c r="T34" s="419"/>
      <c r="U34" s="419"/>
    </row>
    <row r="35" spans="1:21" ht="18" hidden="1">
      <c r="A35" s="429">
        <v>34</v>
      </c>
      <c r="B35" s="46" t="s">
        <v>730</v>
      </c>
      <c r="C35" s="47" t="s">
        <v>292</v>
      </c>
      <c r="D35" s="48">
        <v>40</v>
      </c>
      <c r="E35" s="49"/>
      <c r="F35" s="497"/>
      <c r="G35" s="433">
        <f t="shared" si="0"/>
        <v>0</v>
      </c>
      <c r="H35" s="434"/>
      <c r="I35" s="50"/>
      <c r="J35" s="50"/>
      <c r="K35" s="419"/>
      <c r="L35" s="419"/>
      <c r="M35" s="419"/>
      <c r="N35" s="419"/>
      <c r="O35" s="419"/>
      <c r="P35" s="419"/>
      <c r="Q35" s="419"/>
      <c r="R35" s="419"/>
      <c r="S35" s="419"/>
      <c r="T35" s="419"/>
      <c r="U35" s="419"/>
    </row>
    <row r="36" spans="1:21" s="54" customFormat="1" ht="18" hidden="1">
      <c r="A36" s="429">
        <v>35</v>
      </c>
      <c r="B36" s="46" t="s">
        <v>731</v>
      </c>
      <c r="C36" s="47" t="s">
        <v>292</v>
      </c>
      <c r="D36" s="48">
        <v>40</v>
      </c>
      <c r="E36" s="49"/>
      <c r="F36" s="497"/>
      <c r="G36" s="433">
        <f t="shared" si="0"/>
        <v>0</v>
      </c>
      <c r="H36" s="434"/>
      <c r="I36" s="53"/>
      <c r="J36" s="53"/>
      <c r="K36" s="435"/>
      <c r="L36" s="435"/>
      <c r="M36" s="435"/>
      <c r="N36" s="435"/>
      <c r="O36" s="435"/>
      <c r="P36" s="435"/>
      <c r="Q36" s="435"/>
      <c r="R36" s="435"/>
      <c r="S36" s="435"/>
      <c r="T36" s="435"/>
      <c r="U36" s="435"/>
    </row>
    <row r="37" spans="1:21" s="54" customFormat="1" ht="18" hidden="1">
      <c r="A37" s="429">
        <v>36</v>
      </c>
      <c r="B37" s="57" t="s">
        <v>732</v>
      </c>
      <c r="C37" s="56" t="s">
        <v>292</v>
      </c>
      <c r="D37" s="48">
        <v>40</v>
      </c>
      <c r="E37" s="49"/>
      <c r="F37" s="497"/>
      <c r="G37" s="433">
        <f t="shared" si="0"/>
        <v>0</v>
      </c>
      <c r="H37" s="434"/>
      <c r="I37" s="53"/>
      <c r="J37" s="53"/>
      <c r="K37" s="435"/>
      <c r="L37" s="435"/>
      <c r="M37" s="435"/>
      <c r="N37" s="435"/>
      <c r="O37" s="435"/>
      <c r="P37" s="435"/>
      <c r="Q37" s="435"/>
      <c r="R37" s="435"/>
      <c r="S37" s="435"/>
      <c r="T37" s="435"/>
      <c r="U37" s="435"/>
    </row>
    <row r="38" spans="1:21" s="54" customFormat="1" ht="18" hidden="1">
      <c r="A38" s="429">
        <v>37</v>
      </c>
      <c r="B38" s="57" t="s">
        <v>733</v>
      </c>
      <c r="C38" s="56" t="s">
        <v>292</v>
      </c>
      <c r="D38" s="48">
        <v>40</v>
      </c>
      <c r="E38" s="49"/>
      <c r="F38" s="497"/>
      <c r="G38" s="433">
        <f t="shared" si="0"/>
        <v>0</v>
      </c>
      <c r="H38" s="434"/>
      <c r="I38" s="53"/>
      <c r="J38" s="53"/>
      <c r="K38" s="435"/>
      <c r="L38" s="435"/>
      <c r="M38" s="435"/>
      <c r="N38" s="435"/>
      <c r="O38" s="435"/>
      <c r="P38" s="435"/>
      <c r="Q38" s="435"/>
      <c r="R38" s="435"/>
      <c r="S38" s="435"/>
      <c r="T38" s="435"/>
      <c r="U38" s="435"/>
    </row>
    <row r="39" spans="1:21" s="54" customFormat="1" ht="18" hidden="1">
      <c r="A39" s="429">
        <v>38</v>
      </c>
      <c r="B39" s="46" t="s">
        <v>42</v>
      </c>
      <c r="C39" s="47" t="s">
        <v>292</v>
      </c>
      <c r="D39" s="48">
        <v>16</v>
      </c>
      <c r="E39" s="49"/>
      <c r="F39" s="497"/>
      <c r="G39" s="433">
        <f t="shared" si="0"/>
        <v>0</v>
      </c>
      <c r="H39" s="434"/>
      <c r="I39" s="53"/>
      <c r="J39" s="53"/>
      <c r="K39" s="435"/>
      <c r="L39" s="435"/>
      <c r="M39" s="435"/>
      <c r="N39" s="435"/>
      <c r="O39" s="435"/>
      <c r="P39" s="435"/>
      <c r="Q39" s="435"/>
      <c r="R39" s="435"/>
      <c r="S39" s="435"/>
      <c r="T39" s="435"/>
      <c r="U39" s="435"/>
    </row>
    <row r="40" spans="1:21" s="54" customFormat="1" ht="17.25" hidden="1" customHeight="1">
      <c r="A40" s="429">
        <v>39</v>
      </c>
      <c r="B40" s="46" t="s">
        <v>43</v>
      </c>
      <c r="C40" s="47" t="s">
        <v>292</v>
      </c>
      <c r="D40" s="48">
        <v>12</v>
      </c>
      <c r="E40" s="49"/>
      <c r="F40" s="497"/>
      <c r="G40" s="433">
        <f t="shared" si="0"/>
        <v>0</v>
      </c>
      <c r="H40" s="434"/>
      <c r="I40" s="53"/>
      <c r="J40" s="53"/>
      <c r="K40" s="435"/>
      <c r="L40" s="435"/>
      <c r="M40" s="435"/>
      <c r="N40" s="435"/>
      <c r="O40" s="435"/>
      <c r="P40" s="435"/>
      <c r="Q40" s="435"/>
      <c r="R40" s="435"/>
      <c r="S40" s="435"/>
      <c r="T40" s="435"/>
      <c r="U40" s="435"/>
    </row>
    <row r="41" spans="1:21" s="54" customFormat="1" ht="18" hidden="1">
      <c r="A41" s="429">
        <v>40</v>
      </c>
      <c r="B41" s="57" t="s">
        <v>734</v>
      </c>
      <c r="C41" s="56" t="s">
        <v>292</v>
      </c>
      <c r="D41" s="48">
        <v>40</v>
      </c>
      <c r="E41" s="49"/>
      <c r="F41" s="497"/>
      <c r="G41" s="433">
        <f t="shared" si="0"/>
        <v>0</v>
      </c>
      <c r="H41" s="434"/>
      <c r="I41" s="53"/>
      <c r="J41" s="53"/>
      <c r="K41" s="435"/>
      <c r="L41" s="435"/>
      <c r="M41" s="435"/>
      <c r="N41" s="435"/>
      <c r="O41" s="435"/>
      <c r="P41" s="435"/>
      <c r="Q41" s="435"/>
      <c r="R41" s="435"/>
      <c r="S41" s="435"/>
      <c r="T41" s="435"/>
      <c r="U41" s="435"/>
    </row>
    <row r="42" spans="1:21" s="54" customFormat="1" ht="18" hidden="1">
      <c r="A42" s="429">
        <v>41</v>
      </c>
      <c r="B42" s="57" t="s">
        <v>735</v>
      </c>
      <c r="C42" s="56" t="s">
        <v>292</v>
      </c>
      <c r="D42" s="48">
        <v>120</v>
      </c>
      <c r="E42" s="49"/>
      <c r="F42" s="497"/>
      <c r="G42" s="433">
        <f t="shared" si="0"/>
        <v>0</v>
      </c>
      <c r="H42" s="434"/>
      <c r="I42" s="53"/>
      <c r="J42" s="53"/>
      <c r="K42" s="435"/>
      <c r="L42" s="435"/>
      <c r="M42" s="435"/>
      <c r="N42" s="435"/>
      <c r="O42" s="435"/>
      <c r="P42" s="435"/>
      <c r="Q42" s="435"/>
      <c r="R42" s="435"/>
      <c r="S42" s="435"/>
      <c r="T42" s="435"/>
      <c r="U42" s="435"/>
    </row>
    <row r="43" spans="1:21" s="54" customFormat="1" ht="18">
      <c r="A43" s="429">
        <v>42</v>
      </c>
      <c r="B43" s="46" t="s">
        <v>44</v>
      </c>
      <c r="C43" s="47" t="s">
        <v>298</v>
      </c>
      <c r="D43" s="48">
        <v>8</v>
      </c>
      <c r="E43" s="49"/>
      <c r="F43" s="498"/>
      <c r="G43" s="433">
        <v>18560</v>
      </c>
      <c r="H43" s="434">
        <f t="shared" ref="H43" si="1">D43*G43</f>
        <v>148480</v>
      </c>
      <c r="I43" s="53"/>
      <c r="J43" s="53"/>
      <c r="K43" s="435"/>
      <c r="L43" s="435"/>
      <c r="M43" s="435"/>
      <c r="N43" s="435"/>
      <c r="O43" s="435"/>
      <c r="P43" s="435"/>
      <c r="Q43" s="435"/>
      <c r="R43" s="435"/>
      <c r="S43" s="435"/>
      <c r="T43" s="435"/>
      <c r="U43" s="435"/>
    </row>
    <row r="44" spans="1:21" ht="18" hidden="1">
      <c r="A44" s="429">
        <v>43</v>
      </c>
      <c r="B44" s="46" t="s">
        <v>45</v>
      </c>
      <c r="C44" s="47" t="s">
        <v>292</v>
      </c>
      <c r="D44" s="48">
        <v>8</v>
      </c>
      <c r="E44" s="49"/>
      <c r="F44" s="498"/>
      <c r="G44" s="433">
        <f t="shared" si="0"/>
        <v>0</v>
      </c>
      <c r="H44" s="434"/>
      <c r="I44" s="50"/>
      <c r="J44" s="50"/>
      <c r="K44" s="419"/>
      <c r="L44" s="419"/>
      <c r="M44" s="419"/>
      <c r="N44" s="419"/>
      <c r="O44" s="419"/>
      <c r="P44" s="419"/>
      <c r="Q44" s="419"/>
      <c r="R44" s="419"/>
      <c r="S44" s="419"/>
      <c r="T44" s="419"/>
      <c r="U44" s="419"/>
    </row>
    <row r="45" spans="1:21" ht="18" hidden="1">
      <c r="A45" s="429">
        <v>44</v>
      </c>
      <c r="B45" s="57" t="s">
        <v>736</v>
      </c>
      <c r="C45" s="56" t="s">
        <v>292</v>
      </c>
      <c r="D45" s="48">
        <v>8</v>
      </c>
      <c r="E45" s="49"/>
      <c r="F45" s="498"/>
      <c r="G45" s="433">
        <f t="shared" si="0"/>
        <v>0</v>
      </c>
      <c r="H45" s="434"/>
      <c r="I45" s="50"/>
      <c r="J45" s="50"/>
      <c r="K45" s="419"/>
      <c r="L45" s="419"/>
      <c r="M45" s="419"/>
      <c r="N45" s="419"/>
      <c r="O45" s="419"/>
      <c r="P45" s="419"/>
      <c r="Q45" s="419"/>
      <c r="R45" s="419"/>
      <c r="S45" s="419"/>
      <c r="T45" s="419"/>
      <c r="U45" s="419"/>
    </row>
    <row r="46" spans="1:21" ht="18" hidden="1">
      <c r="A46" s="429">
        <v>45</v>
      </c>
      <c r="B46" s="57" t="s">
        <v>737</v>
      </c>
      <c r="C46" s="56" t="s">
        <v>292</v>
      </c>
      <c r="D46" s="48">
        <v>8</v>
      </c>
      <c r="E46" s="49"/>
      <c r="F46" s="498"/>
      <c r="G46" s="433">
        <f t="shared" si="0"/>
        <v>0</v>
      </c>
      <c r="H46" s="434"/>
      <c r="I46" s="50"/>
      <c r="J46" s="50"/>
      <c r="K46" s="419"/>
      <c r="L46" s="419"/>
      <c r="M46" s="419"/>
      <c r="N46" s="419"/>
      <c r="O46" s="419"/>
      <c r="P46" s="419"/>
      <c r="Q46" s="419"/>
      <c r="R46" s="419"/>
      <c r="S46" s="419"/>
      <c r="T46" s="419"/>
      <c r="U46" s="419"/>
    </row>
    <row r="47" spans="1:21" ht="18" hidden="1">
      <c r="A47" s="429">
        <v>46</v>
      </c>
      <c r="B47" s="57" t="s">
        <v>738</v>
      </c>
      <c r="C47" s="56" t="s">
        <v>292</v>
      </c>
      <c r="D47" s="48">
        <v>8</v>
      </c>
      <c r="E47" s="49"/>
      <c r="F47" s="498"/>
      <c r="G47" s="433">
        <f t="shared" si="0"/>
        <v>0</v>
      </c>
      <c r="H47" s="434"/>
      <c r="I47" s="50"/>
      <c r="J47" s="50"/>
      <c r="K47" s="419"/>
      <c r="L47" s="419"/>
      <c r="M47" s="419"/>
      <c r="N47" s="419"/>
      <c r="O47" s="419"/>
      <c r="P47" s="419"/>
      <c r="Q47" s="419"/>
      <c r="R47" s="419"/>
      <c r="S47" s="419"/>
      <c r="T47" s="419"/>
      <c r="U47" s="419"/>
    </row>
    <row r="48" spans="1:21" ht="18" hidden="1">
      <c r="A48" s="429">
        <v>47</v>
      </c>
      <c r="B48" s="57" t="s">
        <v>739</v>
      </c>
      <c r="C48" s="56" t="s">
        <v>292</v>
      </c>
      <c r="D48" s="48">
        <v>8</v>
      </c>
      <c r="E48" s="49"/>
      <c r="F48" s="498"/>
      <c r="G48" s="433">
        <f t="shared" si="0"/>
        <v>0</v>
      </c>
      <c r="H48" s="434"/>
      <c r="I48" s="50"/>
      <c r="J48" s="50"/>
      <c r="K48" s="419"/>
      <c r="L48" s="419"/>
      <c r="M48" s="419"/>
      <c r="N48" s="419"/>
      <c r="O48" s="419"/>
      <c r="P48" s="419"/>
      <c r="Q48" s="419"/>
      <c r="R48" s="419"/>
      <c r="S48" s="419"/>
      <c r="T48" s="419"/>
      <c r="U48" s="419"/>
    </row>
    <row r="49" spans="1:21" ht="18" hidden="1">
      <c r="A49" s="429">
        <v>48</v>
      </c>
      <c r="B49" s="57" t="s">
        <v>740</v>
      </c>
      <c r="C49" s="56" t="s">
        <v>292</v>
      </c>
      <c r="D49" s="48">
        <v>8</v>
      </c>
      <c r="E49" s="49"/>
      <c r="F49" s="498"/>
      <c r="G49" s="433">
        <f t="shared" si="0"/>
        <v>0</v>
      </c>
      <c r="H49" s="434"/>
      <c r="I49" s="50"/>
      <c r="J49" s="50"/>
      <c r="K49" s="419"/>
      <c r="L49" s="419"/>
      <c r="M49" s="419"/>
      <c r="N49" s="419"/>
      <c r="O49" s="419"/>
      <c r="P49" s="419"/>
      <c r="Q49" s="419"/>
      <c r="R49" s="419"/>
      <c r="S49" s="419"/>
      <c r="T49" s="419"/>
      <c r="U49" s="419"/>
    </row>
    <row r="50" spans="1:21" ht="18" hidden="1">
      <c r="A50" s="429">
        <v>49</v>
      </c>
      <c r="B50" s="57" t="s">
        <v>741</v>
      </c>
      <c r="C50" s="56" t="s">
        <v>292</v>
      </c>
      <c r="D50" s="48">
        <v>8</v>
      </c>
      <c r="E50" s="49"/>
      <c r="F50" s="497"/>
      <c r="G50" s="433">
        <f t="shared" si="0"/>
        <v>0</v>
      </c>
      <c r="H50" s="434"/>
      <c r="I50" s="50"/>
      <c r="J50" s="50"/>
      <c r="K50" s="419"/>
      <c r="L50" s="419"/>
      <c r="M50" s="419"/>
      <c r="N50" s="419"/>
      <c r="O50" s="419"/>
      <c r="P50" s="419"/>
      <c r="Q50" s="419"/>
      <c r="R50" s="419"/>
      <c r="S50" s="419"/>
      <c r="T50" s="419"/>
      <c r="U50" s="419"/>
    </row>
    <row r="51" spans="1:21" ht="18" hidden="1">
      <c r="A51" s="429">
        <v>50</v>
      </c>
      <c r="B51" s="57" t="s">
        <v>742</v>
      </c>
      <c r="C51" s="56" t="s">
        <v>292</v>
      </c>
      <c r="D51" s="48">
        <v>8</v>
      </c>
      <c r="E51" s="49"/>
      <c r="F51" s="498"/>
      <c r="G51" s="433">
        <f t="shared" si="0"/>
        <v>0</v>
      </c>
      <c r="H51" s="434"/>
      <c r="I51" s="50"/>
      <c r="J51" s="50"/>
      <c r="K51" s="419"/>
      <c r="L51" s="419"/>
      <c r="M51" s="419"/>
      <c r="N51" s="419"/>
      <c r="O51" s="419"/>
      <c r="P51" s="419"/>
      <c r="Q51" s="419"/>
      <c r="R51" s="419"/>
      <c r="S51" s="419"/>
      <c r="T51" s="419"/>
      <c r="U51" s="419"/>
    </row>
    <row r="52" spans="1:21" ht="18" hidden="1">
      <c r="A52" s="429">
        <v>51</v>
      </c>
      <c r="B52" s="57" t="s">
        <v>743</v>
      </c>
      <c r="C52" s="56" t="s">
        <v>292</v>
      </c>
      <c r="D52" s="48">
        <v>8</v>
      </c>
      <c r="E52" s="49"/>
      <c r="F52" s="497"/>
      <c r="G52" s="433">
        <f t="shared" si="0"/>
        <v>0</v>
      </c>
      <c r="H52" s="434"/>
      <c r="I52" s="50"/>
      <c r="J52" s="50"/>
      <c r="K52" s="419"/>
      <c r="L52" s="419"/>
      <c r="M52" s="419"/>
      <c r="N52" s="419"/>
      <c r="O52" s="419"/>
      <c r="P52" s="419"/>
      <c r="Q52" s="419"/>
      <c r="R52" s="419"/>
      <c r="S52" s="419"/>
      <c r="T52" s="419"/>
      <c r="U52" s="419"/>
    </row>
    <row r="53" spans="1:21" ht="18" hidden="1">
      <c r="A53" s="429">
        <v>52</v>
      </c>
      <c r="B53" s="57" t="s">
        <v>744</v>
      </c>
      <c r="C53" s="56" t="s">
        <v>292</v>
      </c>
      <c r="D53" s="48">
        <v>8</v>
      </c>
      <c r="E53" s="49"/>
      <c r="F53" s="497"/>
      <c r="G53" s="433">
        <f t="shared" si="0"/>
        <v>0</v>
      </c>
      <c r="H53" s="434"/>
      <c r="I53" s="50"/>
      <c r="J53" s="50"/>
      <c r="K53" s="419"/>
      <c r="L53" s="419"/>
      <c r="M53" s="419"/>
      <c r="N53" s="419"/>
      <c r="O53" s="419"/>
      <c r="P53" s="419"/>
      <c r="Q53" s="419"/>
      <c r="R53" s="419"/>
      <c r="S53" s="419"/>
      <c r="T53" s="419"/>
      <c r="U53" s="419"/>
    </row>
    <row r="54" spans="1:21" ht="18" hidden="1">
      <c r="A54" s="429">
        <v>53</v>
      </c>
      <c r="B54" s="57" t="s">
        <v>745</v>
      </c>
      <c r="C54" s="56" t="s">
        <v>292</v>
      </c>
      <c r="D54" s="48">
        <v>8</v>
      </c>
      <c r="E54" s="49"/>
      <c r="F54" s="497"/>
      <c r="G54" s="433">
        <f t="shared" si="0"/>
        <v>0</v>
      </c>
      <c r="H54" s="434"/>
      <c r="I54" s="50"/>
      <c r="J54" s="50"/>
      <c r="K54" s="419"/>
      <c r="L54" s="419"/>
      <c r="M54" s="419"/>
      <c r="N54" s="419"/>
      <c r="O54" s="419"/>
      <c r="P54" s="419"/>
      <c r="Q54" s="419"/>
      <c r="R54" s="419"/>
      <c r="S54" s="419"/>
      <c r="T54" s="419"/>
      <c r="U54" s="419"/>
    </row>
    <row r="55" spans="1:21" ht="18" hidden="1">
      <c r="A55" s="429">
        <v>54</v>
      </c>
      <c r="B55" s="57" t="s">
        <v>746</v>
      </c>
      <c r="C55" s="56" t="s">
        <v>292</v>
      </c>
      <c r="D55" s="48">
        <v>8</v>
      </c>
      <c r="E55" s="49"/>
      <c r="F55" s="497"/>
      <c r="G55" s="433">
        <f t="shared" si="0"/>
        <v>0</v>
      </c>
      <c r="H55" s="434"/>
      <c r="I55" s="50"/>
      <c r="J55" s="50"/>
      <c r="K55" s="419"/>
      <c r="L55" s="419"/>
      <c r="M55" s="419"/>
      <c r="N55" s="419"/>
      <c r="O55" s="419"/>
      <c r="P55" s="419"/>
      <c r="Q55" s="419"/>
      <c r="R55" s="419"/>
      <c r="S55" s="419"/>
      <c r="T55" s="419"/>
      <c r="U55" s="419"/>
    </row>
    <row r="56" spans="1:21" ht="18" hidden="1">
      <c r="A56" s="429">
        <v>55</v>
      </c>
      <c r="B56" s="57" t="s">
        <v>747</v>
      </c>
      <c r="C56" s="56" t="s">
        <v>292</v>
      </c>
      <c r="D56" s="48">
        <v>8</v>
      </c>
      <c r="E56" s="49"/>
      <c r="F56" s="497"/>
      <c r="G56" s="433">
        <f t="shared" si="0"/>
        <v>0</v>
      </c>
      <c r="H56" s="434"/>
      <c r="I56" s="50"/>
      <c r="J56" s="50"/>
      <c r="K56" s="419"/>
      <c r="L56" s="419"/>
      <c r="M56" s="419"/>
      <c r="N56" s="419"/>
      <c r="O56" s="419"/>
      <c r="P56" s="419"/>
      <c r="Q56" s="419"/>
      <c r="R56" s="419"/>
      <c r="S56" s="419"/>
      <c r="T56" s="419"/>
      <c r="U56" s="419"/>
    </row>
    <row r="57" spans="1:21" ht="18" hidden="1">
      <c r="A57" s="429">
        <v>56</v>
      </c>
      <c r="B57" s="57" t="s">
        <v>748</v>
      </c>
      <c r="C57" s="56" t="s">
        <v>292</v>
      </c>
      <c r="D57" s="48">
        <v>20</v>
      </c>
      <c r="E57" s="49"/>
      <c r="F57" s="497"/>
      <c r="G57" s="433">
        <f t="shared" si="0"/>
        <v>0</v>
      </c>
      <c r="H57" s="434"/>
      <c r="I57" s="50"/>
      <c r="J57" s="50"/>
      <c r="K57" s="419"/>
      <c r="L57" s="419"/>
      <c r="M57" s="419"/>
      <c r="N57" s="419"/>
      <c r="O57" s="419"/>
      <c r="P57" s="419"/>
      <c r="Q57" s="419"/>
      <c r="R57" s="419"/>
      <c r="S57" s="419"/>
      <c r="T57" s="419"/>
      <c r="U57" s="419"/>
    </row>
    <row r="58" spans="1:21" ht="18" hidden="1">
      <c r="A58" s="429">
        <v>57</v>
      </c>
      <c r="B58" s="46" t="s">
        <v>46</v>
      </c>
      <c r="C58" s="47" t="s">
        <v>299</v>
      </c>
      <c r="D58" s="48">
        <v>16</v>
      </c>
      <c r="E58" s="49"/>
      <c r="F58" s="497"/>
      <c r="G58" s="433">
        <f t="shared" si="0"/>
        <v>0</v>
      </c>
      <c r="H58" s="434"/>
      <c r="I58" s="50"/>
      <c r="J58" s="50"/>
      <c r="K58" s="419"/>
      <c r="L58" s="419"/>
      <c r="M58" s="419"/>
      <c r="N58" s="419"/>
      <c r="O58" s="419"/>
      <c r="P58" s="419"/>
      <c r="Q58" s="419"/>
      <c r="R58" s="419"/>
      <c r="S58" s="419"/>
      <c r="T58" s="419"/>
      <c r="U58" s="419"/>
    </row>
    <row r="59" spans="1:21" s="54" customFormat="1" ht="18" hidden="1">
      <c r="A59" s="429">
        <v>58</v>
      </c>
      <c r="B59" s="46" t="s">
        <v>749</v>
      </c>
      <c r="C59" s="47" t="s">
        <v>292</v>
      </c>
      <c r="D59" s="48">
        <v>8</v>
      </c>
      <c r="E59" s="49"/>
      <c r="F59" s="497"/>
      <c r="G59" s="433">
        <f t="shared" si="0"/>
        <v>0</v>
      </c>
      <c r="H59" s="434"/>
      <c r="I59" s="53"/>
      <c r="J59" s="53"/>
      <c r="K59" s="435"/>
      <c r="L59" s="435"/>
      <c r="M59" s="435"/>
      <c r="N59" s="435"/>
      <c r="O59" s="435"/>
      <c r="P59" s="435"/>
      <c r="Q59" s="435"/>
      <c r="R59" s="435"/>
      <c r="S59" s="435"/>
      <c r="T59" s="435"/>
      <c r="U59" s="435"/>
    </row>
    <row r="60" spans="1:21" ht="18" hidden="1">
      <c r="A60" s="429">
        <v>59</v>
      </c>
      <c r="B60" s="46" t="s">
        <v>750</v>
      </c>
      <c r="C60" s="47" t="s">
        <v>292</v>
      </c>
      <c r="D60" s="48">
        <v>8</v>
      </c>
      <c r="E60" s="49"/>
      <c r="F60" s="497"/>
      <c r="G60" s="433">
        <f t="shared" si="0"/>
        <v>0</v>
      </c>
      <c r="H60" s="434"/>
      <c r="I60" s="50"/>
      <c r="J60" s="50"/>
      <c r="K60" s="419"/>
      <c r="L60" s="419"/>
      <c r="M60" s="419"/>
      <c r="N60" s="419"/>
      <c r="O60" s="419"/>
      <c r="P60" s="419"/>
      <c r="Q60" s="419"/>
      <c r="R60" s="419"/>
      <c r="S60" s="419"/>
      <c r="T60" s="419"/>
      <c r="U60" s="419"/>
    </row>
    <row r="61" spans="1:21" ht="18" hidden="1">
      <c r="A61" s="429">
        <v>60</v>
      </c>
      <c r="B61" s="46" t="s">
        <v>751</v>
      </c>
      <c r="C61" s="47" t="s">
        <v>292</v>
      </c>
      <c r="D61" s="48">
        <v>8</v>
      </c>
      <c r="E61" s="49"/>
      <c r="F61" s="497"/>
      <c r="G61" s="433">
        <f t="shared" si="0"/>
        <v>0</v>
      </c>
      <c r="H61" s="434"/>
      <c r="I61" s="50"/>
      <c r="J61" s="50"/>
      <c r="K61" s="419"/>
      <c r="L61" s="419"/>
      <c r="M61" s="419"/>
      <c r="N61" s="419"/>
      <c r="O61" s="419"/>
      <c r="P61" s="419"/>
      <c r="Q61" s="419"/>
      <c r="R61" s="419"/>
      <c r="S61" s="419"/>
      <c r="T61" s="419"/>
      <c r="U61" s="419"/>
    </row>
    <row r="62" spans="1:21" ht="18" hidden="1">
      <c r="A62" s="429">
        <v>61</v>
      </c>
      <c r="B62" s="46" t="s">
        <v>752</v>
      </c>
      <c r="C62" s="47" t="s">
        <v>292</v>
      </c>
      <c r="D62" s="48">
        <v>12</v>
      </c>
      <c r="E62" s="49"/>
      <c r="F62" s="497"/>
      <c r="G62" s="433">
        <f t="shared" si="0"/>
        <v>0</v>
      </c>
      <c r="H62" s="434"/>
      <c r="I62" s="50"/>
      <c r="J62" s="50"/>
      <c r="K62" s="419"/>
      <c r="L62" s="419"/>
      <c r="M62" s="419"/>
      <c r="N62" s="419"/>
      <c r="O62" s="419"/>
      <c r="P62" s="419"/>
      <c r="Q62" s="419"/>
      <c r="R62" s="419"/>
      <c r="S62" s="419"/>
      <c r="T62" s="419"/>
      <c r="U62" s="419"/>
    </row>
    <row r="63" spans="1:21" ht="18" hidden="1">
      <c r="A63" s="429">
        <v>62</v>
      </c>
      <c r="B63" s="46" t="s">
        <v>753</v>
      </c>
      <c r="C63" s="47" t="s">
        <v>292</v>
      </c>
      <c r="D63" s="48">
        <v>12</v>
      </c>
      <c r="E63" s="49"/>
      <c r="F63" s="497"/>
      <c r="G63" s="433">
        <f t="shared" si="0"/>
        <v>0</v>
      </c>
      <c r="H63" s="434"/>
      <c r="I63" s="50"/>
      <c r="J63" s="50"/>
      <c r="K63" s="419"/>
      <c r="L63" s="419"/>
      <c r="M63" s="419"/>
      <c r="N63" s="419"/>
      <c r="O63" s="419"/>
      <c r="P63" s="419"/>
      <c r="Q63" s="419"/>
      <c r="R63" s="419"/>
      <c r="S63" s="419"/>
      <c r="T63" s="419"/>
      <c r="U63" s="419"/>
    </row>
    <row r="64" spans="1:21" ht="18" hidden="1">
      <c r="A64" s="429">
        <v>63</v>
      </c>
      <c r="B64" s="46" t="s">
        <v>47</v>
      </c>
      <c r="C64" s="47" t="s">
        <v>292</v>
      </c>
      <c r="D64" s="48">
        <v>600</v>
      </c>
      <c r="E64" s="49"/>
      <c r="F64" s="497"/>
      <c r="G64" s="433">
        <f t="shared" si="0"/>
        <v>0</v>
      </c>
      <c r="H64" s="434"/>
      <c r="I64" s="50"/>
      <c r="J64" s="50"/>
      <c r="K64" s="419"/>
      <c r="L64" s="419"/>
      <c r="M64" s="419"/>
      <c r="N64" s="419"/>
      <c r="O64" s="419"/>
      <c r="P64" s="419"/>
      <c r="Q64" s="419"/>
      <c r="R64" s="419"/>
      <c r="S64" s="419"/>
      <c r="T64" s="419"/>
      <c r="U64" s="419"/>
    </row>
    <row r="65" spans="1:21" s="58" customFormat="1" ht="18" hidden="1">
      <c r="A65" s="429">
        <v>64</v>
      </c>
      <c r="B65" s="46" t="s">
        <v>48</v>
      </c>
      <c r="C65" s="47" t="s">
        <v>292</v>
      </c>
      <c r="D65" s="48">
        <v>10</v>
      </c>
      <c r="E65" s="49"/>
      <c r="F65" s="497"/>
      <c r="G65" s="433">
        <f t="shared" si="0"/>
        <v>0</v>
      </c>
      <c r="H65" s="434"/>
      <c r="I65" s="59"/>
      <c r="J65" s="59"/>
      <c r="K65" s="437"/>
      <c r="L65" s="437"/>
      <c r="M65" s="437"/>
      <c r="N65" s="437"/>
      <c r="O65" s="437"/>
      <c r="P65" s="437"/>
      <c r="Q65" s="437"/>
      <c r="R65" s="437"/>
      <c r="S65" s="437"/>
      <c r="T65" s="437"/>
      <c r="U65" s="437"/>
    </row>
    <row r="66" spans="1:21" s="58" customFormat="1" ht="18" hidden="1">
      <c r="A66" s="429">
        <v>65</v>
      </c>
      <c r="B66" s="46" t="s">
        <v>49</v>
      </c>
      <c r="C66" s="47" t="s">
        <v>292</v>
      </c>
      <c r="D66" s="48">
        <v>150</v>
      </c>
      <c r="E66" s="49"/>
      <c r="F66" s="497"/>
      <c r="G66" s="433">
        <f t="shared" si="0"/>
        <v>0</v>
      </c>
      <c r="H66" s="434"/>
      <c r="I66" s="59"/>
      <c r="J66" s="59"/>
      <c r="K66" s="437"/>
      <c r="L66" s="437"/>
      <c r="M66" s="437"/>
      <c r="N66" s="437"/>
      <c r="O66" s="437"/>
      <c r="P66" s="437"/>
      <c r="Q66" s="437"/>
      <c r="R66" s="437"/>
      <c r="S66" s="437"/>
      <c r="T66" s="437"/>
      <c r="U66" s="437"/>
    </row>
    <row r="67" spans="1:21" s="58" customFormat="1" ht="18" hidden="1">
      <c r="A67" s="429">
        <v>66</v>
      </c>
      <c r="B67" s="46" t="s">
        <v>50</v>
      </c>
      <c r="C67" s="47" t="s">
        <v>292</v>
      </c>
      <c r="D67" s="48">
        <v>40</v>
      </c>
      <c r="E67" s="49"/>
      <c r="F67" s="497"/>
      <c r="G67" s="433">
        <f t="shared" ref="G67:G130" si="2">E67+F67</f>
        <v>0</v>
      </c>
      <c r="H67" s="434"/>
      <c r="I67" s="59"/>
      <c r="J67" s="59"/>
      <c r="K67" s="437"/>
      <c r="L67" s="437"/>
      <c r="M67" s="437"/>
      <c r="N67" s="437"/>
      <c r="O67" s="437"/>
      <c r="P67" s="437"/>
      <c r="Q67" s="437"/>
      <c r="R67" s="437"/>
      <c r="S67" s="437"/>
      <c r="T67" s="437"/>
      <c r="U67" s="437"/>
    </row>
    <row r="68" spans="1:21" s="58" customFormat="1" ht="18" hidden="1">
      <c r="A68" s="429">
        <v>67</v>
      </c>
      <c r="B68" s="46" t="s">
        <v>51</v>
      </c>
      <c r="C68" s="47" t="s">
        <v>292</v>
      </c>
      <c r="D68" s="48">
        <v>40</v>
      </c>
      <c r="E68" s="49"/>
      <c r="F68" s="497"/>
      <c r="G68" s="433">
        <f t="shared" si="2"/>
        <v>0</v>
      </c>
      <c r="H68" s="434"/>
      <c r="I68" s="59"/>
      <c r="J68" s="59"/>
      <c r="K68" s="437"/>
      <c r="L68" s="437"/>
      <c r="M68" s="437"/>
      <c r="N68" s="437"/>
      <c r="O68" s="437"/>
      <c r="P68" s="437"/>
      <c r="Q68" s="437"/>
      <c r="R68" s="437"/>
      <c r="S68" s="437"/>
      <c r="T68" s="437"/>
      <c r="U68" s="437"/>
    </row>
    <row r="69" spans="1:21" s="58" customFormat="1" ht="18" hidden="1">
      <c r="A69" s="429">
        <v>68</v>
      </c>
      <c r="B69" s="46" t="s">
        <v>52</v>
      </c>
      <c r="C69" s="47" t="s">
        <v>292</v>
      </c>
      <c r="D69" s="48">
        <v>12</v>
      </c>
      <c r="E69" s="49"/>
      <c r="F69" s="497"/>
      <c r="G69" s="433">
        <f t="shared" si="2"/>
        <v>0</v>
      </c>
      <c r="H69" s="434"/>
      <c r="I69" s="59"/>
      <c r="J69" s="59"/>
      <c r="K69" s="437"/>
      <c r="L69" s="437"/>
      <c r="M69" s="437"/>
      <c r="N69" s="437"/>
      <c r="O69" s="437"/>
      <c r="P69" s="437"/>
      <c r="Q69" s="437"/>
      <c r="R69" s="437"/>
      <c r="S69" s="437"/>
      <c r="T69" s="437"/>
      <c r="U69" s="437"/>
    </row>
    <row r="70" spans="1:21" s="58" customFormat="1" ht="18" hidden="1">
      <c r="A70" s="429">
        <v>69</v>
      </c>
      <c r="B70" s="46" t="s">
        <v>754</v>
      </c>
      <c r="C70" s="47" t="s">
        <v>878</v>
      </c>
      <c r="D70" s="48">
        <v>4</v>
      </c>
      <c r="E70" s="49"/>
      <c r="F70" s="497"/>
      <c r="G70" s="433">
        <f t="shared" si="2"/>
        <v>0</v>
      </c>
      <c r="H70" s="434"/>
      <c r="I70" s="59"/>
      <c r="J70" s="59"/>
      <c r="K70" s="437"/>
      <c r="L70" s="437"/>
      <c r="M70" s="437"/>
      <c r="N70" s="437"/>
      <c r="O70" s="437"/>
      <c r="P70" s="437"/>
      <c r="Q70" s="437"/>
      <c r="R70" s="437"/>
      <c r="S70" s="437"/>
      <c r="T70" s="437"/>
      <c r="U70" s="437"/>
    </row>
    <row r="71" spans="1:21" s="58" customFormat="1" ht="18" hidden="1">
      <c r="A71" s="429">
        <v>70</v>
      </c>
      <c r="B71" s="46" t="s">
        <v>755</v>
      </c>
      <c r="C71" s="47" t="s">
        <v>878</v>
      </c>
      <c r="D71" s="48">
        <v>4</v>
      </c>
      <c r="E71" s="49"/>
      <c r="F71" s="497"/>
      <c r="G71" s="433">
        <f t="shared" si="2"/>
        <v>0</v>
      </c>
      <c r="H71" s="434"/>
      <c r="I71" s="59"/>
      <c r="J71" s="59"/>
      <c r="K71" s="437"/>
      <c r="L71" s="437"/>
      <c r="M71" s="437"/>
      <c r="N71" s="437"/>
      <c r="O71" s="437"/>
      <c r="P71" s="437"/>
      <c r="Q71" s="437"/>
      <c r="R71" s="437"/>
      <c r="S71" s="437"/>
      <c r="T71" s="437"/>
      <c r="U71" s="437"/>
    </row>
    <row r="72" spans="1:21" s="58" customFormat="1" ht="18" hidden="1">
      <c r="A72" s="429">
        <v>71</v>
      </c>
      <c r="B72" s="46" t="s">
        <v>53</v>
      </c>
      <c r="C72" s="47" t="s">
        <v>292</v>
      </c>
      <c r="D72" s="48">
        <v>4800</v>
      </c>
      <c r="E72" s="49"/>
      <c r="F72" s="497"/>
      <c r="G72" s="433">
        <f t="shared" si="2"/>
        <v>0</v>
      </c>
      <c r="H72" s="434"/>
      <c r="I72" s="59"/>
      <c r="J72" s="59"/>
      <c r="K72" s="437"/>
      <c r="L72" s="437"/>
      <c r="M72" s="437"/>
      <c r="N72" s="437"/>
      <c r="O72" s="437"/>
      <c r="P72" s="437"/>
      <c r="Q72" s="437"/>
      <c r="R72" s="437"/>
      <c r="S72" s="437"/>
      <c r="T72" s="437"/>
      <c r="U72" s="437"/>
    </row>
    <row r="73" spans="1:21" s="58" customFormat="1" ht="18" hidden="1">
      <c r="A73" s="429">
        <v>72</v>
      </c>
      <c r="B73" s="46" t="s">
        <v>54</v>
      </c>
      <c r="C73" s="47" t="s">
        <v>300</v>
      </c>
      <c r="D73" s="48">
        <v>2</v>
      </c>
      <c r="E73" s="49"/>
      <c r="F73" s="497"/>
      <c r="G73" s="433">
        <f t="shared" si="2"/>
        <v>0</v>
      </c>
      <c r="H73" s="434"/>
      <c r="I73" s="59"/>
      <c r="J73" s="59"/>
      <c r="K73" s="437"/>
      <c r="L73" s="437"/>
      <c r="M73" s="437"/>
      <c r="N73" s="437"/>
      <c r="O73" s="437"/>
      <c r="P73" s="437"/>
      <c r="Q73" s="437"/>
      <c r="R73" s="437"/>
      <c r="S73" s="437"/>
      <c r="T73" s="437"/>
      <c r="U73" s="437"/>
    </row>
    <row r="74" spans="1:21" s="58" customFormat="1" ht="18" hidden="1">
      <c r="A74" s="429">
        <v>73</v>
      </c>
      <c r="B74" s="46" t="s">
        <v>55</v>
      </c>
      <c r="C74" s="47" t="s">
        <v>292</v>
      </c>
      <c r="D74" s="48">
        <v>40</v>
      </c>
      <c r="E74" s="49"/>
      <c r="F74" s="497"/>
      <c r="G74" s="433">
        <f t="shared" si="2"/>
        <v>0</v>
      </c>
      <c r="H74" s="434"/>
      <c r="I74" s="59"/>
      <c r="J74" s="59"/>
      <c r="K74" s="437"/>
      <c r="L74" s="437"/>
      <c r="M74" s="437"/>
      <c r="N74" s="437"/>
      <c r="O74" s="437"/>
      <c r="P74" s="437"/>
      <c r="Q74" s="437"/>
      <c r="R74" s="437"/>
      <c r="S74" s="437"/>
      <c r="T74" s="437"/>
      <c r="U74" s="437"/>
    </row>
    <row r="75" spans="1:21" s="58" customFormat="1" ht="18" hidden="1">
      <c r="A75" s="429">
        <v>74</v>
      </c>
      <c r="B75" s="46" t="s">
        <v>56</v>
      </c>
      <c r="C75" s="47" t="s">
        <v>292</v>
      </c>
      <c r="D75" s="48">
        <v>20</v>
      </c>
      <c r="E75" s="49"/>
      <c r="F75" s="497"/>
      <c r="G75" s="433">
        <f t="shared" si="2"/>
        <v>0</v>
      </c>
      <c r="H75" s="434"/>
      <c r="I75" s="59"/>
      <c r="J75" s="59"/>
      <c r="K75" s="437"/>
      <c r="L75" s="437"/>
      <c r="M75" s="437"/>
      <c r="N75" s="437"/>
      <c r="O75" s="437"/>
      <c r="P75" s="437"/>
      <c r="Q75" s="437"/>
      <c r="R75" s="437"/>
      <c r="S75" s="437"/>
      <c r="T75" s="437"/>
      <c r="U75" s="437"/>
    </row>
    <row r="76" spans="1:21" ht="18" hidden="1">
      <c r="A76" s="429">
        <v>75</v>
      </c>
      <c r="B76" s="46" t="s">
        <v>57</v>
      </c>
      <c r="C76" s="47" t="s">
        <v>292</v>
      </c>
      <c r="D76" s="48">
        <v>20</v>
      </c>
      <c r="E76" s="49"/>
      <c r="F76" s="497"/>
      <c r="G76" s="433">
        <f t="shared" si="2"/>
        <v>0</v>
      </c>
      <c r="H76" s="434"/>
      <c r="I76" s="50"/>
      <c r="J76" s="50"/>
      <c r="K76" s="419"/>
      <c r="L76" s="419"/>
      <c r="M76" s="419"/>
      <c r="N76" s="419"/>
      <c r="O76" s="419"/>
      <c r="P76" s="419"/>
      <c r="Q76" s="419"/>
      <c r="R76" s="419"/>
      <c r="S76" s="419"/>
      <c r="T76" s="419"/>
      <c r="U76" s="419"/>
    </row>
    <row r="77" spans="1:21" ht="18" hidden="1">
      <c r="A77" s="429">
        <v>76</v>
      </c>
      <c r="B77" s="46" t="s">
        <v>58</v>
      </c>
      <c r="C77" s="47" t="s">
        <v>292</v>
      </c>
      <c r="D77" s="48">
        <v>40</v>
      </c>
      <c r="E77" s="49"/>
      <c r="F77" s="497"/>
      <c r="G77" s="433">
        <f t="shared" si="2"/>
        <v>0</v>
      </c>
      <c r="H77" s="434"/>
      <c r="I77" s="50"/>
      <c r="J77" s="50"/>
      <c r="K77" s="419"/>
      <c r="L77" s="419"/>
      <c r="M77" s="419"/>
      <c r="N77" s="419"/>
      <c r="O77" s="419"/>
      <c r="P77" s="419"/>
      <c r="Q77" s="419"/>
      <c r="R77" s="419"/>
      <c r="S77" s="419"/>
      <c r="T77" s="419"/>
      <c r="U77" s="419"/>
    </row>
    <row r="78" spans="1:21" ht="18" hidden="1">
      <c r="A78" s="429">
        <v>77</v>
      </c>
      <c r="B78" s="46" t="s">
        <v>59</v>
      </c>
      <c r="C78" s="47" t="s">
        <v>292</v>
      </c>
      <c r="D78" s="48">
        <v>40</v>
      </c>
      <c r="E78" s="49"/>
      <c r="F78" s="497"/>
      <c r="G78" s="433">
        <f t="shared" si="2"/>
        <v>0</v>
      </c>
      <c r="H78" s="434"/>
      <c r="I78" s="50"/>
      <c r="J78" s="50"/>
      <c r="K78" s="419"/>
      <c r="L78" s="419"/>
      <c r="M78" s="419"/>
      <c r="N78" s="419"/>
      <c r="O78" s="419"/>
      <c r="P78" s="419"/>
      <c r="Q78" s="419"/>
      <c r="R78" s="419"/>
      <c r="S78" s="419"/>
      <c r="T78" s="419"/>
      <c r="U78" s="419"/>
    </row>
    <row r="79" spans="1:21" ht="18" hidden="1">
      <c r="A79" s="429">
        <v>78</v>
      </c>
      <c r="B79" s="46" t="s">
        <v>60</v>
      </c>
      <c r="C79" s="47" t="s">
        <v>292</v>
      </c>
      <c r="D79" s="48">
        <v>80</v>
      </c>
      <c r="E79" s="49"/>
      <c r="F79" s="497"/>
      <c r="G79" s="433">
        <f t="shared" si="2"/>
        <v>0</v>
      </c>
      <c r="H79" s="434"/>
      <c r="I79" s="50"/>
      <c r="J79" s="50"/>
      <c r="K79" s="419"/>
      <c r="L79" s="419"/>
      <c r="M79" s="419"/>
      <c r="N79" s="419"/>
      <c r="O79" s="419"/>
      <c r="P79" s="419"/>
      <c r="Q79" s="419"/>
      <c r="R79" s="419"/>
      <c r="S79" s="419"/>
      <c r="T79" s="419"/>
      <c r="U79" s="419"/>
    </row>
    <row r="80" spans="1:21" s="60" customFormat="1" ht="18" hidden="1">
      <c r="A80" s="429">
        <v>79</v>
      </c>
      <c r="B80" s="46" t="s">
        <v>61</v>
      </c>
      <c r="C80" s="47" t="s">
        <v>292</v>
      </c>
      <c r="D80" s="48">
        <v>600</v>
      </c>
      <c r="E80" s="49"/>
      <c r="F80" s="497"/>
      <c r="G80" s="433">
        <f t="shared" si="2"/>
        <v>0</v>
      </c>
      <c r="H80" s="434"/>
      <c r="I80" s="66"/>
      <c r="J80" s="66"/>
      <c r="K80" s="438"/>
      <c r="L80" s="438"/>
      <c r="M80" s="438"/>
      <c r="N80" s="438"/>
      <c r="O80" s="438"/>
      <c r="P80" s="438"/>
      <c r="Q80" s="438"/>
      <c r="R80" s="438"/>
      <c r="S80" s="438"/>
      <c r="T80" s="438"/>
      <c r="U80" s="438"/>
    </row>
    <row r="81" spans="1:21" s="54" customFormat="1" ht="18" hidden="1">
      <c r="A81" s="429">
        <v>80</v>
      </c>
      <c r="B81" s="46" t="s">
        <v>62</v>
      </c>
      <c r="C81" s="47" t="s">
        <v>292</v>
      </c>
      <c r="D81" s="48">
        <v>200</v>
      </c>
      <c r="E81" s="49"/>
      <c r="F81" s="497"/>
      <c r="G81" s="433">
        <f t="shared" si="2"/>
        <v>0</v>
      </c>
      <c r="H81" s="434"/>
      <c r="I81" s="53"/>
      <c r="J81" s="53"/>
      <c r="K81" s="435"/>
      <c r="L81" s="435"/>
      <c r="M81" s="435"/>
      <c r="N81" s="435"/>
      <c r="O81" s="435"/>
      <c r="P81" s="435"/>
      <c r="Q81" s="435"/>
      <c r="R81" s="435"/>
      <c r="S81" s="435"/>
      <c r="T81" s="435"/>
      <c r="U81" s="435"/>
    </row>
    <row r="82" spans="1:21" ht="18" hidden="1">
      <c r="A82" s="429">
        <v>81</v>
      </c>
      <c r="B82" s="46" t="s">
        <v>63</v>
      </c>
      <c r="C82" s="47" t="s">
        <v>292</v>
      </c>
      <c r="D82" s="48">
        <v>600</v>
      </c>
      <c r="E82" s="49"/>
      <c r="F82" s="497"/>
      <c r="G82" s="433">
        <f t="shared" si="2"/>
        <v>0</v>
      </c>
      <c r="H82" s="434"/>
      <c r="I82" s="50"/>
      <c r="J82" s="50"/>
      <c r="K82" s="419"/>
      <c r="L82" s="419"/>
      <c r="M82" s="419"/>
      <c r="N82" s="419"/>
      <c r="O82" s="419"/>
      <c r="P82" s="419"/>
      <c r="Q82" s="419"/>
      <c r="R82" s="419"/>
      <c r="S82" s="419"/>
      <c r="T82" s="419"/>
      <c r="U82" s="419"/>
    </row>
    <row r="83" spans="1:21" s="54" customFormat="1" ht="19" hidden="1">
      <c r="A83" s="429">
        <v>82</v>
      </c>
      <c r="B83" s="61" t="s">
        <v>756</v>
      </c>
      <c r="C83" s="56" t="s">
        <v>292</v>
      </c>
      <c r="D83" s="48">
        <v>4</v>
      </c>
      <c r="E83" s="49"/>
      <c r="F83" s="497"/>
      <c r="G83" s="433">
        <f t="shared" si="2"/>
        <v>0</v>
      </c>
      <c r="H83" s="434"/>
      <c r="I83" s="53"/>
      <c r="J83" s="53"/>
      <c r="K83" s="435"/>
      <c r="L83" s="435"/>
      <c r="M83" s="435"/>
      <c r="N83" s="435"/>
      <c r="O83" s="435"/>
      <c r="P83" s="435"/>
      <c r="Q83" s="435"/>
      <c r="R83" s="435"/>
      <c r="S83" s="435"/>
      <c r="T83" s="435"/>
      <c r="U83" s="435"/>
    </row>
    <row r="84" spans="1:21" s="54" customFormat="1" ht="19" hidden="1">
      <c r="A84" s="429">
        <v>83</v>
      </c>
      <c r="B84" s="61" t="s">
        <v>757</v>
      </c>
      <c r="C84" s="56" t="s">
        <v>292</v>
      </c>
      <c r="D84" s="48">
        <v>4</v>
      </c>
      <c r="E84" s="49"/>
      <c r="F84" s="497"/>
      <c r="G84" s="433">
        <f t="shared" si="2"/>
        <v>0</v>
      </c>
      <c r="H84" s="434"/>
      <c r="I84" s="53"/>
      <c r="J84" s="53"/>
      <c r="K84" s="435"/>
      <c r="L84" s="435"/>
      <c r="M84" s="435"/>
      <c r="N84" s="435"/>
      <c r="O84" s="435"/>
      <c r="P84" s="435"/>
      <c r="Q84" s="435"/>
      <c r="R84" s="435"/>
      <c r="S84" s="435"/>
      <c r="T84" s="435"/>
      <c r="U84" s="435"/>
    </row>
    <row r="85" spans="1:21" s="54" customFormat="1" ht="18" hidden="1">
      <c r="A85" s="429">
        <v>84</v>
      </c>
      <c r="B85" s="46" t="s">
        <v>758</v>
      </c>
      <c r="C85" s="47" t="s">
        <v>292</v>
      </c>
      <c r="D85" s="48">
        <v>4</v>
      </c>
      <c r="E85" s="49"/>
      <c r="F85" s="497"/>
      <c r="G85" s="433">
        <f t="shared" si="2"/>
        <v>0</v>
      </c>
      <c r="H85" s="434"/>
      <c r="I85" s="53"/>
      <c r="J85" s="53"/>
      <c r="K85" s="435"/>
      <c r="L85" s="435"/>
      <c r="M85" s="435"/>
      <c r="N85" s="435"/>
      <c r="O85" s="435"/>
      <c r="P85" s="435"/>
      <c r="Q85" s="435"/>
      <c r="R85" s="435"/>
      <c r="S85" s="435"/>
      <c r="T85" s="435"/>
      <c r="U85" s="435"/>
    </row>
    <row r="86" spans="1:21" s="54" customFormat="1" ht="18" hidden="1">
      <c r="A86" s="429">
        <v>85</v>
      </c>
      <c r="B86" s="46" t="s">
        <v>66</v>
      </c>
      <c r="C86" s="47" t="s">
        <v>292</v>
      </c>
      <c r="D86" s="48">
        <v>160</v>
      </c>
      <c r="E86" s="49"/>
      <c r="F86" s="497"/>
      <c r="G86" s="433">
        <f t="shared" si="2"/>
        <v>0</v>
      </c>
      <c r="H86" s="434"/>
      <c r="I86" s="53"/>
      <c r="J86" s="53"/>
      <c r="K86" s="435"/>
      <c r="L86" s="435"/>
      <c r="M86" s="435"/>
      <c r="N86" s="435"/>
      <c r="O86" s="435"/>
      <c r="P86" s="435"/>
      <c r="Q86" s="435"/>
      <c r="R86" s="435"/>
      <c r="S86" s="435"/>
      <c r="T86" s="435"/>
      <c r="U86" s="435"/>
    </row>
    <row r="87" spans="1:21" ht="18" hidden="1">
      <c r="A87" s="429">
        <v>86</v>
      </c>
      <c r="B87" s="46" t="s">
        <v>68</v>
      </c>
      <c r="C87" s="47" t="s">
        <v>292</v>
      </c>
      <c r="D87" s="48">
        <v>800</v>
      </c>
      <c r="E87" s="49"/>
      <c r="F87" s="497"/>
      <c r="G87" s="433">
        <f t="shared" si="2"/>
        <v>0</v>
      </c>
      <c r="H87" s="434"/>
      <c r="I87" s="50"/>
      <c r="J87" s="50"/>
      <c r="K87" s="419"/>
      <c r="L87" s="419"/>
      <c r="M87" s="419"/>
      <c r="N87" s="419"/>
      <c r="O87" s="419"/>
      <c r="P87" s="419"/>
      <c r="Q87" s="419"/>
      <c r="R87" s="419"/>
      <c r="S87" s="419"/>
      <c r="T87" s="419"/>
      <c r="U87" s="419"/>
    </row>
    <row r="88" spans="1:21" ht="18" hidden="1">
      <c r="A88" s="429">
        <v>87</v>
      </c>
      <c r="B88" s="46" t="s">
        <v>67</v>
      </c>
      <c r="C88" s="47" t="s">
        <v>292</v>
      </c>
      <c r="D88" s="48">
        <v>800</v>
      </c>
      <c r="E88" s="49"/>
      <c r="F88" s="498"/>
      <c r="G88" s="433">
        <f t="shared" si="2"/>
        <v>0</v>
      </c>
      <c r="H88" s="434"/>
      <c r="I88" s="50"/>
      <c r="J88" s="50"/>
      <c r="K88" s="419"/>
      <c r="L88" s="419"/>
      <c r="M88" s="419"/>
      <c r="N88" s="419"/>
      <c r="O88" s="419"/>
      <c r="P88" s="419"/>
      <c r="Q88" s="419"/>
      <c r="R88" s="419"/>
      <c r="S88" s="419"/>
      <c r="T88" s="419"/>
      <c r="U88" s="419"/>
    </row>
    <row r="89" spans="1:21" ht="18" hidden="1">
      <c r="A89" s="429">
        <v>88</v>
      </c>
      <c r="B89" s="46" t="s">
        <v>69</v>
      </c>
      <c r="C89" s="47" t="s">
        <v>292</v>
      </c>
      <c r="D89" s="48">
        <v>3200</v>
      </c>
      <c r="E89" s="49"/>
      <c r="F89" s="497"/>
      <c r="G89" s="433">
        <f t="shared" si="2"/>
        <v>0</v>
      </c>
      <c r="H89" s="434"/>
      <c r="I89" s="50"/>
      <c r="J89" s="50"/>
      <c r="K89" s="419"/>
      <c r="L89" s="419"/>
      <c r="M89" s="419"/>
      <c r="N89" s="419"/>
      <c r="O89" s="419"/>
      <c r="P89" s="419"/>
      <c r="Q89" s="419"/>
      <c r="R89" s="419"/>
      <c r="S89" s="419"/>
      <c r="T89" s="419"/>
      <c r="U89" s="419"/>
    </row>
    <row r="90" spans="1:21" ht="18" hidden="1">
      <c r="A90" s="429">
        <v>89</v>
      </c>
      <c r="B90" s="46" t="s">
        <v>759</v>
      </c>
      <c r="C90" s="47" t="s">
        <v>292</v>
      </c>
      <c r="D90" s="48">
        <v>4000</v>
      </c>
      <c r="E90" s="49"/>
      <c r="F90" s="497"/>
      <c r="G90" s="433">
        <f t="shared" si="2"/>
        <v>0</v>
      </c>
      <c r="H90" s="434"/>
      <c r="I90" s="50"/>
      <c r="J90" s="50"/>
      <c r="K90" s="419"/>
      <c r="L90" s="419"/>
      <c r="M90" s="419"/>
      <c r="N90" s="419"/>
      <c r="O90" s="419"/>
      <c r="P90" s="419"/>
      <c r="Q90" s="419"/>
      <c r="R90" s="419"/>
      <c r="S90" s="419"/>
      <c r="T90" s="419"/>
      <c r="U90" s="419"/>
    </row>
    <row r="91" spans="1:21" ht="18" hidden="1">
      <c r="A91" s="429">
        <v>90</v>
      </c>
      <c r="B91" s="57" t="s">
        <v>760</v>
      </c>
      <c r="C91" s="56" t="s">
        <v>292</v>
      </c>
      <c r="D91" s="48">
        <v>200</v>
      </c>
      <c r="E91" s="49"/>
      <c r="F91" s="497"/>
      <c r="G91" s="433">
        <f t="shared" si="2"/>
        <v>0</v>
      </c>
      <c r="H91" s="434"/>
      <c r="I91" s="50"/>
      <c r="J91" s="50"/>
      <c r="K91" s="419"/>
      <c r="L91" s="419"/>
      <c r="M91" s="419"/>
      <c r="N91" s="419"/>
      <c r="O91" s="419"/>
      <c r="P91" s="419"/>
      <c r="Q91" s="419"/>
      <c r="R91" s="419"/>
      <c r="S91" s="419"/>
      <c r="T91" s="419"/>
      <c r="U91" s="419"/>
    </row>
    <row r="92" spans="1:21" ht="18" hidden="1">
      <c r="A92" s="429">
        <v>91</v>
      </c>
      <c r="B92" s="46" t="s">
        <v>70</v>
      </c>
      <c r="C92" s="47" t="s">
        <v>292</v>
      </c>
      <c r="D92" s="48">
        <v>1200</v>
      </c>
      <c r="E92" s="49"/>
      <c r="F92" s="499"/>
      <c r="G92" s="433">
        <f t="shared" si="2"/>
        <v>0</v>
      </c>
      <c r="H92" s="434"/>
      <c r="I92" s="50"/>
      <c r="J92" s="50"/>
      <c r="K92" s="419"/>
      <c r="L92" s="419"/>
      <c r="M92" s="419"/>
      <c r="N92" s="419"/>
      <c r="O92" s="419"/>
      <c r="P92" s="419"/>
      <c r="Q92" s="419"/>
      <c r="R92" s="419"/>
      <c r="S92" s="419"/>
      <c r="T92" s="419"/>
      <c r="U92" s="419"/>
    </row>
    <row r="93" spans="1:21" ht="18" hidden="1">
      <c r="A93" s="429">
        <v>92</v>
      </c>
      <c r="B93" s="57" t="s">
        <v>761</v>
      </c>
      <c r="C93" s="56" t="s">
        <v>292</v>
      </c>
      <c r="D93" s="48">
        <v>400</v>
      </c>
      <c r="E93" s="49"/>
      <c r="F93" s="497"/>
      <c r="G93" s="433">
        <f t="shared" si="2"/>
        <v>0</v>
      </c>
      <c r="H93" s="434"/>
      <c r="I93" s="50"/>
      <c r="J93" s="50"/>
      <c r="K93" s="419"/>
      <c r="L93" s="419"/>
      <c r="M93" s="419"/>
      <c r="N93" s="419"/>
      <c r="O93" s="419"/>
      <c r="P93" s="419"/>
      <c r="Q93" s="419"/>
      <c r="R93" s="419"/>
      <c r="S93" s="419"/>
      <c r="T93" s="419"/>
      <c r="U93" s="419"/>
    </row>
    <row r="94" spans="1:21" ht="18" hidden="1">
      <c r="A94" s="429">
        <v>93</v>
      </c>
      <c r="B94" s="46" t="s">
        <v>71</v>
      </c>
      <c r="C94" s="47" t="s">
        <v>292</v>
      </c>
      <c r="D94" s="48">
        <v>800</v>
      </c>
      <c r="E94" s="49"/>
      <c r="F94" s="497"/>
      <c r="G94" s="433">
        <f t="shared" si="2"/>
        <v>0</v>
      </c>
      <c r="H94" s="434"/>
      <c r="I94" s="50"/>
      <c r="J94" s="50"/>
      <c r="K94" s="419"/>
      <c r="L94" s="419"/>
      <c r="M94" s="419"/>
      <c r="N94" s="419"/>
      <c r="O94" s="419"/>
      <c r="P94" s="419"/>
      <c r="Q94" s="419"/>
      <c r="R94" s="419"/>
      <c r="S94" s="419"/>
      <c r="T94" s="419"/>
      <c r="U94" s="419"/>
    </row>
    <row r="95" spans="1:21" ht="18" hidden="1">
      <c r="A95" s="429">
        <v>94</v>
      </c>
      <c r="B95" s="57" t="s">
        <v>762</v>
      </c>
      <c r="C95" s="56" t="s">
        <v>292</v>
      </c>
      <c r="D95" s="48">
        <v>400</v>
      </c>
      <c r="E95" s="49"/>
      <c r="F95" s="497"/>
      <c r="G95" s="433">
        <f t="shared" si="2"/>
        <v>0</v>
      </c>
      <c r="H95" s="434"/>
      <c r="I95" s="50"/>
      <c r="J95" s="50"/>
      <c r="K95" s="419"/>
      <c r="L95" s="419"/>
      <c r="M95" s="419"/>
      <c r="N95" s="419"/>
      <c r="O95" s="419"/>
      <c r="P95" s="419"/>
      <c r="Q95" s="419"/>
      <c r="R95" s="419"/>
      <c r="S95" s="419"/>
      <c r="T95" s="419"/>
      <c r="U95" s="419"/>
    </row>
    <row r="96" spans="1:21" ht="18" hidden="1">
      <c r="A96" s="429">
        <v>95</v>
      </c>
      <c r="B96" s="46" t="s">
        <v>72</v>
      </c>
      <c r="C96" s="47" t="s">
        <v>292</v>
      </c>
      <c r="D96" s="48">
        <v>800</v>
      </c>
      <c r="E96" s="49"/>
      <c r="F96" s="497"/>
      <c r="G96" s="433">
        <f t="shared" si="2"/>
        <v>0</v>
      </c>
      <c r="H96" s="434"/>
      <c r="I96" s="50"/>
      <c r="J96" s="50"/>
      <c r="K96" s="419"/>
      <c r="L96" s="419"/>
      <c r="M96" s="419"/>
      <c r="N96" s="419"/>
      <c r="O96" s="419"/>
      <c r="P96" s="419"/>
      <c r="Q96" s="419"/>
      <c r="R96" s="419"/>
      <c r="S96" s="419"/>
      <c r="T96" s="419"/>
      <c r="U96" s="419"/>
    </row>
    <row r="97" spans="1:21" ht="18" hidden="1">
      <c r="A97" s="429">
        <v>96</v>
      </c>
      <c r="B97" s="46" t="s">
        <v>763</v>
      </c>
      <c r="C97" s="47" t="s">
        <v>292</v>
      </c>
      <c r="D97" s="48">
        <v>2</v>
      </c>
      <c r="E97" s="49"/>
      <c r="F97" s="497"/>
      <c r="G97" s="433">
        <f t="shared" si="2"/>
        <v>0</v>
      </c>
      <c r="H97" s="434"/>
      <c r="I97" s="50"/>
      <c r="J97" s="50"/>
      <c r="K97" s="419"/>
      <c r="L97" s="419"/>
      <c r="M97" s="419"/>
      <c r="N97" s="419"/>
      <c r="O97" s="419"/>
      <c r="P97" s="419"/>
      <c r="Q97" s="419"/>
      <c r="R97" s="419"/>
      <c r="S97" s="419"/>
      <c r="T97" s="419"/>
      <c r="U97" s="419"/>
    </row>
    <row r="98" spans="1:21" s="62" customFormat="1" ht="18" hidden="1">
      <c r="A98" s="429">
        <v>97</v>
      </c>
      <c r="B98" s="57" t="s">
        <v>764</v>
      </c>
      <c r="C98" s="56" t="s">
        <v>292</v>
      </c>
      <c r="D98" s="48">
        <v>2</v>
      </c>
      <c r="E98" s="49"/>
      <c r="F98" s="497"/>
      <c r="G98" s="433">
        <f t="shared" si="2"/>
        <v>0</v>
      </c>
      <c r="H98" s="434"/>
      <c r="I98" s="441"/>
      <c r="J98" s="441"/>
      <c r="K98" s="325"/>
      <c r="L98" s="325"/>
      <c r="M98" s="325"/>
      <c r="N98" s="325"/>
      <c r="O98" s="325"/>
      <c r="P98" s="325"/>
      <c r="Q98" s="325"/>
      <c r="R98" s="325"/>
      <c r="S98" s="325"/>
      <c r="T98" s="325"/>
      <c r="U98" s="325"/>
    </row>
    <row r="99" spans="1:21" s="62" customFormat="1" ht="18" hidden="1">
      <c r="A99" s="429">
        <v>98</v>
      </c>
      <c r="B99" s="46" t="s">
        <v>765</v>
      </c>
      <c r="C99" s="47" t="s">
        <v>292</v>
      </c>
      <c r="D99" s="48">
        <v>2</v>
      </c>
      <c r="E99" s="49"/>
      <c r="F99" s="497"/>
      <c r="G99" s="433">
        <f t="shared" si="2"/>
        <v>0</v>
      </c>
      <c r="H99" s="434"/>
      <c r="I99" s="441"/>
      <c r="J99" s="441"/>
      <c r="K99" s="325"/>
      <c r="L99" s="325"/>
      <c r="M99" s="325"/>
      <c r="N99" s="325"/>
      <c r="O99" s="325"/>
      <c r="P99" s="325"/>
      <c r="Q99" s="325"/>
      <c r="R99" s="325"/>
      <c r="S99" s="325"/>
      <c r="T99" s="325"/>
      <c r="U99" s="325"/>
    </row>
    <row r="100" spans="1:21" s="62" customFormat="1" ht="18" hidden="1">
      <c r="A100" s="429">
        <v>99</v>
      </c>
      <c r="B100" s="57" t="s">
        <v>766</v>
      </c>
      <c r="C100" s="56" t="s">
        <v>292</v>
      </c>
      <c r="D100" s="48">
        <v>8</v>
      </c>
      <c r="E100" s="49"/>
      <c r="F100" s="497"/>
      <c r="G100" s="433">
        <f t="shared" si="2"/>
        <v>0</v>
      </c>
      <c r="H100" s="434"/>
      <c r="I100" s="441"/>
      <c r="J100" s="441"/>
      <c r="K100" s="325"/>
      <c r="L100" s="325"/>
      <c r="M100" s="325"/>
      <c r="N100" s="325"/>
      <c r="O100" s="325"/>
      <c r="P100" s="325"/>
      <c r="Q100" s="325"/>
      <c r="R100" s="325"/>
      <c r="S100" s="325"/>
      <c r="T100" s="325"/>
      <c r="U100" s="325"/>
    </row>
    <row r="101" spans="1:21" s="62" customFormat="1" ht="15" hidden="1" customHeight="1">
      <c r="A101" s="429">
        <v>100</v>
      </c>
      <c r="B101" s="46" t="s">
        <v>73</v>
      </c>
      <c r="C101" s="47" t="s">
        <v>292</v>
      </c>
      <c r="D101" s="48">
        <v>96</v>
      </c>
      <c r="E101" s="49"/>
      <c r="F101" s="497"/>
      <c r="G101" s="433">
        <f t="shared" si="2"/>
        <v>0</v>
      </c>
      <c r="H101" s="434"/>
      <c r="I101" s="441"/>
      <c r="J101" s="441"/>
      <c r="K101" s="325"/>
      <c r="L101" s="325"/>
      <c r="M101" s="325"/>
      <c r="N101" s="325"/>
      <c r="O101" s="325"/>
      <c r="P101" s="325"/>
      <c r="Q101" s="325"/>
      <c r="R101" s="325"/>
      <c r="S101" s="325"/>
      <c r="T101" s="325"/>
      <c r="U101" s="325"/>
    </row>
    <row r="102" spans="1:21" ht="18" hidden="1">
      <c r="A102" s="429">
        <v>101</v>
      </c>
      <c r="B102" s="46" t="s">
        <v>74</v>
      </c>
      <c r="C102" s="47" t="s">
        <v>292</v>
      </c>
      <c r="D102" s="48">
        <v>48</v>
      </c>
      <c r="E102" s="49"/>
      <c r="F102" s="497"/>
      <c r="G102" s="433">
        <f t="shared" si="2"/>
        <v>0</v>
      </c>
      <c r="H102" s="434"/>
      <c r="I102" s="50"/>
      <c r="J102" s="50"/>
      <c r="K102" s="419"/>
      <c r="L102" s="419"/>
      <c r="M102" s="419"/>
      <c r="N102" s="419"/>
      <c r="O102" s="419"/>
      <c r="P102" s="419"/>
      <c r="Q102" s="419"/>
      <c r="R102" s="419"/>
      <c r="S102" s="419"/>
      <c r="T102" s="419"/>
      <c r="U102" s="419"/>
    </row>
    <row r="103" spans="1:21" ht="18" hidden="1">
      <c r="A103" s="429">
        <v>102</v>
      </c>
      <c r="B103" s="46" t="s">
        <v>75</v>
      </c>
      <c r="C103" s="47" t="s">
        <v>301</v>
      </c>
      <c r="D103" s="48">
        <v>30</v>
      </c>
      <c r="E103" s="49"/>
      <c r="F103" s="497"/>
      <c r="G103" s="433">
        <f t="shared" si="2"/>
        <v>0</v>
      </c>
      <c r="H103" s="434"/>
      <c r="I103" s="50"/>
      <c r="J103" s="50"/>
      <c r="K103" s="419"/>
      <c r="L103" s="419"/>
      <c r="M103" s="419"/>
      <c r="N103" s="419"/>
      <c r="O103" s="419"/>
      <c r="P103" s="419"/>
      <c r="Q103" s="419"/>
      <c r="R103" s="419"/>
      <c r="S103" s="419"/>
      <c r="T103" s="419"/>
      <c r="U103" s="419"/>
    </row>
    <row r="104" spans="1:21" ht="18" hidden="1">
      <c r="A104" s="429">
        <v>103</v>
      </c>
      <c r="B104" s="46" t="s">
        <v>76</v>
      </c>
      <c r="C104" s="47" t="s">
        <v>292</v>
      </c>
      <c r="D104" s="48">
        <v>24</v>
      </c>
      <c r="E104" s="49"/>
      <c r="F104" s="500"/>
      <c r="G104" s="433">
        <f t="shared" si="2"/>
        <v>0</v>
      </c>
      <c r="H104" s="434"/>
      <c r="I104" s="50"/>
      <c r="J104" s="50"/>
      <c r="K104" s="419"/>
      <c r="L104" s="419"/>
      <c r="M104" s="419"/>
      <c r="N104" s="419"/>
      <c r="O104" s="419"/>
      <c r="P104" s="419"/>
      <c r="Q104" s="419"/>
      <c r="R104" s="419"/>
      <c r="S104" s="419"/>
      <c r="T104" s="419"/>
      <c r="U104" s="419"/>
    </row>
    <row r="105" spans="1:21" ht="18" hidden="1">
      <c r="A105" s="429">
        <v>104</v>
      </c>
      <c r="B105" s="46" t="s">
        <v>77</v>
      </c>
      <c r="C105" s="47" t="s">
        <v>302</v>
      </c>
      <c r="D105" s="48">
        <v>4</v>
      </c>
      <c r="E105" s="49"/>
      <c r="F105" s="497"/>
      <c r="G105" s="433">
        <f t="shared" si="2"/>
        <v>0</v>
      </c>
      <c r="H105" s="434"/>
      <c r="I105" s="50"/>
      <c r="J105" s="50"/>
      <c r="K105" s="419"/>
      <c r="L105" s="419"/>
      <c r="M105" s="419"/>
      <c r="N105" s="419"/>
      <c r="O105" s="419"/>
      <c r="P105" s="419"/>
      <c r="Q105" s="419"/>
      <c r="R105" s="419"/>
      <c r="S105" s="419"/>
      <c r="T105" s="419"/>
      <c r="U105" s="419"/>
    </row>
    <row r="106" spans="1:21" ht="18" hidden="1">
      <c r="A106" s="429">
        <v>105</v>
      </c>
      <c r="B106" s="46" t="s">
        <v>78</v>
      </c>
      <c r="C106" s="47" t="s">
        <v>879</v>
      </c>
      <c r="D106" s="48">
        <v>30</v>
      </c>
      <c r="E106" s="49"/>
      <c r="F106" s="497"/>
      <c r="G106" s="433">
        <f t="shared" si="2"/>
        <v>0</v>
      </c>
      <c r="H106" s="434"/>
      <c r="I106" s="50"/>
      <c r="J106" s="50"/>
      <c r="K106" s="419"/>
      <c r="L106" s="419"/>
      <c r="M106" s="419"/>
      <c r="N106" s="419"/>
      <c r="O106" s="419"/>
      <c r="P106" s="419"/>
      <c r="Q106" s="419"/>
      <c r="R106" s="419"/>
      <c r="S106" s="419"/>
      <c r="T106" s="419"/>
      <c r="U106" s="419"/>
    </row>
    <row r="107" spans="1:21" ht="18" hidden="1">
      <c r="A107" s="429">
        <v>106</v>
      </c>
      <c r="B107" s="46" t="s">
        <v>79</v>
      </c>
      <c r="C107" s="47" t="s">
        <v>292</v>
      </c>
      <c r="D107" s="48">
        <v>12</v>
      </c>
      <c r="E107" s="49"/>
      <c r="F107" s="497"/>
      <c r="G107" s="433">
        <f t="shared" si="2"/>
        <v>0</v>
      </c>
      <c r="H107" s="434"/>
      <c r="I107" s="50"/>
      <c r="J107" s="50"/>
      <c r="K107" s="419"/>
      <c r="L107" s="419"/>
      <c r="M107" s="419"/>
      <c r="N107" s="419"/>
      <c r="O107" s="419"/>
      <c r="P107" s="419"/>
      <c r="Q107" s="419"/>
      <c r="R107" s="419"/>
      <c r="S107" s="419"/>
      <c r="T107" s="419"/>
      <c r="U107" s="419"/>
    </row>
    <row r="108" spans="1:21" ht="18" hidden="1">
      <c r="A108" s="429">
        <v>107</v>
      </c>
      <c r="B108" s="46" t="s">
        <v>80</v>
      </c>
      <c r="C108" s="47" t="s">
        <v>303</v>
      </c>
      <c r="D108" s="48">
        <v>8</v>
      </c>
      <c r="E108" s="49"/>
      <c r="F108" s="497"/>
      <c r="G108" s="433">
        <f t="shared" si="2"/>
        <v>0</v>
      </c>
      <c r="H108" s="434"/>
      <c r="I108" s="50"/>
      <c r="J108" s="50"/>
      <c r="K108" s="419"/>
      <c r="L108" s="419"/>
      <c r="M108" s="419"/>
      <c r="N108" s="419"/>
      <c r="O108" s="419"/>
      <c r="P108" s="419"/>
      <c r="Q108" s="419"/>
      <c r="R108" s="419"/>
      <c r="S108" s="419"/>
      <c r="T108" s="419"/>
      <c r="U108" s="419"/>
    </row>
    <row r="109" spans="1:21" ht="18" hidden="1">
      <c r="A109" s="429">
        <v>108</v>
      </c>
      <c r="B109" s="46" t="s">
        <v>81</v>
      </c>
      <c r="C109" s="47" t="s">
        <v>292</v>
      </c>
      <c r="D109" s="48">
        <v>200</v>
      </c>
      <c r="E109" s="49"/>
      <c r="F109" s="497"/>
      <c r="G109" s="433">
        <f t="shared" si="2"/>
        <v>0</v>
      </c>
      <c r="H109" s="434"/>
      <c r="I109" s="50"/>
      <c r="J109" s="50"/>
      <c r="K109" s="419"/>
      <c r="L109" s="419"/>
      <c r="M109" s="419"/>
      <c r="N109" s="419"/>
      <c r="O109" s="419"/>
      <c r="P109" s="419"/>
      <c r="Q109" s="419"/>
      <c r="R109" s="419"/>
      <c r="S109" s="419"/>
      <c r="T109" s="419"/>
      <c r="U109" s="419"/>
    </row>
    <row r="110" spans="1:21" ht="18" hidden="1">
      <c r="A110" s="429">
        <v>109</v>
      </c>
      <c r="B110" s="46" t="s">
        <v>82</v>
      </c>
      <c r="C110" s="47" t="s">
        <v>292</v>
      </c>
      <c r="D110" s="48">
        <v>80</v>
      </c>
      <c r="E110" s="49"/>
      <c r="F110" s="497"/>
      <c r="G110" s="433">
        <f t="shared" si="2"/>
        <v>0</v>
      </c>
      <c r="H110" s="434"/>
      <c r="I110" s="50"/>
      <c r="J110" s="50"/>
      <c r="K110" s="419"/>
      <c r="L110" s="419"/>
      <c r="M110" s="419"/>
      <c r="N110" s="419"/>
      <c r="O110" s="419"/>
      <c r="P110" s="419"/>
      <c r="Q110" s="419"/>
      <c r="R110" s="419"/>
      <c r="S110" s="419"/>
      <c r="T110" s="419"/>
      <c r="U110" s="419"/>
    </row>
    <row r="111" spans="1:21" ht="18" hidden="1">
      <c r="A111" s="429">
        <v>110</v>
      </c>
      <c r="B111" s="57" t="s">
        <v>767</v>
      </c>
      <c r="C111" s="56" t="s">
        <v>292</v>
      </c>
      <c r="D111" s="48">
        <v>4</v>
      </c>
      <c r="E111" s="49"/>
      <c r="F111" s="497"/>
      <c r="G111" s="433">
        <f t="shared" si="2"/>
        <v>0</v>
      </c>
      <c r="H111" s="434"/>
      <c r="I111" s="50"/>
      <c r="J111" s="50"/>
      <c r="K111" s="419"/>
      <c r="L111" s="419"/>
      <c r="M111" s="419"/>
      <c r="N111" s="419"/>
      <c r="O111" s="419"/>
      <c r="P111" s="419"/>
      <c r="Q111" s="419"/>
      <c r="R111" s="419"/>
      <c r="S111" s="419"/>
      <c r="T111" s="419"/>
      <c r="U111" s="419"/>
    </row>
    <row r="112" spans="1:21" ht="18" hidden="1">
      <c r="A112" s="429">
        <v>111</v>
      </c>
      <c r="B112" s="57" t="s">
        <v>768</v>
      </c>
      <c r="C112" s="56" t="s">
        <v>292</v>
      </c>
      <c r="D112" s="48">
        <v>20</v>
      </c>
      <c r="E112" s="49"/>
      <c r="F112" s="497"/>
      <c r="G112" s="433">
        <f t="shared" si="2"/>
        <v>0</v>
      </c>
      <c r="H112" s="434"/>
      <c r="I112" s="50"/>
      <c r="J112" s="50"/>
      <c r="K112" s="419"/>
      <c r="L112" s="419"/>
      <c r="M112" s="419"/>
      <c r="N112" s="419"/>
      <c r="O112" s="419"/>
      <c r="P112" s="419"/>
      <c r="Q112" s="419"/>
      <c r="R112" s="419"/>
      <c r="S112" s="419"/>
      <c r="T112" s="419"/>
      <c r="U112" s="419"/>
    </row>
    <row r="113" spans="1:21" ht="18" hidden="1">
      <c r="A113" s="429">
        <v>112</v>
      </c>
      <c r="B113" s="57" t="s">
        <v>769</v>
      </c>
      <c r="C113" s="56" t="s">
        <v>292</v>
      </c>
      <c r="D113" s="48">
        <v>15</v>
      </c>
      <c r="E113" s="49"/>
      <c r="F113" s="497"/>
      <c r="G113" s="433">
        <f t="shared" si="2"/>
        <v>0</v>
      </c>
      <c r="H113" s="434"/>
      <c r="I113" s="50"/>
      <c r="J113" s="50"/>
      <c r="K113" s="419"/>
      <c r="L113" s="419"/>
      <c r="M113" s="419"/>
      <c r="N113" s="419"/>
      <c r="O113" s="419"/>
      <c r="P113" s="419"/>
      <c r="Q113" s="419"/>
      <c r="R113" s="419"/>
      <c r="S113" s="419"/>
      <c r="T113" s="419"/>
      <c r="U113" s="419"/>
    </row>
    <row r="114" spans="1:21" s="58" customFormat="1" ht="18" hidden="1">
      <c r="A114" s="429">
        <v>113</v>
      </c>
      <c r="B114" s="57" t="s">
        <v>770</v>
      </c>
      <c r="C114" s="56" t="s">
        <v>292</v>
      </c>
      <c r="D114" s="48">
        <v>15</v>
      </c>
      <c r="E114" s="49"/>
      <c r="F114" s="497"/>
      <c r="G114" s="433">
        <f t="shared" si="2"/>
        <v>0</v>
      </c>
      <c r="H114" s="434"/>
      <c r="I114" s="59"/>
      <c r="J114" s="59"/>
      <c r="K114" s="437"/>
      <c r="L114" s="437"/>
      <c r="M114" s="437"/>
      <c r="N114" s="437"/>
      <c r="O114" s="437"/>
      <c r="P114" s="437"/>
      <c r="Q114" s="437"/>
      <c r="R114" s="437"/>
      <c r="S114" s="437"/>
      <c r="T114" s="437"/>
      <c r="U114" s="437"/>
    </row>
    <row r="115" spans="1:21" s="63" customFormat="1" ht="18" hidden="1">
      <c r="A115" s="429">
        <v>114</v>
      </c>
      <c r="B115" s="46" t="s">
        <v>771</v>
      </c>
      <c r="C115" s="47" t="s">
        <v>292</v>
      </c>
      <c r="D115" s="48">
        <v>40</v>
      </c>
      <c r="E115" s="49"/>
      <c r="F115" s="501"/>
      <c r="G115" s="433">
        <f t="shared" si="2"/>
        <v>0</v>
      </c>
      <c r="H115" s="434"/>
      <c r="I115" s="444"/>
      <c r="J115" s="444"/>
      <c r="K115" s="445"/>
      <c r="L115" s="445"/>
      <c r="M115" s="445"/>
      <c r="N115" s="445"/>
      <c r="O115" s="445"/>
      <c r="P115" s="445"/>
      <c r="Q115" s="445"/>
      <c r="R115" s="445"/>
      <c r="S115" s="445"/>
      <c r="T115" s="445"/>
      <c r="U115" s="445"/>
    </row>
    <row r="116" spans="1:21" ht="18" hidden="1">
      <c r="A116" s="429">
        <v>115</v>
      </c>
      <c r="B116" s="46" t="s">
        <v>772</v>
      </c>
      <c r="C116" s="47" t="s">
        <v>292</v>
      </c>
      <c r="D116" s="48">
        <v>20</v>
      </c>
      <c r="E116" s="49"/>
      <c r="F116" s="497"/>
      <c r="G116" s="433">
        <f t="shared" si="2"/>
        <v>0</v>
      </c>
      <c r="H116" s="434"/>
      <c r="I116" s="50"/>
      <c r="J116" s="50"/>
      <c r="K116" s="419"/>
      <c r="L116" s="419"/>
      <c r="M116" s="419"/>
      <c r="N116" s="419"/>
      <c r="O116" s="419"/>
      <c r="P116" s="419"/>
      <c r="Q116" s="419"/>
      <c r="R116" s="419"/>
      <c r="S116" s="419"/>
      <c r="T116" s="419"/>
      <c r="U116" s="419"/>
    </row>
    <row r="117" spans="1:21" s="58" customFormat="1" ht="18" hidden="1">
      <c r="A117" s="429">
        <v>116</v>
      </c>
      <c r="B117" s="57" t="s">
        <v>773</v>
      </c>
      <c r="C117" s="56" t="s">
        <v>292</v>
      </c>
      <c r="D117" s="48">
        <v>2</v>
      </c>
      <c r="E117" s="49"/>
      <c r="F117" s="500"/>
      <c r="G117" s="433">
        <f t="shared" si="2"/>
        <v>0</v>
      </c>
      <c r="H117" s="434"/>
      <c r="I117" s="59"/>
      <c r="J117" s="59"/>
      <c r="K117" s="437"/>
      <c r="L117" s="437"/>
      <c r="M117" s="437"/>
      <c r="N117" s="437"/>
      <c r="O117" s="437"/>
      <c r="P117" s="437"/>
      <c r="Q117" s="437"/>
      <c r="R117" s="437"/>
      <c r="S117" s="437"/>
      <c r="T117" s="437"/>
      <c r="U117" s="437"/>
    </row>
    <row r="118" spans="1:21" s="58" customFormat="1" ht="18" hidden="1">
      <c r="A118" s="429">
        <v>117</v>
      </c>
      <c r="B118" s="57" t="s">
        <v>774</v>
      </c>
      <c r="C118" s="56" t="s">
        <v>292</v>
      </c>
      <c r="D118" s="48">
        <v>2</v>
      </c>
      <c r="E118" s="49"/>
      <c r="F118" s="500"/>
      <c r="G118" s="433">
        <f t="shared" si="2"/>
        <v>0</v>
      </c>
      <c r="H118" s="434"/>
      <c r="I118" s="59"/>
      <c r="J118" s="59"/>
      <c r="K118" s="437"/>
      <c r="L118" s="437"/>
      <c r="M118" s="437"/>
      <c r="N118" s="437"/>
      <c r="O118" s="437"/>
      <c r="P118" s="437"/>
      <c r="Q118" s="437"/>
      <c r="R118" s="437"/>
      <c r="S118" s="437"/>
      <c r="T118" s="437"/>
      <c r="U118" s="437"/>
    </row>
    <row r="119" spans="1:21" ht="18" hidden="1">
      <c r="A119" s="429">
        <v>118</v>
      </c>
      <c r="B119" s="57" t="s">
        <v>775</v>
      </c>
      <c r="C119" s="56" t="s">
        <v>292</v>
      </c>
      <c r="D119" s="48">
        <v>2</v>
      </c>
      <c r="E119" s="49"/>
      <c r="F119" s="497"/>
      <c r="G119" s="433">
        <f t="shared" si="2"/>
        <v>0</v>
      </c>
      <c r="H119" s="434"/>
      <c r="I119" s="50"/>
      <c r="J119" s="50"/>
      <c r="K119" s="419"/>
      <c r="L119" s="419"/>
      <c r="M119" s="419"/>
      <c r="N119" s="419"/>
      <c r="O119" s="419"/>
      <c r="P119" s="419"/>
      <c r="Q119" s="419"/>
      <c r="R119" s="419"/>
      <c r="S119" s="419"/>
      <c r="T119" s="419"/>
      <c r="U119" s="419"/>
    </row>
    <row r="120" spans="1:21" s="65" customFormat="1" ht="18" hidden="1">
      <c r="A120" s="429">
        <v>119</v>
      </c>
      <c r="B120" s="57" t="s">
        <v>776</v>
      </c>
      <c r="C120" s="56" t="s">
        <v>292</v>
      </c>
      <c r="D120" s="48">
        <v>10</v>
      </c>
      <c r="E120" s="49"/>
      <c r="F120" s="497"/>
      <c r="G120" s="433">
        <f t="shared" si="2"/>
        <v>0</v>
      </c>
      <c r="H120" s="434"/>
      <c r="I120" s="446"/>
      <c r="J120" s="446"/>
      <c r="K120" s="447"/>
      <c r="L120" s="447"/>
      <c r="M120" s="447"/>
      <c r="N120" s="447"/>
      <c r="O120" s="447"/>
      <c r="P120" s="447"/>
      <c r="Q120" s="447"/>
      <c r="R120" s="447"/>
      <c r="S120" s="447"/>
      <c r="T120" s="447"/>
      <c r="U120" s="447"/>
    </row>
    <row r="121" spans="1:21" ht="18">
      <c r="A121" s="429">
        <v>120</v>
      </c>
      <c r="B121" s="46" t="s">
        <v>83</v>
      </c>
      <c r="C121" s="47" t="s">
        <v>292</v>
      </c>
      <c r="D121" s="48">
        <v>2000</v>
      </c>
      <c r="E121" s="49"/>
      <c r="F121" s="497"/>
      <c r="G121" s="433">
        <v>1060</v>
      </c>
      <c r="H121" s="434">
        <f t="shared" ref="H121" si="3">D121*G121</f>
        <v>2120000</v>
      </c>
      <c r="I121" s="50"/>
      <c r="J121" s="50"/>
      <c r="K121" s="419"/>
      <c r="L121" s="419"/>
      <c r="M121" s="419"/>
      <c r="N121" s="419"/>
      <c r="O121" s="419"/>
      <c r="P121" s="419"/>
      <c r="Q121" s="419"/>
      <c r="R121" s="419"/>
      <c r="S121" s="419"/>
      <c r="T121" s="419"/>
      <c r="U121" s="419"/>
    </row>
    <row r="122" spans="1:21" ht="18" hidden="1">
      <c r="A122" s="429">
        <v>121</v>
      </c>
      <c r="B122" s="57" t="s">
        <v>777</v>
      </c>
      <c r="C122" s="56" t="s">
        <v>292</v>
      </c>
      <c r="D122" s="48">
        <v>20</v>
      </c>
      <c r="E122" s="49"/>
      <c r="F122" s="500"/>
      <c r="G122" s="433">
        <f t="shared" si="2"/>
        <v>0</v>
      </c>
      <c r="H122" s="434"/>
      <c r="I122" s="50"/>
      <c r="J122" s="50"/>
      <c r="K122" s="419"/>
      <c r="L122" s="419"/>
      <c r="M122" s="419"/>
      <c r="N122" s="419"/>
      <c r="O122" s="419"/>
      <c r="P122" s="419"/>
      <c r="Q122" s="419"/>
      <c r="R122" s="419"/>
      <c r="S122" s="419"/>
      <c r="T122" s="419"/>
      <c r="U122" s="419"/>
    </row>
    <row r="123" spans="1:21" s="60" customFormat="1" ht="18" hidden="1">
      <c r="A123" s="429">
        <v>122</v>
      </c>
      <c r="B123" s="57" t="s">
        <v>778</v>
      </c>
      <c r="C123" s="56" t="s">
        <v>291</v>
      </c>
      <c r="D123" s="48">
        <v>4</v>
      </c>
      <c r="E123" s="49"/>
      <c r="F123" s="497"/>
      <c r="G123" s="433">
        <f t="shared" si="2"/>
        <v>0</v>
      </c>
      <c r="H123" s="434"/>
      <c r="I123" s="66"/>
      <c r="J123" s="66"/>
      <c r="K123" s="438"/>
      <c r="L123" s="438"/>
      <c r="M123" s="438"/>
      <c r="N123" s="438"/>
      <c r="O123" s="438"/>
      <c r="P123" s="438"/>
      <c r="Q123" s="438"/>
      <c r="R123" s="438"/>
      <c r="S123" s="438"/>
      <c r="T123" s="438"/>
      <c r="U123" s="438"/>
    </row>
    <row r="124" spans="1:21" s="58" customFormat="1" ht="18" hidden="1">
      <c r="A124" s="429">
        <v>123</v>
      </c>
      <c r="B124" s="46" t="s">
        <v>84</v>
      </c>
      <c r="C124" s="47" t="s">
        <v>291</v>
      </c>
      <c r="D124" s="48">
        <v>40</v>
      </c>
      <c r="E124" s="49"/>
      <c r="F124" s="497"/>
      <c r="G124" s="433">
        <f t="shared" si="2"/>
        <v>0</v>
      </c>
      <c r="H124" s="434"/>
      <c r="I124" s="59"/>
      <c r="J124" s="59"/>
      <c r="K124" s="437"/>
      <c r="L124" s="437"/>
      <c r="M124" s="437"/>
      <c r="N124" s="437"/>
      <c r="O124" s="437"/>
      <c r="P124" s="437"/>
      <c r="Q124" s="437"/>
      <c r="R124" s="437"/>
      <c r="S124" s="437"/>
      <c r="T124" s="437"/>
      <c r="U124" s="437"/>
    </row>
    <row r="125" spans="1:21" ht="18" hidden="1">
      <c r="A125" s="429">
        <v>124</v>
      </c>
      <c r="B125" s="46" t="s">
        <v>85</v>
      </c>
      <c r="C125" s="47" t="s">
        <v>291</v>
      </c>
      <c r="D125" s="48">
        <v>4</v>
      </c>
      <c r="E125" s="49"/>
      <c r="F125" s="497"/>
      <c r="G125" s="433">
        <f t="shared" si="2"/>
        <v>0</v>
      </c>
      <c r="H125" s="434"/>
      <c r="I125" s="50"/>
      <c r="J125" s="50"/>
      <c r="K125" s="419"/>
      <c r="L125" s="419"/>
      <c r="M125" s="419"/>
      <c r="N125" s="419"/>
      <c r="O125" s="419"/>
      <c r="P125" s="419"/>
      <c r="Q125" s="419"/>
      <c r="R125" s="419"/>
      <c r="S125" s="419"/>
      <c r="T125" s="419"/>
      <c r="U125" s="419"/>
    </row>
    <row r="126" spans="1:21" ht="18" hidden="1">
      <c r="A126" s="429">
        <v>125</v>
      </c>
      <c r="B126" s="46" t="s">
        <v>86</v>
      </c>
      <c r="C126" s="47" t="s">
        <v>291</v>
      </c>
      <c r="D126" s="48">
        <v>12</v>
      </c>
      <c r="E126" s="49"/>
      <c r="F126" s="497"/>
      <c r="G126" s="433">
        <f t="shared" si="2"/>
        <v>0</v>
      </c>
      <c r="H126" s="434"/>
      <c r="I126" s="50"/>
      <c r="J126" s="50"/>
      <c r="K126" s="419"/>
      <c r="L126" s="419"/>
      <c r="M126" s="419"/>
      <c r="N126" s="419"/>
      <c r="O126" s="419"/>
      <c r="P126" s="419"/>
      <c r="Q126" s="419"/>
      <c r="R126" s="419"/>
      <c r="S126" s="419"/>
      <c r="T126" s="419"/>
      <c r="U126" s="419"/>
    </row>
    <row r="127" spans="1:21" ht="18" hidden="1">
      <c r="A127" s="429">
        <v>126</v>
      </c>
      <c r="B127" s="57" t="s">
        <v>779</v>
      </c>
      <c r="C127" s="56" t="s">
        <v>291</v>
      </c>
      <c r="D127" s="48">
        <v>4</v>
      </c>
      <c r="E127" s="49"/>
      <c r="F127" s="497"/>
      <c r="G127" s="433">
        <f t="shared" si="2"/>
        <v>0</v>
      </c>
      <c r="H127" s="434"/>
      <c r="I127" s="50"/>
      <c r="J127" s="50"/>
      <c r="K127" s="419"/>
      <c r="L127" s="419"/>
      <c r="M127" s="419"/>
      <c r="N127" s="419"/>
      <c r="O127" s="419"/>
      <c r="P127" s="419"/>
      <c r="Q127" s="419"/>
      <c r="R127" s="419"/>
      <c r="S127" s="419"/>
      <c r="T127" s="419"/>
      <c r="U127" s="419"/>
    </row>
    <row r="128" spans="1:21" ht="18" hidden="1">
      <c r="A128" s="429">
        <v>127</v>
      </c>
      <c r="B128" s="46" t="s">
        <v>87</v>
      </c>
      <c r="C128" s="47" t="s">
        <v>291</v>
      </c>
      <c r="D128" s="48">
        <v>48</v>
      </c>
      <c r="E128" s="49"/>
      <c r="F128" s="497"/>
      <c r="G128" s="433">
        <f t="shared" si="2"/>
        <v>0</v>
      </c>
      <c r="H128" s="434"/>
      <c r="I128" s="50"/>
      <c r="J128" s="50"/>
      <c r="K128" s="419"/>
      <c r="L128" s="419"/>
      <c r="M128" s="419"/>
      <c r="N128" s="419"/>
      <c r="O128" s="419"/>
      <c r="P128" s="419"/>
      <c r="Q128" s="419"/>
      <c r="R128" s="419"/>
      <c r="S128" s="419"/>
      <c r="T128" s="419"/>
      <c r="U128" s="419"/>
    </row>
    <row r="129" spans="1:21" ht="18" hidden="1">
      <c r="A129" s="429">
        <v>128</v>
      </c>
      <c r="B129" s="46" t="s">
        <v>88</v>
      </c>
      <c r="C129" s="47" t="s">
        <v>304</v>
      </c>
      <c r="D129" s="48">
        <v>12</v>
      </c>
      <c r="E129" s="49"/>
      <c r="F129" s="497"/>
      <c r="G129" s="433">
        <f t="shared" si="2"/>
        <v>0</v>
      </c>
      <c r="H129" s="434"/>
      <c r="I129" s="50"/>
      <c r="J129" s="50"/>
      <c r="K129" s="419"/>
      <c r="L129" s="419"/>
      <c r="M129" s="419"/>
      <c r="N129" s="419"/>
      <c r="O129" s="419"/>
      <c r="P129" s="419"/>
      <c r="Q129" s="419"/>
      <c r="R129" s="419"/>
      <c r="S129" s="419"/>
      <c r="T129" s="419"/>
      <c r="U129" s="419"/>
    </row>
    <row r="130" spans="1:21" ht="18" hidden="1">
      <c r="A130" s="429">
        <v>129</v>
      </c>
      <c r="B130" s="46" t="s">
        <v>89</v>
      </c>
      <c r="C130" s="47" t="s">
        <v>292</v>
      </c>
      <c r="D130" s="48">
        <v>600</v>
      </c>
      <c r="E130" s="49"/>
      <c r="F130" s="497"/>
      <c r="G130" s="433">
        <f t="shared" si="2"/>
        <v>0</v>
      </c>
      <c r="H130" s="434"/>
      <c r="I130" s="50"/>
      <c r="J130" s="50"/>
      <c r="K130" s="419"/>
      <c r="L130" s="419"/>
      <c r="M130" s="419"/>
      <c r="N130" s="419"/>
      <c r="O130" s="419"/>
      <c r="P130" s="419"/>
      <c r="Q130" s="419"/>
      <c r="R130" s="419"/>
      <c r="S130" s="419"/>
      <c r="T130" s="419"/>
      <c r="U130" s="419"/>
    </row>
    <row r="131" spans="1:21" ht="18" hidden="1">
      <c r="A131" s="429">
        <v>130</v>
      </c>
      <c r="B131" s="57" t="s">
        <v>780</v>
      </c>
      <c r="C131" s="56" t="s">
        <v>292</v>
      </c>
      <c r="D131" s="48">
        <v>200</v>
      </c>
      <c r="E131" s="49"/>
      <c r="F131" s="497"/>
      <c r="G131" s="433">
        <f t="shared" ref="G131:G194" si="4">E131+F131</f>
        <v>0</v>
      </c>
      <c r="H131" s="434"/>
      <c r="I131" s="50"/>
      <c r="J131" s="50"/>
      <c r="K131" s="419"/>
      <c r="L131" s="419"/>
      <c r="M131" s="419"/>
      <c r="N131" s="419"/>
      <c r="O131" s="419"/>
      <c r="P131" s="419"/>
      <c r="Q131" s="419"/>
      <c r="R131" s="419"/>
      <c r="S131" s="419"/>
      <c r="T131" s="419"/>
      <c r="U131" s="419"/>
    </row>
    <row r="132" spans="1:21" s="58" customFormat="1" ht="18" hidden="1">
      <c r="A132" s="429">
        <v>131</v>
      </c>
      <c r="B132" s="46" t="s">
        <v>90</v>
      </c>
      <c r="C132" s="47" t="s">
        <v>292</v>
      </c>
      <c r="D132" s="48">
        <v>6</v>
      </c>
      <c r="E132" s="49"/>
      <c r="F132" s="500"/>
      <c r="G132" s="433">
        <f t="shared" si="4"/>
        <v>0</v>
      </c>
      <c r="H132" s="434"/>
      <c r="I132" s="59"/>
      <c r="J132" s="59"/>
      <c r="K132" s="437"/>
      <c r="L132" s="437"/>
      <c r="M132" s="437"/>
      <c r="N132" s="437"/>
      <c r="O132" s="437"/>
      <c r="P132" s="437"/>
      <c r="Q132" s="437"/>
      <c r="R132" s="437"/>
      <c r="S132" s="437"/>
      <c r="T132" s="437"/>
      <c r="U132" s="437"/>
    </row>
    <row r="133" spans="1:21" ht="18" hidden="1">
      <c r="A133" s="429">
        <v>132</v>
      </c>
      <c r="B133" s="46" t="s">
        <v>91</v>
      </c>
      <c r="C133" s="47" t="s">
        <v>292</v>
      </c>
      <c r="D133" s="48">
        <v>8</v>
      </c>
      <c r="E133" s="49"/>
      <c r="F133" s="497"/>
      <c r="G133" s="433">
        <f t="shared" si="4"/>
        <v>0</v>
      </c>
      <c r="H133" s="434"/>
      <c r="I133" s="50"/>
      <c r="J133" s="50"/>
      <c r="K133" s="419"/>
      <c r="L133" s="419"/>
      <c r="M133" s="419"/>
      <c r="N133" s="419"/>
      <c r="O133" s="419"/>
      <c r="P133" s="419"/>
      <c r="Q133" s="419"/>
      <c r="R133" s="419"/>
      <c r="S133" s="419"/>
      <c r="T133" s="419"/>
      <c r="U133" s="419"/>
    </row>
    <row r="134" spans="1:21" ht="18" hidden="1">
      <c r="A134" s="429">
        <v>133</v>
      </c>
      <c r="B134" s="46" t="s">
        <v>92</v>
      </c>
      <c r="C134" s="47" t="s">
        <v>305</v>
      </c>
      <c r="D134" s="48">
        <v>8</v>
      </c>
      <c r="E134" s="49"/>
      <c r="F134" s="498"/>
      <c r="G134" s="433">
        <f t="shared" si="4"/>
        <v>0</v>
      </c>
      <c r="H134" s="434"/>
      <c r="I134" s="50"/>
      <c r="J134" s="50"/>
      <c r="K134" s="419"/>
      <c r="L134" s="419"/>
      <c r="M134" s="419"/>
      <c r="N134" s="419"/>
      <c r="O134" s="419"/>
      <c r="P134" s="419"/>
      <c r="Q134" s="419"/>
      <c r="R134" s="419"/>
      <c r="S134" s="419"/>
      <c r="T134" s="419"/>
      <c r="U134" s="419"/>
    </row>
    <row r="135" spans="1:21" s="60" customFormat="1" ht="18" hidden="1">
      <c r="A135" s="429">
        <v>134</v>
      </c>
      <c r="B135" s="46" t="s">
        <v>93</v>
      </c>
      <c r="C135" s="47" t="s">
        <v>306</v>
      </c>
      <c r="D135" s="48">
        <v>10</v>
      </c>
      <c r="E135" s="49"/>
      <c r="F135" s="498"/>
      <c r="G135" s="433">
        <f t="shared" si="4"/>
        <v>0</v>
      </c>
      <c r="H135" s="434"/>
      <c r="I135" s="66"/>
      <c r="J135" s="66"/>
      <c r="K135" s="438"/>
      <c r="L135" s="438"/>
      <c r="M135" s="438"/>
      <c r="N135" s="438"/>
      <c r="O135" s="438"/>
      <c r="P135" s="438"/>
      <c r="Q135" s="438"/>
      <c r="R135" s="438"/>
      <c r="S135" s="438"/>
      <c r="T135" s="438"/>
      <c r="U135" s="438"/>
    </row>
    <row r="136" spans="1:21" s="54" customFormat="1" ht="18" hidden="1">
      <c r="A136" s="429">
        <v>135</v>
      </c>
      <c r="B136" s="46" t="s">
        <v>94</v>
      </c>
      <c r="C136" s="47" t="s">
        <v>306</v>
      </c>
      <c r="D136" s="48">
        <v>16</v>
      </c>
      <c r="E136" s="49"/>
      <c r="F136" s="497"/>
      <c r="G136" s="433">
        <f t="shared" si="4"/>
        <v>0</v>
      </c>
      <c r="H136" s="434"/>
      <c r="I136" s="53"/>
      <c r="J136" s="53"/>
      <c r="K136" s="435"/>
      <c r="L136" s="435"/>
      <c r="M136" s="435"/>
      <c r="N136" s="435"/>
      <c r="O136" s="435"/>
      <c r="P136" s="435"/>
      <c r="Q136" s="435"/>
      <c r="R136" s="435"/>
      <c r="S136" s="435"/>
      <c r="T136" s="435"/>
      <c r="U136" s="435"/>
    </row>
    <row r="137" spans="1:21" s="54" customFormat="1" ht="18" hidden="1">
      <c r="A137" s="429">
        <v>136</v>
      </c>
      <c r="B137" s="46" t="s">
        <v>95</v>
      </c>
      <c r="C137" s="47" t="s">
        <v>307</v>
      </c>
      <c r="D137" s="48">
        <v>100</v>
      </c>
      <c r="E137" s="49"/>
      <c r="F137" s="497"/>
      <c r="G137" s="433">
        <f t="shared" si="4"/>
        <v>0</v>
      </c>
      <c r="H137" s="434"/>
      <c r="I137" s="53"/>
      <c r="J137" s="53"/>
      <c r="K137" s="435"/>
      <c r="L137" s="435"/>
      <c r="M137" s="435"/>
      <c r="N137" s="435"/>
      <c r="O137" s="435"/>
      <c r="P137" s="435"/>
      <c r="Q137" s="435"/>
      <c r="R137" s="435"/>
      <c r="S137" s="435"/>
      <c r="T137" s="435"/>
      <c r="U137" s="435"/>
    </row>
    <row r="138" spans="1:21" s="54" customFormat="1" ht="18" hidden="1">
      <c r="A138" s="429">
        <v>137</v>
      </c>
      <c r="B138" s="46" t="s">
        <v>96</v>
      </c>
      <c r="C138" s="47" t="s">
        <v>292</v>
      </c>
      <c r="D138" s="48">
        <v>8</v>
      </c>
      <c r="E138" s="49"/>
      <c r="F138" s="498"/>
      <c r="G138" s="433">
        <f t="shared" si="4"/>
        <v>0</v>
      </c>
      <c r="H138" s="434"/>
      <c r="I138" s="53"/>
      <c r="J138" s="53"/>
      <c r="K138" s="435"/>
      <c r="L138" s="435"/>
      <c r="M138" s="435"/>
      <c r="N138" s="435"/>
      <c r="O138" s="435"/>
      <c r="P138" s="435"/>
      <c r="Q138" s="435"/>
      <c r="R138" s="435"/>
      <c r="S138" s="435"/>
      <c r="T138" s="435"/>
      <c r="U138" s="435"/>
    </row>
    <row r="139" spans="1:21" s="54" customFormat="1" ht="18" hidden="1">
      <c r="A139" s="429">
        <v>138</v>
      </c>
      <c r="B139" s="46" t="s">
        <v>97</v>
      </c>
      <c r="C139" s="47" t="s">
        <v>307</v>
      </c>
      <c r="D139" s="48">
        <v>80</v>
      </c>
      <c r="E139" s="49"/>
      <c r="F139" s="497"/>
      <c r="G139" s="433">
        <f t="shared" si="4"/>
        <v>0</v>
      </c>
      <c r="H139" s="434"/>
      <c r="I139" s="53"/>
      <c r="J139" s="53"/>
      <c r="K139" s="435"/>
      <c r="L139" s="435"/>
      <c r="M139" s="435"/>
      <c r="N139" s="435"/>
      <c r="O139" s="435"/>
      <c r="P139" s="435"/>
      <c r="Q139" s="435"/>
      <c r="R139" s="435"/>
      <c r="S139" s="435"/>
      <c r="T139" s="435"/>
      <c r="U139" s="435"/>
    </row>
    <row r="140" spans="1:21" ht="18" hidden="1">
      <c r="A140" s="429">
        <v>139</v>
      </c>
      <c r="B140" s="46" t="s">
        <v>781</v>
      </c>
      <c r="C140" s="47" t="s">
        <v>313</v>
      </c>
      <c r="D140" s="48">
        <v>10</v>
      </c>
      <c r="E140" s="49"/>
      <c r="F140" s="497"/>
      <c r="G140" s="433">
        <f t="shared" si="4"/>
        <v>0</v>
      </c>
      <c r="H140" s="434"/>
      <c r="I140" s="50"/>
      <c r="J140" s="50"/>
      <c r="K140" s="419"/>
      <c r="L140" s="419"/>
      <c r="M140" s="419"/>
      <c r="N140" s="419"/>
      <c r="O140" s="419"/>
      <c r="P140" s="419"/>
      <c r="Q140" s="419"/>
      <c r="R140" s="419"/>
      <c r="S140" s="419"/>
      <c r="T140" s="419"/>
      <c r="U140" s="419"/>
    </row>
    <row r="141" spans="1:21" ht="18" hidden="1">
      <c r="A141" s="429">
        <v>140</v>
      </c>
      <c r="B141" s="46" t="s">
        <v>98</v>
      </c>
      <c r="C141" s="47" t="s">
        <v>292</v>
      </c>
      <c r="D141" s="48">
        <v>1200</v>
      </c>
      <c r="E141" s="49"/>
      <c r="F141" s="497"/>
      <c r="G141" s="433">
        <f t="shared" si="4"/>
        <v>0</v>
      </c>
      <c r="H141" s="434"/>
      <c r="I141" s="50"/>
      <c r="J141" s="50"/>
      <c r="K141" s="419"/>
      <c r="L141" s="419"/>
      <c r="M141" s="419"/>
      <c r="N141" s="419"/>
      <c r="O141" s="419"/>
      <c r="P141" s="419"/>
      <c r="Q141" s="419"/>
      <c r="R141" s="419"/>
      <c r="S141" s="419"/>
      <c r="T141" s="419"/>
      <c r="U141" s="419"/>
    </row>
    <row r="142" spans="1:21" s="54" customFormat="1" ht="18" hidden="1">
      <c r="A142" s="429">
        <v>141</v>
      </c>
      <c r="B142" s="46" t="s">
        <v>99</v>
      </c>
      <c r="C142" s="47" t="s">
        <v>292</v>
      </c>
      <c r="D142" s="48">
        <v>10</v>
      </c>
      <c r="E142" s="49"/>
      <c r="F142" s="497"/>
      <c r="G142" s="433">
        <f t="shared" si="4"/>
        <v>0</v>
      </c>
      <c r="H142" s="434"/>
      <c r="I142" s="53"/>
      <c r="J142" s="53"/>
      <c r="K142" s="435"/>
      <c r="L142" s="435"/>
      <c r="M142" s="435"/>
      <c r="N142" s="435"/>
      <c r="O142" s="435"/>
      <c r="P142" s="435"/>
      <c r="Q142" s="435"/>
      <c r="R142" s="435"/>
      <c r="S142" s="435"/>
      <c r="T142" s="435"/>
      <c r="U142" s="435"/>
    </row>
    <row r="143" spans="1:21" ht="18">
      <c r="A143" s="429">
        <v>142</v>
      </c>
      <c r="B143" s="46" t="s">
        <v>100</v>
      </c>
      <c r="C143" s="47" t="s">
        <v>292</v>
      </c>
      <c r="D143" s="48">
        <v>5600</v>
      </c>
      <c r="E143" s="49"/>
      <c r="F143" s="497"/>
      <c r="G143" s="433">
        <v>636</v>
      </c>
      <c r="H143" s="434">
        <f t="shared" ref="H143:H184" si="5">D143*G143</f>
        <v>3561600</v>
      </c>
      <c r="I143" s="50"/>
      <c r="J143" s="50"/>
      <c r="K143" s="419"/>
      <c r="L143" s="419"/>
      <c r="M143" s="419"/>
      <c r="N143" s="419"/>
      <c r="O143" s="419"/>
      <c r="P143" s="419"/>
      <c r="Q143" s="419"/>
      <c r="R143" s="419"/>
      <c r="S143" s="419"/>
      <c r="T143" s="419"/>
      <c r="U143" s="419"/>
    </row>
    <row r="144" spans="1:21" ht="18" hidden="1">
      <c r="A144" s="429">
        <v>143</v>
      </c>
      <c r="B144" s="46" t="s">
        <v>101</v>
      </c>
      <c r="C144" s="47" t="s">
        <v>292</v>
      </c>
      <c r="D144" s="48">
        <v>8</v>
      </c>
      <c r="E144" s="49"/>
      <c r="F144" s="498"/>
      <c r="G144" s="433">
        <f t="shared" si="4"/>
        <v>0</v>
      </c>
      <c r="H144" s="434"/>
      <c r="I144" s="50"/>
      <c r="J144" s="50"/>
      <c r="K144" s="419"/>
      <c r="L144" s="419"/>
      <c r="M144" s="419"/>
      <c r="N144" s="419"/>
      <c r="O144" s="419"/>
      <c r="P144" s="419"/>
      <c r="Q144" s="419"/>
      <c r="R144" s="419"/>
      <c r="S144" s="419"/>
      <c r="T144" s="419"/>
      <c r="U144" s="419"/>
    </row>
    <row r="145" spans="1:21" ht="18" hidden="1">
      <c r="A145" s="429">
        <v>144</v>
      </c>
      <c r="B145" s="46" t="s">
        <v>102</v>
      </c>
      <c r="C145" s="47" t="s">
        <v>292</v>
      </c>
      <c r="D145" s="48">
        <v>200</v>
      </c>
      <c r="E145" s="49"/>
      <c r="F145" s="497"/>
      <c r="G145" s="433">
        <f t="shared" si="4"/>
        <v>0</v>
      </c>
      <c r="H145" s="434"/>
      <c r="I145" s="50"/>
      <c r="J145" s="50"/>
      <c r="K145" s="419"/>
      <c r="L145" s="419"/>
      <c r="M145" s="419"/>
      <c r="N145" s="419"/>
      <c r="O145" s="419"/>
      <c r="P145" s="419"/>
      <c r="Q145" s="419"/>
      <c r="R145" s="419"/>
      <c r="S145" s="419"/>
      <c r="T145" s="419"/>
      <c r="U145" s="419"/>
    </row>
    <row r="146" spans="1:21" ht="18">
      <c r="A146" s="429">
        <v>145</v>
      </c>
      <c r="B146" s="46" t="s">
        <v>103</v>
      </c>
      <c r="C146" s="47" t="s">
        <v>308</v>
      </c>
      <c r="D146" s="48">
        <v>60</v>
      </c>
      <c r="E146" s="49"/>
      <c r="F146" s="497"/>
      <c r="G146" s="433">
        <v>29680</v>
      </c>
      <c r="H146" s="434">
        <f t="shared" si="5"/>
        <v>1780800</v>
      </c>
      <c r="I146" s="50"/>
      <c r="J146" s="50"/>
      <c r="K146" s="419"/>
      <c r="L146" s="419"/>
      <c r="M146" s="419"/>
      <c r="N146" s="419"/>
      <c r="O146" s="419"/>
      <c r="P146" s="419"/>
      <c r="Q146" s="419"/>
      <c r="R146" s="419"/>
      <c r="S146" s="419"/>
      <c r="T146" s="419"/>
      <c r="U146" s="419"/>
    </row>
    <row r="147" spans="1:21" ht="18">
      <c r="A147" s="429">
        <v>146</v>
      </c>
      <c r="B147" s="46" t="s">
        <v>104</v>
      </c>
      <c r="C147" s="47" t="s">
        <v>303</v>
      </c>
      <c r="D147" s="48">
        <v>40</v>
      </c>
      <c r="E147" s="49"/>
      <c r="F147" s="497"/>
      <c r="G147" s="433">
        <v>1431</v>
      </c>
      <c r="H147" s="434">
        <f t="shared" si="5"/>
        <v>57240</v>
      </c>
      <c r="I147" s="50"/>
      <c r="J147" s="50"/>
      <c r="K147" s="419"/>
      <c r="L147" s="419"/>
      <c r="M147" s="419"/>
      <c r="N147" s="419"/>
      <c r="O147" s="419"/>
      <c r="P147" s="419"/>
      <c r="Q147" s="419"/>
      <c r="R147" s="419"/>
      <c r="S147" s="419"/>
      <c r="T147" s="419"/>
      <c r="U147" s="419"/>
    </row>
    <row r="148" spans="1:21" ht="18">
      <c r="A148" s="429">
        <v>147</v>
      </c>
      <c r="B148" s="46" t="s">
        <v>105</v>
      </c>
      <c r="C148" s="47" t="s">
        <v>309</v>
      </c>
      <c r="D148" s="48">
        <v>120</v>
      </c>
      <c r="E148" s="49"/>
      <c r="F148" s="497"/>
      <c r="G148" s="433">
        <v>2756</v>
      </c>
      <c r="H148" s="434">
        <f t="shared" si="5"/>
        <v>330720</v>
      </c>
      <c r="I148" s="50"/>
      <c r="J148" s="50"/>
      <c r="K148" s="419"/>
      <c r="L148" s="419"/>
      <c r="M148" s="419"/>
      <c r="N148" s="419"/>
      <c r="O148" s="419"/>
      <c r="P148" s="419"/>
      <c r="Q148" s="419"/>
      <c r="R148" s="419"/>
      <c r="S148" s="419"/>
      <c r="T148" s="419"/>
      <c r="U148" s="419"/>
    </row>
    <row r="149" spans="1:21" ht="18">
      <c r="A149" s="429">
        <v>148</v>
      </c>
      <c r="B149" s="46" t="s">
        <v>106</v>
      </c>
      <c r="C149" s="47" t="s">
        <v>310</v>
      </c>
      <c r="D149" s="48">
        <v>80</v>
      </c>
      <c r="E149" s="49"/>
      <c r="F149" s="497"/>
      <c r="G149" s="433">
        <v>33920</v>
      </c>
      <c r="H149" s="434">
        <f t="shared" si="5"/>
        <v>2713600</v>
      </c>
      <c r="I149" s="50"/>
      <c r="J149" s="50"/>
      <c r="K149" s="419"/>
      <c r="L149" s="419"/>
      <c r="M149" s="419"/>
      <c r="N149" s="419"/>
      <c r="O149" s="419"/>
      <c r="P149" s="419"/>
      <c r="Q149" s="419"/>
      <c r="R149" s="419"/>
      <c r="S149" s="419"/>
      <c r="T149" s="419"/>
      <c r="U149" s="419"/>
    </row>
    <row r="150" spans="1:21" ht="18" hidden="1">
      <c r="A150" s="429">
        <v>149</v>
      </c>
      <c r="B150" s="46" t="s">
        <v>782</v>
      </c>
      <c r="C150" s="47" t="s">
        <v>292</v>
      </c>
      <c r="D150" s="48">
        <v>160</v>
      </c>
      <c r="E150" s="49"/>
      <c r="F150" s="497"/>
      <c r="G150" s="433">
        <f t="shared" si="4"/>
        <v>0</v>
      </c>
      <c r="H150" s="434"/>
      <c r="I150" s="50"/>
      <c r="J150" s="50"/>
      <c r="K150" s="419"/>
      <c r="L150" s="419"/>
      <c r="M150" s="419"/>
      <c r="N150" s="419"/>
      <c r="O150" s="419"/>
      <c r="P150" s="419"/>
      <c r="Q150" s="419"/>
      <c r="R150" s="419"/>
      <c r="S150" s="419"/>
      <c r="T150" s="419"/>
      <c r="U150" s="419"/>
    </row>
    <row r="151" spans="1:21" ht="18" hidden="1">
      <c r="A151" s="429">
        <v>150</v>
      </c>
      <c r="B151" s="46" t="s">
        <v>783</v>
      </c>
      <c r="C151" s="47"/>
      <c r="D151" s="48">
        <v>100</v>
      </c>
      <c r="E151" s="49"/>
      <c r="F151" s="497"/>
      <c r="G151" s="433">
        <f t="shared" si="4"/>
        <v>0</v>
      </c>
      <c r="H151" s="434"/>
      <c r="I151" s="50"/>
      <c r="J151" s="50"/>
      <c r="K151" s="419"/>
      <c r="L151" s="419"/>
      <c r="M151" s="419"/>
      <c r="N151" s="419"/>
      <c r="O151" s="419"/>
      <c r="P151" s="419"/>
      <c r="Q151" s="419"/>
      <c r="R151" s="419"/>
      <c r="S151" s="419"/>
      <c r="T151" s="419"/>
      <c r="U151" s="419"/>
    </row>
    <row r="152" spans="1:21" ht="18" hidden="1">
      <c r="A152" s="429">
        <v>151</v>
      </c>
      <c r="B152" s="46" t="s">
        <v>784</v>
      </c>
      <c r="C152" s="47" t="s">
        <v>292</v>
      </c>
      <c r="D152" s="48">
        <v>200</v>
      </c>
      <c r="E152" s="49"/>
      <c r="F152" s="497"/>
      <c r="G152" s="433">
        <f t="shared" si="4"/>
        <v>0</v>
      </c>
      <c r="H152" s="434"/>
      <c r="I152" s="50"/>
      <c r="J152" s="50"/>
      <c r="K152" s="419"/>
      <c r="L152" s="419"/>
      <c r="M152" s="419"/>
      <c r="N152" s="419"/>
      <c r="O152" s="419"/>
      <c r="P152" s="419"/>
      <c r="Q152" s="419"/>
      <c r="R152" s="419"/>
      <c r="S152" s="419"/>
      <c r="T152" s="419"/>
      <c r="U152" s="419"/>
    </row>
    <row r="153" spans="1:21" ht="18" hidden="1">
      <c r="A153" s="429">
        <v>152</v>
      </c>
      <c r="B153" s="46" t="s">
        <v>785</v>
      </c>
      <c r="C153" s="47" t="s">
        <v>292</v>
      </c>
      <c r="D153" s="48">
        <v>400</v>
      </c>
      <c r="E153" s="49"/>
      <c r="F153" s="497"/>
      <c r="G153" s="433">
        <f t="shared" si="4"/>
        <v>0</v>
      </c>
      <c r="H153" s="434"/>
      <c r="I153" s="50"/>
      <c r="J153" s="50"/>
      <c r="K153" s="419"/>
      <c r="L153" s="419"/>
      <c r="M153" s="419"/>
      <c r="N153" s="419"/>
      <c r="O153" s="419"/>
      <c r="P153" s="419"/>
      <c r="Q153" s="419"/>
      <c r="R153" s="419"/>
      <c r="S153" s="419"/>
      <c r="T153" s="419"/>
      <c r="U153" s="419"/>
    </row>
    <row r="154" spans="1:21" ht="18" hidden="1">
      <c r="A154" s="429">
        <v>153</v>
      </c>
      <c r="B154" s="46" t="s">
        <v>786</v>
      </c>
      <c r="C154" s="47" t="s">
        <v>292</v>
      </c>
      <c r="D154" s="48">
        <v>200</v>
      </c>
      <c r="E154" s="49"/>
      <c r="F154" s="497"/>
      <c r="G154" s="433">
        <f t="shared" si="4"/>
        <v>0</v>
      </c>
      <c r="H154" s="434"/>
      <c r="I154" s="50"/>
      <c r="J154" s="50"/>
      <c r="K154" s="419"/>
      <c r="L154" s="419"/>
      <c r="M154" s="419"/>
      <c r="N154" s="419"/>
      <c r="O154" s="419"/>
      <c r="P154" s="419"/>
      <c r="Q154" s="419"/>
      <c r="R154" s="419"/>
      <c r="S154" s="419"/>
      <c r="T154" s="419"/>
      <c r="U154" s="419"/>
    </row>
    <row r="155" spans="1:21" ht="18" hidden="1">
      <c r="A155" s="429">
        <v>154</v>
      </c>
      <c r="B155" s="46" t="s">
        <v>107</v>
      </c>
      <c r="C155" s="47" t="s">
        <v>292</v>
      </c>
      <c r="D155" s="48">
        <v>200</v>
      </c>
      <c r="E155" s="49"/>
      <c r="F155" s="497"/>
      <c r="G155" s="433">
        <f t="shared" si="4"/>
        <v>0</v>
      </c>
      <c r="H155" s="434"/>
      <c r="I155" s="50"/>
      <c r="J155" s="50"/>
      <c r="K155" s="419"/>
      <c r="L155" s="419"/>
      <c r="M155" s="419"/>
      <c r="N155" s="419"/>
      <c r="O155" s="419"/>
      <c r="P155" s="419"/>
      <c r="Q155" s="419"/>
      <c r="R155" s="419"/>
      <c r="S155" s="419"/>
      <c r="T155" s="419"/>
      <c r="U155" s="419"/>
    </row>
    <row r="156" spans="1:21" ht="18" hidden="1">
      <c r="A156" s="429">
        <v>155</v>
      </c>
      <c r="B156" s="46" t="s">
        <v>108</v>
      </c>
      <c r="C156" s="47" t="s">
        <v>14</v>
      </c>
      <c r="D156" s="48">
        <v>4</v>
      </c>
      <c r="E156" s="49"/>
      <c r="F156" s="497"/>
      <c r="G156" s="433">
        <f t="shared" si="4"/>
        <v>0</v>
      </c>
      <c r="H156" s="434"/>
      <c r="I156" s="50"/>
      <c r="J156" s="50"/>
      <c r="K156" s="419"/>
      <c r="L156" s="419"/>
      <c r="M156" s="419"/>
      <c r="N156" s="419"/>
      <c r="O156" s="419"/>
      <c r="P156" s="419"/>
      <c r="Q156" s="419"/>
      <c r="R156" s="419"/>
      <c r="S156" s="419"/>
      <c r="T156" s="419"/>
      <c r="U156" s="419"/>
    </row>
    <row r="157" spans="1:21" ht="18" hidden="1">
      <c r="A157" s="429">
        <v>156</v>
      </c>
      <c r="B157" s="46" t="s">
        <v>109</v>
      </c>
      <c r="C157" s="47" t="s">
        <v>311</v>
      </c>
      <c r="D157" s="48">
        <v>200</v>
      </c>
      <c r="E157" s="49"/>
      <c r="F157" s="497"/>
      <c r="G157" s="433">
        <f t="shared" si="4"/>
        <v>0</v>
      </c>
      <c r="H157" s="434"/>
      <c r="I157" s="50"/>
      <c r="J157" s="50"/>
      <c r="K157" s="419"/>
      <c r="L157" s="419"/>
      <c r="M157" s="419"/>
      <c r="N157" s="419"/>
      <c r="O157" s="419"/>
      <c r="P157" s="419"/>
      <c r="Q157" s="419"/>
      <c r="R157" s="419"/>
      <c r="S157" s="419"/>
      <c r="T157" s="419"/>
      <c r="U157" s="419"/>
    </row>
    <row r="158" spans="1:21" ht="18" hidden="1">
      <c r="A158" s="429">
        <v>157</v>
      </c>
      <c r="B158" s="46" t="s">
        <v>110</v>
      </c>
      <c r="C158" s="47" t="s">
        <v>292</v>
      </c>
      <c r="D158" s="48">
        <v>48</v>
      </c>
      <c r="E158" s="49"/>
      <c r="F158" s="497"/>
      <c r="G158" s="433">
        <f t="shared" si="4"/>
        <v>0</v>
      </c>
      <c r="H158" s="434"/>
      <c r="I158" s="50"/>
      <c r="J158" s="50"/>
      <c r="K158" s="419"/>
      <c r="L158" s="419"/>
      <c r="M158" s="419"/>
      <c r="N158" s="419"/>
      <c r="O158" s="419"/>
      <c r="P158" s="419"/>
      <c r="Q158" s="419"/>
      <c r="R158" s="419"/>
      <c r="S158" s="419"/>
      <c r="T158" s="419"/>
      <c r="U158" s="419"/>
    </row>
    <row r="159" spans="1:21" ht="18" hidden="1">
      <c r="A159" s="429">
        <v>158</v>
      </c>
      <c r="B159" s="46" t="s">
        <v>111</v>
      </c>
      <c r="C159" s="47" t="s">
        <v>292</v>
      </c>
      <c r="D159" s="48">
        <v>48</v>
      </c>
      <c r="E159" s="49"/>
      <c r="F159" s="497"/>
      <c r="G159" s="433">
        <f t="shared" si="4"/>
        <v>0</v>
      </c>
      <c r="H159" s="434"/>
      <c r="I159" s="50"/>
      <c r="J159" s="50"/>
      <c r="K159" s="419"/>
      <c r="L159" s="419"/>
      <c r="M159" s="419"/>
      <c r="N159" s="419"/>
      <c r="O159" s="419"/>
      <c r="P159" s="419"/>
      <c r="Q159" s="419"/>
      <c r="R159" s="419"/>
      <c r="S159" s="419"/>
      <c r="T159" s="419"/>
      <c r="U159" s="419"/>
    </row>
    <row r="160" spans="1:21" ht="18" hidden="1">
      <c r="A160" s="429">
        <v>159</v>
      </c>
      <c r="B160" s="46" t="s">
        <v>112</v>
      </c>
      <c r="C160" s="47" t="s">
        <v>292</v>
      </c>
      <c r="D160" s="48">
        <v>40</v>
      </c>
      <c r="E160" s="49"/>
      <c r="F160" s="497"/>
      <c r="G160" s="433">
        <f t="shared" si="4"/>
        <v>0</v>
      </c>
      <c r="H160" s="434"/>
      <c r="I160" s="50"/>
      <c r="J160" s="50"/>
      <c r="K160" s="419"/>
      <c r="L160" s="419"/>
      <c r="M160" s="419"/>
      <c r="N160" s="419"/>
      <c r="O160" s="419"/>
      <c r="P160" s="419"/>
      <c r="Q160" s="419"/>
      <c r="R160" s="419"/>
      <c r="S160" s="419"/>
      <c r="T160" s="419"/>
      <c r="U160" s="419"/>
    </row>
    <row r="161" spans="1:21" ht="18" hidden="1">
      <c r="A161" s="429">
        <v>160</v>
      </c>
      <c r="B161" s="46" t="s">
        <v>113</v>
      </c>
      <c r="C161" s="47" t="s">
        <v>292</v>
      </c>
      <c r="D161" s="48">
        <v>250</v>
      </c>
      <c r="E161" s="49"/>
      <c r="F161" s="502"/>
      <c r="G161" s="433">
        <f t="shared" si="4"/>
        <v>0</v>
      </c>
      <c r="H161" s="434"/>
      <c r="I161" s="50"/>
      <c r="J161" s="50"/>
      <c r="K161" s="419"/>
      <c r="L161" s="419"/>
      <c r="M161" s="419"/>
      <c r="N161" s="419"/>
      <c r="O161" s="419"/>
      <c r="P161" s="419"/>
      <c r="Q161" s="419"/>
      <c r="R161" s="419"/>
      <c r="S161" s="419"/>
      <c r="T161" s="419"/>
      <c r="U161" s="419"/>
    </row>
    <row r="162" spans="1:21" ht="18" hidden="1">
      <c r="A162" s="429">
        <v>161</v>
      </c>
      <c r="B162" s="46" t="s">
        <v>114</v>
      </c>
      <c r="C162" s="47" t="s">
        <v>312</v>
      </c>
      <c r="D162" s="48">
        <v>4</v>
      </c>
      <c r="E162" s="49"/>
      <c r="F162" s="497"/>
      <c r="G162" s="433">
        <f t="shared" si="4"/>
        <v>0</v>
      </c>
      <c r="H162" s="434"/>
      <c r="I162" s="50"/>
      <c r="J162" s="50"/>
      <c r="K162" s="419"/>
      <c r="L162" s="419"/>
      <c r="M162" s="419"/>
      <c r="N162" s="419"/>
      <c r="O162" s="419"/>
      <c r="P162" s="419"/>
      <c r="Q162" s="419"/>
      <c r="R162" s="419"/>
      <c r="S162" s="419"/>
      <c r="T162" s="419"/>
      <c r="U162" s="419"/>
    </row>
    <row r="163" spans="1:21" ht="18" hidden="1">
      <c r="A163" s="429">
        <v>162</v>
      </c>
      <c r="B163" s="46" t="s">
        <v>115</v>
      </c>
      <c r="C163" s="47" t="s">
        <v>292</v>
      </c>
      <c r="D163" s="48">
        <v>30</v>
      </c>
      <c r="E163" s="49"/>
      <c r="F163" s="497"/>
      <c r="G163" s="433">
        <f t="shared" si="4"/>
        <v>0</v>
      </c>
      <c r="H163" s="434"/>
      <c r="I163" s="50"/>
      <c r="J163" s="50"/>
      <c r="K163" s="419"/>
      <c r="L163" s="419"/>
      <c r="M163" s="419"/>
      <c r="N163" s="419"/>
      <c r="O163" s="419"/>
      <c r="P163" s="419"/>
      <c r="Q163" s="419"/>
      <c r="R163" s="419"/>
      <c r="S163" s="419"/>
      <c r="T163" s="419"/>
      <c r="U163" s="419"/>
    </row>
    <row r="164" spans="1:21" s="67" customFormat="1" ht="18" hidden="1">
      <c r="A164" s="429">
        <v>163</v>
      </c>
      <c r="B164" s="46" t="s">
        <v>116</v>
      </c>
      <c r="C164" s="47" t="s">
        <v>292</v>
      </c>
      <c r="D164" s="48">
        <v>200</v>
      </c>
      <c r="E164" s="49"/>
      <c r="F164" s="503"/>
      <c r="G164" s="433">
        <f t="shared" si="4"/>
        <v>0</v>
      </c>
      <c r="H164" s="434"/>
      <c r="I164" s="68"/>
      <c r="J164" s="68"/>
      <c r="K164" s="452"/>
      <c r="L164" s="452"/>
      <c r="M164" s="452"/>
      <c r="N164" s="452"/>
      <c r="O164" s="452"/>
      <c r="P164" s="452"/>
      <c r="Q164" s="452"/>
      <c r="R164" s="452"/>
      <c r="S164" s="452"/>
      <c r="T164" s="452"/>
      <c r="U164" s="452"/>
    </row>
    <row r="165" spans="1:21" s="67" customFormat="1" ht="18" hidden="1">
      <c r="A165" s="429">
        <v>164</v>
      </c>
      <c r="B165" s="46" t="s">
        <v>117</v>
      </c>
      <c r="C165" s="47" t="s">
        <v>292</v>
      </c>
      <c r="D165" s="48">
        <v>6000</v>
      </c>
      <c r="E165" s="49"/>
      <c r="F165" s="503"/>
      <c r="G165" s="433">
        <f t="shared" si="4"/>
        <v>0</v>
      </c>
      <c r="H165" s="434"/>
      <c r="I165" s="68"/>
      <c r="J165" s="68"/>
      <c r="K165" s="452"/>
      <c r="L165" s="452"/>
      <c r="M165" s="452"/>
      <c r="N165" s="452"/>
      <c r="O165" s="452"/>
      <c r="P165" s="452"/>
      <c r="Q165" s="452"/>
      <c r="R165" s="452"/>
      <c r="S165" s="452"/>
      <c r="T165" s="452"/>
      <c r="U165" s="452"/>
    </row>
    <row r="166" spans="1:21" s="67" customFormat="1" ht="18" hidden="1">
      <c r="A166" s="429">
        <v>165</v>
      </c>
      <c r="B166" s="46" t="s">
        <v>118</v>
      </c>
      <c r="C166" s="47" t="s">
        <v>313</v>
      </c>
      <c r="D166" s="48">
        <v>40</v>
      </c>
      <c r="E166" s="49"/>
      <c r="F166" s="503"/>
      <c r="G166" s="433">
        <f t="shared" si="4"/>
        <v>0</v>
      </c>
      <c r="H166" s="434"/>
      <c r="I166" s="68"/>
      <c r="J166" s="68"/>
      <c r="K166" s="452"/>
      <c r="L166" s="452"/>
      <c r="M166" s="452"/>
      <c r="N166" s="452"/>
      <c r="O166" s="452"/>
      <c r="P166" s="452"/>
      <c r="Q166" s="452"/>
      <c r="R166" s="452"/>
      <c r="S166" s="452"/>
      <c r="T166" s="452"/>
      <c r="U166" s="452"/>
    </row>
    <row r="167" spans="1:21" ht="18">
      <c r="A167" s="429">
        <v>166</v>
      </c>
      <c r="B167" s="46" t="s">
        <v>119</v>
      </c>
      <c r="C167" s="47" t="s">
        <v>314</v>
      </c>
      <c r="D167" s="48">
        <v>120</v>
      </c>
      <c r="E167" s="49"/>
      <c r="F167" s="497"/>
      <c r="G167" s="433">
        <v>36888</v>
      </c>
      <c r="H167" s="434">
        <f t="shared" si="5"/>
        <v>4426560</v>
      </c>
      <c r="I167" s="50"/>
      <c r="J167" s="50"/>
      <c r="K167" s="419"/>
      <c r="L167" s="419"/>
      <c r="M167" s="419"/>
      <c r="N167" s="419"/>
      <c r="O167" s="419"/>
      <c r="P167" s="419"/>
      <c r="Q167" s="419"/>
      <c r="R167" s="419"/>
      <c r="S167" s="419"/>
      <c r="T167" s="419"/>
      <c r="U167" s="419"/>
    </row>
    <row r="168" spans="1:21" s="67" customFormat="1" ht="18" hidden="1">
      <c r="A168" s="429">
        <v>167</v>
      </c>
      <c r="B168" s="46" t="s">
        <v>120</v>
      </c>
      <c r="C168" s="47" t="s">
        <v>315</v>
      </c>
      <c r="D168" s="48">
        <v>20</v>
      </c>
      <c r="E168" s="49"/>
      <c r="F168" s="503"/>
      <c r="G168" s="433">
        <f t="shared" si="4"/>
        <v>0</v>
      </c>
      <c r="H168" s="434"/>
      <c r="I168" s="68"/>
      <c r="J168" s="68"/>
      <c r="K168" s="452"/>
      <c r="L168" s="452"/>
      <c r="M168" s="452"/>
      <c r="N168" s="452"/>
      <c r="O168" s="452"/>
      <c r="P168" s="452"/>
      <c r="Q168" s="452"/>
      <c r="R168" s="452"/>
      <c r="S168" s="452"/>
      <c r="T168" s="452"/>
      <c r="U168" s="452"/>
    </row>
    <row r="169" spans="1:21" s="67" customFormat="1" ht="18" hidden="1">
      <c r="A169" s="429">
        <v>168</v>
      </c>
      <c r="B169" s="46" t="s">
        <v>121</v>
      </c>
      <c r="C169" s="47" t="s">
        <v>316</v>
      </c>
      <c r="D169" s="48">
        <v>40</v>
      </c>
      <c r="E169" s="49"/>
      <c r="F169" s="503"/>
      <c r="G169" s="433">
        <f t="shared" si="4"/>
        <v>0</v>
      </c>
      <c r="H169" s="434"/>
      <c r="I169" s="68"/>
      <c r="J169" s="68"/>
      <c r="K169" s="452"/>
      <c r="L169" s="452"/>
      <c r="M169" s="452"/>
      <c r="N169" s="452"/>
      <c r="O169" s="452"/>
      <c r="P169" s="452"/>
      <c r="Q169" s="452"/>
      <c r="R169" s="452"/>
      <c r="S169" s="452"/>
      <c r="T169" s="452"/>
      <c r="U169" s="452"/>
    </row>
    <row r="170" spans="1:21" s="67" customFormat="1" ht="18" hidden="1">
      <c r="A170" s="429">
        <v>169</v>
      </c>
      <c r="B170" s="46" t="s">
        <v>121</v>
      </c>
      <c r="C170" s="47" t="s">
        <v>317</v>
      </c>
      <c r="D170" s="48">
        <v>40</v>
      </c>
      <c r="E170" s="49"/>
      <c r="F170" s="503"/>
      <c r="G170" s="433">
        <f t="shared" si="4"/>
        <v>0</v>
      </c>
      <c r="H170" s="434"/>
      <c r="I170" s="68"/>
      <c r="J170" s="68"/>
      <c r="K170" s="452"/>
      <c r="L170" s="452"/>
      <c r="M170" s="452"/>
      <c r="N170" s="452"/>
      <c r="O170" s="452"/>
      <c r="P170" s="452"/>
      <c r="Q170" s="452"/>
      <c r="R170" s="452"/>
      <c r="S170" s="452"/>
      <c r="T170" s="452"/>
      <c r="U170" s="452"/>
    </row>
    <row r="171" spans="1:21" ht="18" hidden="1">
      <c r="A171" s="429">
        <v>170</v>
      </c>
      <c r="B171" s="57" t="s">
        <v>122</v>
      </c>
      <c r="C171" s="56" t="s">
        <v>880</v>
      </c>
      <c r="D171" s="48">
        <v>40</v>
      </c>
      <c r="E171" s="49"/>
      <c r="F171" s="497"/>
      <c r="G171" s="433">
        <f t="shared" si="4"/>
        <v>0</v>
      </c>
      <c r="H171" s="434"/>
      <c r="I171" s="50"/>
      <c r="J171" s="50"/>
      <c r="K171" s="419"/>
      <c r="L171" s="419"/>
      <c r="M171" s="419"/>
      <c r="N171" s="419"/>
      <c r="O171" s="419"/>
      <c r="P171" s="419"/>
      <c r="Q171" s="419"/>
      <c r="R171" s="419"/>
      <c r="S171" s="419"/>
      <c r="T171" s="419"/>
      <c r="U171" s="419"/>
    </row>
    <row r="172" spans="1:21" ht="18" hidden="1">
      <c r="A172" s="429">
        <v>171</v>
      </c>
      <c r="B172" s="46" t="s">
        <v>123</v>
      </c>
      <c r="C172" s="47" t="s">
        <v>877</v>
      </c>
      <c r="D172" s="48">
        <v>4</v>
      </c>
      <c r="E172" s="49"/>
      <c r="F172" s="497"/>
      <c r="G172" s="433">
        <f t="shared" si="4"/>
        <v>0</v>
      </c>
      <c r="H172" s="434"/>
      <c r="I172" s="50"/>
      <c r="J172" s="50"/>
      <c r="K172" s="419"/>
      <c r="L172" s="419"/>
      <c r="M172" s="419"/>
      <c r="N172" s="419"/>
      <c r="O172" s="419"/>
      <c r="P172" s="419"/>
      <c r="Q172" s="419"/>
      <c r="R172" s="419"/>
      <c r="S172" s="419"/>
      <c r="T172" s="419"/>
      <c r="U172" s="419"/>
    </row>
    <row r="173" spans="1:21" ht="18">
      <c r="A173" s="429">
        <v>172</v>
      </c>
      <c r="B173" s="46" t="s">
        <v>124</v>
      </c>
      <c r="C173" s="47" t="s">
        <v>319</v>
      </c>
      <c r="D173" s="48">
        <v>240</v>
      </c>
      <c r="E173" s="49"/>
      <c r="F173" s="497"/>
      <c r="G173" s="433">
        <v>5840.6</v>
      </c>
      <c r="H173" s="434">
        <f t="shared" si="5"/>
        <v>1401744</v>
      </c>
      <c r="I173" s="50"/>
      <c r="J173" s="50"/>
      <c r="K173" s="419"/>
      <c r="L173" s="419"/>
      <c r="M173" s="419"/>
      <c r="N173" s="419"/>
      <c r="O173" s="419"/>
      <c r="P173" s="419"/>
      <c r="Q173" s="419"/>
      <c r="R173" s="419"/>
      <c r="S173" s="419"/>
      <c r="T173" s="419"/>
      <c r="U173" s="419"/>
    </row>
    <row r="174" spans="1:21" ht="18">
      <c r="A174" s="429">
        <v>173</v>
      </c>
      <c r="B174" s="46" t="s">
        <v>125</v>
      </c>
      <c r="C174" s="47" t="s">
        <v>320</v>
      </c>
      <c r="D174" s="48">
        <v>24</v>
      </c>
      <c r="E174" s="49"/>
      <c r="F174" s="497"/>
      <c r="G174" s="433">
        <v>9713.84</v>
      </c>
      <c r="H174" s="434">
        <f t="shared" si="5"/>
        <v>233132.16</v>
      </c>
      <c r="I174" s="50"/>
      <c r="J174" s="50"/>
      <c r="K174" s="419"/>
      <c r="L174" s="419"/>
      <c r="M174" s="419"/>
      <c r="N174" s="419"/>
      <c r="O174" s="419"/>
      <c r="P174" s="419"/>
      <c r="Q174" s="419"/>
      <c r="R174" s="419"/>
      <c r="S174" s="419"/>
      <c r="T174" s="419"/>
      <c r="U174" s="419"/>
    </row>
    <row r="175" spans="1:21" ht="18">
      <c r="A175" s="429">
        <v>174</v>
      </c>
      <c r="B175" s="46" t="s">
        <v>126</v>
      </c>
      <c r="C175" s="47" t="s">
        <v>320</v>
      </c>
      <c r="D175" s="48">
        <v>800</v>
      </c>
      <c r="E175" s="49"/>
      <c r="F175" s="497"/>
      <c r="G175" s="433">
        <v>9713.84</v>
      </c>
      <c r="H175" s="434">
        <f t="shared" si="5"/>
        <v>7771072</v>
      </c>
      <c r="I175" s="50"/>
      <c r="J175" s="50"/>
      <c r="K175" s="419"/>
      <c r="L175" s="419"/>
      <c r="M175" s="419"/>
      <c r="N175" s="419"/>
      <c r="O175" s="419"/>
      <c r="P175" s="419"/>
      <c r="Q175" s="419"/>
      <c r="R175" s="419"/>
      <c r="S175" s="419"/>
      <c r="T175" s="419"/>
      <c r="U175" s="419"/>
    </row>
    <row r="176" spans="1:21" ht="18">
      <c r="A176" s="429">
        <v>175</v>
      </c>
      <c r="B176" s="46" t="s">
        <v>127</v>
      </c>
      <c r="C176" s="47" t="s">
        <v>320</v>
      </c>
      <c r="D176" s="48">
        <v>800</v>
      </c>
      <c r="E176" s="49"/>
      <c r="F176" s="497"/>
      <c r="G176" s="433">
        <v>9713.84</v>
      </c>
      <c r="H176" s="434">
        <f t="shared" si="5"/>
        <v>7771072</v>
      </c>
      <c r="I176" s="50"/>
      <c r="J176" s="50"/>
      <c r="K176" s="419"/>
      <c r="L176" s="419"/>
      <c r="M176" s="419"/>
      <c r="N176" s="419"/>
      <c r="O176" s="419"/>
      <c r="P176" s="419"/>
      <c r="Q176" s="419"/>
      <c r="R176" s="419"/>
      <c r="S176" s="419"/>
      <c r="T176" s="419"/>
      <c r="U176" s="419"/>
    </row>
    <row r="177" spans="1:21" ht="18">
      <c r="A177" s="429">
        <v>176</v>
      </c>
      <c r="B177" s="46" t="s">
        <v>128</v>
      </c>
      <c r="C177" s="47" t="s">
        <v>320</v>
      </c>
      <c r="D177" s="48">
        <v>40</v>
      </c>
      <c r="E177" s="49"/>
      <c r="F177" s="497"/>
      <c r="G177" s="433">
        <v>32891.800000000003</v>
      </c>
      <c r="H177" s="434">
        <f t="shared" si="5"/>
        <v>1315672</v>
      </c>
      <c r="I177" s="50"/>
      <c r="J177" s="50"/>
      <c r="K177" s="419"/>
      <c r="L177" s="419"/>
      <c r="M177" s="419"/>
      <c r="N177" s="419"/>
      <c r="O177" s="419"/>
      <c r="P177" s="419"/>
      <c r="Q177" s="419"/>
      <c r="R177" s="419"/>
      <c r="S177" s="419"/>
      <c r="T177" s="419"/>
      <c r="U177" s="419"/>
    </row>
    <row r="178" spans="1:21" ht="18">
      <c r="A178" s="429">
        <v>177</v>
      </c>
      <c r="B178" s="46" t="s">
        <v>129</v>
      </c>
      <c r="C178" s="47" t="s">
        <v>320</v>
      </c>
      <c r="D178" s="48">
        <v>60</v>
      </c>
      <c r="E178" s="49"/>
      <c r="F178" s="497"/>
      <c r="G178" s="433">
        <v>32891.800000000003</v>
      </c>
      <c r="H178" s="434">
        <f t="shared" si="5"/>
        <v>1973508.0000000002</v>
      </c>
      <c r="I178" s="50"/>
      <c r="J178" s="50"/>
      <c r="K178" s="419"/>
      <c r="L178" s="419"/>
      <c r="M178" s="419"/>
      <c r="N178" s="419"/>
      <c r="O178" s="419"/>
      <c r="P178" s="419"/>
      <c r="Q178" s="419"/>
      <c r="R178" s="419"/>
      <c r="S178" s="419"/>
      <c r="T178" s="419"/>
      <c r="U178" s="419"/>
    </row>
    <row r="179" spans="1:21" ht="18">
      <c r="A179" s="429">
        <v>178</v>
      </c>
      <c r="B179" s="46" t="s">
        <v>130</v>
      </c>
      <c r="C179" s="47" t="s">
        <v>320</v>
      </c>
      <c r="D179" s="48">
        <v>60</v>
      </c>
      <c r="E179" s="49"/>
      <c r="F179" s="497"/>
      <c r="G179" s="433">
        <v>32891.800000000003</v>
      </c>
      <c r="H179" s="434">
        <f t="shared" si="5"/>
        <v>1973508.0000000002</v>
      </c>
      <c r="I179" s="50"/>
      <c r="J179" s="50"/>
      <c r="K179" s="419"/>
      <c r="L179" s="419"/>
      <c r="M179" s="419"/>
      <c r="N179" s="419"/>
      <c r="O179" s="419"/>
      <c r="P179" s="419"/>
      <c r="Q179" s="419"/>
      <c r="R179" s="419"/>
      <c r="S179" s="419"/>
      <c r="T179" s="419"/>
      <c r="U179" s="419"/>
    </row>
    <row r="180" spans="1:21" ht="18">
      <c r="A180" s="429">
        <v>179</v>
      </c>
      <c r="B180" s="46" t="s">
        <v>131</v>
      </c>
      <c r="C180" s="47" t="s">
        <v>320</v>
      </c>
      <c r="D180" s="48">
        <v>80</v>
      </c>
      <c r="E180" s="49"/>
      <c r="F180" s="497"/>
      <c r="G180" s="433">
        <v>32891.800000000003</v>
      </c>
      <c r="H180" s="434">
        <f t="shared" si="5"/>
        <v>2631344</v>
      </c>
      <c r="I180" s="50"/>
      <c r="J180" s="50"/>
      <c r="K180" s="419"/>
      <c r="L180" s="419"/>
      <c r="M180" s="419"/>
      <c r="N180" s="419"/>
      <c r="O180" s="419"/>
      <c r="P180" s="419"/>
      <c r="Q180" s="419"/>
      <c r="R180" s="419"/>
      <c r="S180" s="419"/>
      <c r="T180" s="419"/>
      <c r="U180" s="419"/>
    </row>
    <row r="181" spans="1:21" ht="18">
      <c r="A181" s="429">
        <v>180</v>
      </c>
      <c r="B181" s="46" t="s">
        <v>132</v>
      </c>
      <c r="C181" s="47" t="s">
        <v>320</v>
      </c>
      <c r="D181" s="48">
        <v>24</v>
      </c>
      <c r="E181" s="49"/>
      <c r="F181" s="497"/>
      <c r="G181" s="433">
        <v>32891.800000000003</v>
      </c>
      <c r="H181" s="434">
        <f t="shared" si="5"/>
        <v>789403.20000000007</v>
      </c>
      <c r="I181" s="50"/>
      <c r="J181" s="50"/>
      <c r="K181" s="419"/>
      <c r="L181" s="419"/>
      <c r="M181" s="419"/>
      <c r="N181" s="419"/>
      <c r="O181" s="419"/>
      <c r="P181" s="419"/>
      <c r="Q181" s="419"/>
      <c r="R181" s="419"/>
      <c r="S181" s="419"/>
      <c r="T181" s="419"/>
      <c r="U181" s="419"/>
    </row>
    <row r="182" spans="1:21" ht="18">
      <c r="A182" s="429">
        <v>181</v>
      </c>
      <c r="B182" s="46" t="s">
        <v>133</v>
      </c>
      <c r="C182" s="47" t="s">
        <v>320</v>
      </c>
      <c r="D182" s="48">
        <v>12</v>
      </c>
      <c r="E182" s="49"/>
      <c r="F182" s="497"/>
      <c r="G182" s="433">
        <v>13525.6</v>
      </c>
      <c r="H182" s="434">
        <f t="shared" si="5"/>
        <v>162307.20000000001</v>
      </c>
      <c r="I182" s="50"/>
      <c r="J182" s="50"/>
      <c r="K182" s="419"/>
      <c r="L182" s="419"/>
      <c r="M182" s="419"/>
      <c r="N182" s="419"/>
      <c r="O182" s="419"/>
      <c r="P182" s="419"/>
      <c r="Q182" s="419"/>
      <c r="R182" s="419"/>
      <c r="S182" s="419"/>
      <c r="T182" s="419"/>
      <c r="U182" s="419"/>
    </row>
    <row r="183" spans="1:21" s="58" customFormat="1" ht="18">
      <c r="A183" s="429">
        <v>182</v>
      </c>
      <c r="B183" s="46" t="s">
        <v>134</v>
      </c>
      <c r="C183" s="47" t="s">
        <v>320</v>
      </c>
      <c r="D183" s="48">
        <v>12</v>
      </c>
      <c r="E183" s="49"/>
      <c r="F183" s="500"/>
      <c r="G183" s="433">
        <v>13525.6</v>
      </c>
      <c r="H183" s="434">
        <f t="shared" si="5"/>
        <v>162307.20000000001</v>
      </c>
      <c r="I183" s="59"/>
      <c r="J183" s="59"/>
      <c r="K183" s="437"/>
      <c r="L183" s="437"/>
      <c r="M183" s="437"/>
      <c r="N183" s="437"/>
      <c r="O183" s="437"/>
      <c r="P183" s="437"/>
      <c r="Q183" s="437"/>
      <c r="R183" s="437"/>
      <c r="S183" s="437"/>
      <c r="T183" s="437"/>
      <c r="U183" s="437"/>
    </row>
    <row r="184" spans="1:21" s="67" customFormat="1" ht="18">
      <c r="A184" s="429">
        <v>183</v>
      </c>
      <c r="B184" s="46" t="s">
        <v>135</v>
      </c>
      <c r="C184" s="47" t="s">
        <v>320</v>
      </c>
      <c r="D184" s="48">
        <v>20</v>
      </c>
      <c r="E184" s="49"/>
      <c r="F184" s="503"/>
      <c r="G184" s="433">
        <v>13525.6</v>
      </c>
      <c r="H184" s="434">
        <f t="shared" si="5"/>
        <v>270512</v>
      </c>
      <c r="I184" s="68"/>
      <c r="J184" s="68"/>
      <c r="K184" s="452"/>
      <c r="L184" s="452"/>
      <c r="M184" s="452"/>
      <c r="N184" s="452"/>
      <c r="O184" s="452"/>
      <c r="P184" s="452"/>
      <c r="Q184" s="452"/>
      <c r="R184" s="452"/>
      <c r="S184" s="452"/>
      <c r="T184" s="452"/>
      <c r="U184" s="452"/>
    </row>
    <row r="185" spans="1:21" s="63" customFormat="1" ht="18" hidden="1">
      <c r="A185" s="429">
        <v>184</v>
      </c>
      <c r="B185" s="46" t="s">
        <v>136</v>
      </c>
      <c r="C185" s="47" t="s">
        <v>292</v>
      </c>
      <c r="D185" s="48">
        <v>300</v>
      </c>
      <c r="E185" s="49"/>
      <c r="F185" s="503"/>
      <c r="G185" s="433">
        <f t="shared" si="4"/>
        <v>0</v>
      </c>
      <c r="H185" s="434"/>
      <c r="I185" s="444"/>
      <c r="J185" s="444"/>
      <c r="K185" s="445"/>
      <c r="L185" s="445"/>
      <c r="M185" s="445"/>
      <c r="N185" s="445"/>
      <c r="O185" s="445"/>
      <c r="P185" s="445"/>
      <c r="Q185" s="445"/>
      <c r="R185" s="445"/>
      <c r="S185" s="445"/>
      <c r="T185" s="445"/>
      <c r="U185" s="445"/>
    </row>
    <row r="186" spans="1:21" s="67" customFormat="1" ht="18" hidden="1">
      <c r="A186" s="429">
        <v>185</v>
      </c>
      <c r="B186" s="46" t="s">
        <v>137</v>
      </c>
      <c r="C186" s="47" t="s">
        <v>292</v>
      </c>
      <c r="D186" s="48">
        <v>120</v>
      </c>
      <c r="E186" s="49"/>
      <c r="F186" s="503"/>
      <c r="G186" s="433">
        <f t="shared" si="4"/>
        <v>0</v>
      </c>
      <c r="H186" s="434"/>
      <c r="I186" s="68"/>
      <c r="J186" s="68"/>
      <c r="K186" s="452"/>
      <c r="L186" s="452"/>
      <c r="M186" s="452"/>
      <c r="N186" s="452"/>
      <c r="O186" s="452"/>
      <c r="P186" s="452"/>
      <c r="Q186" s="452"/>
      <c r="R186" s="452"/>
      <c r="S186" s="452"/>
      <c r="T186" s="452"/>
      <c r="U186" s="452"/>
    </row>
    <row r="187" spans="1:21" ht="18" hidden="1">
      <c r="A187" s="429">
        <v>186</v>
      </c>
      <c r="B187" s="46" t="s">
        <v>138</v>
      </c>
      <c r="C187" s="47" t="s">
        <v>292</v>
      </c>
      <c r="D187" s="48">
        <v>200</v>
      </c>
      <c r="E187" s="49"/>
      <c r="F187" s="497"/>
      <c r="G187" s="433">
        <f t="shared" si="4"/>
        <v>0</v>
      </c>
      <c r="H187" s="434"/>
      <c r="I187" s="50"/>
      <c r="J187" s="50"/>
      <c r="K187" s="419"/>
      <c r="L187" s="419"/>
      <c r="M187" s="419"/>
      <c r="N187" s="419"/>
      <c r="O187" s="419"/>
      <c r="P187" s="419"/>
      <c r="Q187" s="419"/>
      <c r="R187" s="419"/>
      <c r="S187" s="419"/>
      <c r="T187" s="419"/>
      <c r="U187" s="419"/>
    </row>
    <row r="188" spans="1:21" s="63" customFormat="1" ht="18" hidden="1">
      <c r="A188" s="429">
        <v>187</v>
      </c>
      <c r="B188" s="57" t="s">
        <v>787</v>
      </c>
      <c r="C188" s="56" t="s">
        <v>292</v>
      </c>
      <c r="D188" s="48">
        <v>4</v>
      </c>
      <c r="E188" s="49"/>
      <c r="F188" s="501"/>
      <c r="G188" s="433">
        <f t="shared" si="4"/>
        <v>0</v>
      </c>
      <c r="H188" s="434"/>
      <c r="I188" s="444"/>
      <c r="J188" s="444"/>
      <c r="K188" s="445"/>
      <c r="L188" s="445"/>
      <c r="M188" s="445"/>
      <c r="N188" s="445"/>
      <c r="O188" s="445"/>
      <c r="P188" s="445"/>
      <c r="Q188" s="445"/>
      <c r="R188" s="445"/>
      <c r="S188" s="445"/>
      <c r="T188" s="445"/>
      <c r="U188" s="445"/>
    </row>
    <row r="189" spans="1:21" s="60" customFormat="1" ht="18" hidden="1">
      <c r="A189" s="429">
        <v>188</v>
      </c>
      <c r="B189" s="57" t="s">
        <v>788</v>
      </c>
      <c r="C189" s="56" t="s">
        <v>292</v>
      </c>
      <c r="D189" s="48">
        <v>4</v>
      </c>
      <c r="E189" s="49"/>
      <c r="F189" s="497"/>
      <c r="G189" s="433">
        <f t="shared" si="4"/>
        <v>0</v>
      </c>
      <c r="H189" s="434"/>
      <c r="I189" s="66"/>
      <c r="J189" s="66"/>
      <c r="K189" s="438"/>
      <c r="L189" s="438"/>
      <c r="M189" s="438"/>
      <c r="N189" s="438"/>
      <c r="O189" s="438"/>
      <c r="P189" s="438"/>
      <c r="Q189" s="438"/>
      <c r="R189" s="438"/>
      <c r="S189" s="438"/>
      <c r="T189" s="438"/>
      <c r="U189" s="438"/>
    </row>
    <row r="190" spans="1:21" s="63" customFormat="1" ht="18" hidden="1">
      <c r="A190" s="429">
        <v>189</v>
      </c>
      <c r="B190" s="57" t="s">
        <v>789</v>
      </c>
      <c r="C190" s="56" t="s">
        <v>292</v>
      </c>
      <c r="D190" s="48">
        <v>4</v>
      </c>
      <c r="E190" s="49"/>
      <c r="F190" s="501"/>
      <c r="G190" s="433">
        <f t="shared" si="4"/>
        <v>0</v>
      </c>
      <c r="H190" s="434"/>
      <c r="I190" s="444"/>
      <c r="J190" s="444"/>
      <c r="K190" s="445"/>
      <c r="L190" s="445"/>
      <c r="M190" s="445"/>
      <c r="N190" s="445"/>
      <c r="O190" s="445"/>
      <c r="P190" s="445"/>
      <c r="Q190" s="445"/>
      <c r="R190" s="445"/>
      <c r="S190" s="445"/>
      <c r="T190" s="445"/>
      <c r="U190" s="445"/>
    </row>
    <row r="191" spans="1:21" s="63" customFormat="1" ht="18" hidden="1">
      <c r="A191" s="429">
        <v>190</v>
      </c>
      <c r="B191" s="46" t="s">
        <v>139</v>
      </c>
      <c r="C191" s="47" t="s">
        <v>292</v>
      </c>
      <c r="D191" s="48">
        <v>8</v>
      </c>
      <c r="E191" s="49"/>
      <c r="F191" s="501"/>
      <c r="G191" s="433">
        <f t="shared" si="4"/>
        <v>0</v>
      </c>
      <c r="H191" s="434"/>
      <c r="I191" s="444"/>
      <c r="J191" s="444"/>
      <c r="K191" s="445"/>
      <c r="L191" s="445"/>
      <c r="M191" s="445"/>
      <c r="N191" s="445"/>
      <c r="O191" s="445"/>
      <c r="P191" s="445"/>
      <c r="Q191" s="445"/>
      <c r="R191" s="445"/>
      <c r="S191" s="445"/>
      <c r="T191" s="445"/>
      <c r="U191" s="445"/>
    </row>
    <row r="192" spans="1:21" s="63" customFormat="1" ht="18" hidden="1">
      <c r="A192" s="429">
        <v>191</v>
      </c>
      <c r="B192" s="46" t="s">
        <v>140</v>
      </c>
      <c r="C192" s="47" t="s">
        <v>292</v>
      </c>
      <c r="D192" s="48">
        <v>8</v>
      </c>
      <c r="E192" s="49"/>
      <c r="F192" s="501"/>
      <c r="G192" s="433">
        <f t="shared" si="4"/>
        <v>0</v>
      </c>
      <c r="H192" s="434"/>
      <c r="I192" s="444"/>
      <c r="J192" s="444"/>
      <c r="K192" s="445"/>
      <c r="L192" s="445"/>
      <c r="M192" s="445"/>
      <c r="N192" s="445"/>
      <c r="O192" s="445"/>
      <c r="P192" s="445"/>
      <c r="Q192" s="445"/>
      <c r="R192" s="445"/>
      <c r="S192" s="445"/>
      <c r="T192" s="445"/>
      <c r="U192" s="445"/>
    </row>
    <row r="193" spans="1:21" s="58" customFormat="1" ht="18" hidden="1">
      <c r="A193" s="429">
        <v>192</v>
      </c>
      <c r="B193" s="46" t="s">
        <v>141</v>
      </c>
      <c r="C193" s="47" t="s">
        <v>292</v>
      </c>
      <c r="D193" s="48">
        <v>8</v>
      </c>
      <c r="E193" s="49"/>
      <c r="F193" s="500"/>
      <c r="G193" s="433">
        <f t="shared" si="4"/>
        <v>0</v>
      </c>
      <c r="H193" s="434"/>
      <c r="I193" s="59"/>
      <c r="J193" s="59"/>
      <c r="K193" s="437"/>
      <c r="L193" s="437"/>
      <c r="M193" s="437"/>
      <c r="N193" s="437"/>
      <c r="O193" s="437"/>
      <c r="P193" s="437"/>
      <c r="Q193" s="437"/>
      <c r="R193" s="437"/>
      <c r="S193" s="437"/>
      <c r="T193" s="437"/>
      <c r="U193" s="437"/>
    </row>
    <row r="194" spans="1:21" s="60" customFormat="1" ht="18" hidden="1">
      <c r="A194" s="429">
        <v>193</v>
      </c>
      <c r="B194" s="46" t="s">
        <v>790</v>
      </c>
      <c r="C194" s="47" t="s">
        <v>302</v>
      </c>
      <c r="D194" s="48">
        <v>4</v>
      </c>
      <c r="E194" s="49"/>
      <c r="F194" s="497"/>
      <c r="G194" s="433">
        <f t="shared" si="4"/>
        <v>0</v>
      </c>
      <c r="H194" s="434"/>
      <c r="I194" s="66"/>
      <c r="J194" s="66"/>
      <c r="K194" s="438"/>
      <c r="L194" s="438"/>
      <c r="M194" s="438"/>
      <c r="N194" s="438"/>
      <c r="O194" s="438"/>
      <c r="P194" s="438"/>
      <c r="Q194" s="438"/>
      <c r="R194" s="438"/>
      <c r="S194" s="438"/>
      <c r="T194" s="438"/>
      <c r="U194" s="438"/>
    </row>
    <row r="195" spans="1:21" s="60" customFormat="1" ht="18" hidden="1">
      <c r="A195" s="429">
        <v>194</v>
      </c>
      <c r="B195" s="46" t="s">
        <v>142</v>
      </c>
      <c r="C195" s="47" t="s">
        <v>292</v>
      </c>
      <c r="D195" s="48">
        <v>1600</v>
      </c>
      <c r="E195" s="49"/>
      <c r="F195" s="497"/>
      <c r="G195" s="433">
        <f t="shared" ref="G195:G258" si="6">E195+F195</f>
        <v>0</v>
      </c>
      <c r="H195" s="434"/>
      <c r="I195" s="66"/>
      <c r="J195" s="66"/>
      <c r="K195" s="438"/>
      <c r="L195" s="438"/>
      <c r="M195" s="438"/>
      <c r="N195" s="438"/>
      <c r="O195" s="438"/>
      <c r="P195" s="438"/>
      <c r="Q195" s="438"/>
      <c r="R195" s="438"/>
      <c r="S195" s="438"/>
      <c r="T195" s="438"/>
      <c r="U195" s="438"/>
    </row>
    <row r="196" spans="1:21" s="67" customFormat="1" ht="18" hidden="1">
      <c r="A196" s="429">
        <v>195</v>
      </c>
      <c r="B196" s="46" t="s">
        <v>143</v>
      </c>
      <c r="C196" s="47" t="s">
        <v>292</v>
      </c>
      <c r="D196" s="48">
        <v>200</v>
      </c>
      <c r="E196" s="49"/>
      <c r="F196" s="503"/>
      <c r="G196" s="433">
        <f t="shared" si="6"/>
        <v>0</v>
      </c>
      <c r="H196" s="434"/>
      <c r="I196" s="68"/>
      <c r="J196" s="68"/>
      <c r="K196" s="452"/>
      <c r="L196" s="452"/>
      <c r="M196" s="452"/>
      <c r="N196" s="452"/>
      <c r="O196" s="452"/>
      <c r="P196" s="452"/>
      <c r="Q196" s="452"/>
      <c r="R196" s="452"/>
      <c r="S196" s="452"/>
      <c r="T196" s="452"/>
      <c r="U196" s="452"/>
    </row>
    <row r="197" spans="1:21" s="54" customFormat="1" ht="18" hidden="1">
      <c r="A197" s="429">
        <v>196</v>
      </c>
      <c r="B197" s="46" t="s">
        <v>144</v>
      </c>
      <c r="C197" s="47" t="s">
        <v>292</v>
      </c>
      <c r="D197" s="48">
        <v>160</v>
      </c>
      <c r="E197" s="49"/>
      <c r="F197" s="497"/>
      <c r="G197" s="433">
        <f t="shared" si="6"/>
        <v>0</v>
      </c>
      <c r="H197" s="434"/>
      <c r="I197" s="53"/>
      <c r="J197" s="53"/>
      <c r="K197" s="435"/>
      <c r="L197" s="435"/>
      <c r="M197" s="435"/>
      <c r="N197" s="435"/>
      <c r="O197" s="435"/>
      <c r="P197" s="435"/>
      <c r="Q197" s="435"/>
      <c r="R197" s="435"/>
      <c r="S197" s="435"/>
      <c r="T197" s="435"/>
      <c r="U197" s="435"/>
    </row>
    <row r="198" spans="1:21" ht="18" hidden="1">
      <c r="A198" s="429">
        <v>197</v>
      </c>
      <c r="B198" s="57" t="s">
        <v>791</v>
      </c>
      <c r="C198" s="56" t="s">
        <v>292</v>
      </c>
      <c r="D198" s="48">
        <v>4</v>
      </c>
      <c r="E198" s="49"/>
      <c r="F198" s="497"/>
      <c r="G198" s="433">
        <f t="shared" si="6"/>
        <v>0</v>
      </c>
      <c r="H198" s="434"/>
      <c r="I198" s="50"/>
      <c r="J198" s="50"/>
      <c r="K198" s="419"/>
      <c r="L198" s="419"/>
      <c r="M198" s="419"/>
      <c r="N198" s="419"/>
      <c r="O198" s="419"/>
      <c r="P198" s="419"/>
      <c r="Q198" s="419"/>
      <c r="R198" s="419"/>
      <c r="S198" s="419"/>
      <c r="T198" s="419"/>
      <c r="U198" s="419"/>
    </row>
    <row r="199" spans="1:21" ht="18" hidden="1">
      <c r="A199" s="429">
        <v>198</v>
      </c>
      <c r="B199" s="46" t="s">
        <v>145</v>
      </c>
      <c r="C199" s="47" t="s">
        <v>292</v>
      </c>
      <c r="D199" s="48">
        <v>8</v>
      </c>
      <c r="E199" s="49"/>
      <c r="F199" s="497"/>
      <c r="G199" s="433">
        <f t="shared" si="6"/>
        <v>0</v>
      </c>
      <c r="H199" s="434"/>
      <c r="I199" s="50"/>
      <c r="J199" s="50"/>
      <c r="K199" s="419"/>
      <c r="L199" s="419"/>
      <c r="M199" s="419"/>
      <c r="N199" s="419"/>
      <c r="O199" s="419"/>
      <c r="P199" s="419"/>
      <c r="Q199" s="419"/>
      <c r="R199" s="419"/>
      <c r="S199" s="419"/>
      <c r="T199" s="419"/>
      <c r="U199" s="419"/>
    </row>
    <row r="200" spans="1:21" ht="18" hidden="1">
      <c r="A200" s="429">
        <v>199</v>
      </c>
      <c r="B200" s="46" t="s">
        <v>792</v>
      </c>
      <c r="C200" s="47" t="s">
        <v>322</v>
      </c>
      <c r="D200" s="48">
        <v>1000</v>
      </c>
      <c r="E200" s="49"/>
      <c r="F200" s="497"/>
      <c r="G200" s="433">
        <f t="shared" si="6"/>
        <v>0</v>
      </c>
      <c r="H200" s="434"/>
      <c r="I200" s="50"/>
      <c r="J200" s="50"/>
      <c r="K200" s="419"/>
      <c r="L200" s="419"/>
      <c r="M200" s="419"/>
      <c r="N200" s="419"/>
      <c r="O200" s="419"/>
      <c r="P200" s="419"/>
      <c r="Q200" s="419"/>
      <c r="R200" s="419"/>
      <c r="S200" s="419"/>
      <c r="T200" s="419"/>
      <c r="U200" s="419"/>
    </row>
    <row r="201" spans="1:21" ht="18" hidden="1">
      <c r="A201" s="429">
        <v>200</v>
      </c>
      <c r="B201" s="46" t="s">
        <v>793</v>
      </c>
      <c r="C201" s="47" t="s">
        <v>322</v>
      </c>
      <c r="D201" s="48">
        <v>1000</v>
      </c>
      <c r="E201" s="49"/>
      <c r="F201" s="497"/>
      <c r="G201" s="433">
        <f t="shared" si="6"/>
        <v>0</v>
      </c>
      <c r="H201" s="434"/>
      <c r="I201" s="50"/>
      <c r="J201" s="50"/>
      <c r="K201" s="419"/>
      <c r="L201" s="419"/>
      <c r="M201" s="419"/>
      <c r="N201" s="419"/>
      <c r="O201" s="419"/>
      <c r="P201" s="419"/>
      <c r="Q201" s="419"/>
      <c r="R201" s="419"/>
      <c r="S201" s="419"/>
      <c r="T201" s="419"/>
      <c r="U201" s="419"/>
    </row>
    <row r="202" spans="1:21" ht="18" hidden="1">
      <c r="A202" s="429">
        <v>201</v>
      </c>
      <c r="B202" s="46" t="s">
        <v>1367</v>
      </c>
      <c r="C202" s="47" t="s">
        <v>321</v>
      </c>
      <c r="D202" s="48">
        <v>40</v>
      </c>
      <c r="E202" s="49"/>
      <c r="F202" s="497"/>
      <c r="G202" s="433">
        <f t="shared" si="6"/>
        <v>0</v>
      </c>
      <c r="H202" s="434"/>
      <c r="I202" s="50"/>
      <c r="J202" s="50"/>
      <c r="K202" s="419"/>
      <c r="L202" s="419"/>
      <c r="M202" s="419"/>
      <c r="N202" s="419"/>
      <c r="O202" s="419"/>
      <c r="P202" s="419"/>
      <c r="Q202" s="419"/>
      <c r="R202" s="419"/>
      <c r="S202" s="419"/>
      <c r="T202" s="419"/>
      <c r="U202" s="419"/>
    </row>
    <row r="203" spans="1:21" s="67" customFormat="1" ht="18" hidden="1">
      <c r="A203" s="429">
        <v>202</v>
      </c>
      <c r="B203" s="46" t="s">
        <v>146</v>
      </c>
      <c r="C203" s="47" t="s">
        <v>321</v>
      </c>
      <c r="D203" s="48">
        <v>80</v>
      </c>
      <c r="E203" s="49"/>
      <c r="F203" s="503"/>
      <c r="G203" s="433">
        <f t="shared" si="6"/>
        <v>0</v>
      </c>
      <c r="H203" s="434"/>
      <c r="I203" s="68"/>
      <c r="J203" s="68"/>
      <c r="K203" s="452"/>
      <c r="L203" s="452"/>
      <c r="M203" s="452"/>
      <c r="N203" s="452"/>
      <c r="O203" s="452"/>
      <c r="P203" s="452"/>
      <c r="Q203" s="452"/>
      <c r="R203" s="452"/>
      <c r="S203" s="452"/>
      <c r="T203" s="452"/>
      <c r="U203" s="452"/>
    </row>
    <row r="204" spans="1:21" s="67" customFormat="1" ht="18">
      <c r="A204" s="429">
        <v>203</v>
      </c>
      <c r="B204" s="46" t="s">
        <v>148</v>
      </c>
      <c r="C204" s="69" t="s">
        <v>292</v>
      </c>
      <c r="D204" s="48">
        <v>800</v>
      </c>
      <c r="E204" s="49"/>
      <c r="F204" s="503"/>
      <c r="G204" s="711">
        <f t="shared" ref="G204:G211" si="7">+H204/D204</f>
        <v>129.10749999999999</v>
      </c>
      <c r="H204" s="434">
        <v>103286</v>
      </c>
      <c r="I204" s="68"/>
      <c r="J204" s="68"/>
      <c r="K204" s="452"/>
      <c r="L204" s="452"/>
      <c r="M204" s="452"/>
      <c r="N204" s="452"/>
      <c r="O204" s="452"/>
      <c r="P204" s="452"/>
      <c r="Q204" s="452"/>
      <c r="R204" s="452"/>
      <c r="S204" s="452"/>
      <c r="T204" s="452"/>
      <c r="U204" s="452"/>
    </row>
    <row r="205" spans="1:21" s="67" customFormat="1" ht="18">
      <c r="A205" s="429">
        <v>204</v>
      </c>
      <c r="B205" s="46" t="s">
        <v>795</v>
      </c>
      <c r="C205" s="47" t="s">
        <v>292</v>
      </c>
      <c r="D205" s="48">
        <v>2000</v>
      </c>
      <c r="E205" s="49"/>
      <c r="F205" s="503"/>
      <c r="G205" s="711">
        <f t="shared" si="7"/>
        <v>221.328</v>
      </c>
      <c r="H205" s="434">
        <v>442656</v>
      </c>
      <c r="I205" s="68"/>
      <c r="J205" s="68"/>
      <c r="K205" s="452"/>
      <c r="L205" s="452"/>
      <c r="M205" s="452"/>
      <c r="N205" s="452"/>
      <c r="O205" s="452"/>
      <c r="P205" s="452"/>
      <c r="Q205" s="452"/>
      <c r="R205" s="452"/>
      <c r="S205" s="452"/>
      <c r="T205" s="452"/>
      <c r="U205" s="452"/>
    </row>
    <row r="206" spans="1:21" s="67" customFormat="1" ht="16.5" customHeight="1">
      <c r="A206" s="429">
        <v>205</v>
      </c>
      <c r="B206" s="46" t="s">
        <v>149</v>
      </c>
      <c r="C206" s="47" t="s">
        <v>292</v>
      </c>
      <c r="D206" s="48">
        <v>4000</v>
      </c>
      <c r="E206" s="49"/>
      <c r="F206" s="503"/>
      <c r="G206" s="711">
        <f t="shared" si="7"/>
        <v>270.512</v>
      </c>
      <c r="H206" s="434">
        <v>1082048</v>
      </c>
      <c r="I206" s="68"/>
      <c r="J206" s="68"/>
      <c r="K206" s="452"/>
      <c r="L206" s="452"/>
      <c r="M206" s="452"/>
      <c r="N206" s="452"/>
      <c r="O206" s="452"/>
      <c r="P206" s="452"/>
      <c r="Q206" s="452"/>
      <c r="R206" s="452"/>
      <c r="S206" s="452"/>
      <c r="T206" s="452"/>
      <c r="U206" s="452"/>
    </row>
    <row r="207" spans="1:21" s="67" customFormat="1" ht="18">
      <c r="A207" s="429">
        <v>206</v>
      </c>
      <c r="B207" s="46" t="s">
        <v>150</v>
      </c>
      <c r="C207" s="47" t="s">
        <v>292</v>
      </c>
      <c r="D207" s="48">
        <v>40000</v>
      </c>
      <c r="E207" s="49"/>
      <c r="F207" s="503"/>
      <c r="G207" s="711">
        <f t="shared" si="7"/>
        <v>165.99600000000001</v>
      </c>
      <c r="H207" s="434">
        <v>6639840</v>
      </c>
      <c r="I207" s="68"/>
      <c r="J207" s="68"/>
      <c r="K207" s="452"/>
      <c r="L207" s="452"/>
      <c r="M207" s="452"/>
      <c r="N207" s="452"/>
      <c r="O207" s="452"/>
      <c r="P207" s="452"/>
      <c r="Q207" s="452"/>
      <c r="R207" s="452"/>
      <c r="S207" s="452"/>
      <c r="T207" s="452"/>
      <c r="U207" s="452"/>
    </row>
    <row r="208" spans="1:21" s="67" customFormat="1" ht="18">
      <c r="A208" s="429">
        <v>207</v>
      </c>
      <c r="B208" s="46" t="s">
        <v>151</v>
      </c>
      <c r="C208" s="47" t="s">
        <v>292</v>
      </c>
      <c r="D208" s="48">
        <v>20000</v>
      </c>
      <c r="E208" s="49"/>
      <c r="F208" s="503"/>
      <c r="G208" s="711">
        <f t="shared" si="7"/>
        <v>159.84800000000001</v>
      </c>
      <c r="H208" s="434">
        <v>3196960</v>
      </c>
      <c r="I208" s="68"/>
      <c r="J208" s="68"/>
      <c r="K208" s="452"/>
      <c r="L208" s="452"/>
      <c r="M208" s="452"/>
      <c r="N208" s="452"/>
      <c r="O208" s="452"/>
      <c r="P208" s="452"/>
      <c r="Q208" s="452"/>
      <c r="R208" s="452"/>
      <c r="S208" s="452"/>
      <c r="T208" s="452"/>
      <c r="U208" s="452"/>
    </row>
    <row r="209" spans="1:21" s="67" customFormat="1" ht="18">
      <c r="A209" s="429">
        <v>208</v>
      </c>
      <c r="B209" s="46" t="s">
        <v>152</v>
      </c>
      <c r="C209" s="47" t="s">
        <v>292</v>
      </c>
      <c r="D209" s="48">
        <v>20000</v>
      </c>
      <c r="E209" s="49"/>
      <c r="F209" s="503"/>
      <c r="G209" s="711">
        <f t="shared" si="7"/>
        <v>116.812</v>
      </c>
      <c r="H209" s="434">
        <v>2336240</v>
      </c>
      <c r="I209" s="68"/>
      <c r="J209" s="68"/>
      <c r="K209" s="452"/>
      <c r="L209" s="452"/>
      <c r="M209" s="452"/>
      <c r="N209" s="452"/>
      <c r="O209" s="452"/>
      <c r="P209" s="452"/>
      <c r="Q209" s="452"/>
      <c r="R209" s="452"/>
      <c r="S209" s="452"/>
      <c r="T209" s="452"/>
      <c r="U209" s="452"/>
    </row>
    <row r="210" spans="1:21" s="67" customFormat="1" ht="18">
      <c r="A210" s="429">
        <v>209</v>
      </c>
      <c r="B210" s="46" t="s">
        <v>153</v>
      </c>
      <c r="C210" s="47" t="s">
        <v>292</v>
      </c>
      <c r="D210" s="48">
        <v>32000</v>
      </c>
      <c r="E210" s="49"/>
      <c r="F210" s="503"/>
      <c r="G210" s="711">
        <f t="shared" si="7"/>
        <v>120.50081249999999</v>
      </c>
      <c r="H210" s="434">
        <v>3856026</v>
      </c>
      <c r="I210" s="68"/>
      <c r="J210" s="68"/>
      <c r="K210" s="452"/>
      <c r="L210" s="452"/>
      <c r="M210" s="452"/>
      <c r="N210" s="452"/>
      <c r="O210" s="452"/>
      <c r="P210" s="452"/>
      <c r="Q210" s="452"/>
      <c r="R210" s="452"/>
      <c r="S210" s="452"/>
      <c r="T210" s="452"/>
      <c r="U210" s="452"/>
    </row>
    <row r="211" spans="1:21" s="67" customFormat="1" ht="18">
      <c r="A211" s="429">
        <v>210</v>
      </c>
      <c r="B211" s="46" t="s">
        <v>154</v>
      </c>
      <c r="C211" s="47" t="s">
        <v>292</v>
      </c>
      <c r="D211" s="48">
        <v>200</v>
      </c>
      <c r="E211" s="49"/>
      <c r="F211" s="503"/>
      <c r="G211" s="711">
        <f t="shared" si="7"/>
        <v>737.76</v>
      </c>
      <c r="H211" s="434">
        <v>147552</v>
      </c>
      <c r="I211" s="68"/>
      <c r="J211" s="68"/>
      <c r="K211" s="452"/>
      <c r="L211" s="452"/>
      <c r="M211" s="452"/>
      <c r="N211" s="452"/>
      <c r="O211" s="452"/>
      <c r="P211" s="452"/>
      <c r="Q211" s="452"/>
      <c r="R211" s="452"/>
      <c r="S211" s="452"/>
      <c r="T211" s="452"/>
      <c r="U211" s="452"/>
    </row>
    <row r="212" spans="1:21" ht="18" hidden="1">
      <c r="A212" s="429">
        <v>211</v>
      </c>
      <c r="B212" s="46" t="s">
        <v>155</v>
      </c>
      <c r="C212" s="47" t="s">
        <v>323</v>
      </c>
      <c r="D212" s="48">
        <v>4</v>
      </c>
      <c r="E212" s="49"/>
      <c r="F212" s="497"/>
      <c r="G212" s="433">
        <f t="shared" si="6"/>
        <v>0</v>
      </c>
      <c r="H212" s="434"/>
      <c r="I212" s="50"/>
      <c r="J212" s="50"/>
      <c r="K212" s="419"/>
      <c r="L212" s="419"/>
      <c r="M212" s="419"/>
      <c r="N212" s="419"/>
      <c r="O212" s="419"/>
      <c r="P212" s="419"/>
      <c r="Q212" s="419"/>
      <c r="R212" s="419"/>
      <c r="S212" s="419"/>
      <c r="T212" s="419"/>
      <c r="U212" s="419"/>
    </row>
    <row r="213" spans="1:21" ht="18" hidden="1">
      <c r="A213" s="429">
        <v>212</v>
      </c>
      <c r="B213" s="46" t="s">
        <v>158</v>
      </c>
      <c r="C213" s="47" t="s">
        <v>292</v>
      </c>
      <c r="D213" s="48">
        <v>10</v>
      </c>
      <c r="E213" s="49"/>
      <c r="F213" s="497"/>
      <c r="G213" s="433">
        <f t="shared" si="6"/>
        <v>0</v>
      </c>
      <c r="H213" s="434"/>
      <c r="I213" s="50"/>
      <c r="J213" s="50"/>
      <c r="K213" s="419"/>
      <c r="L213" s="419"/>
      <c r="M213" s="419"/>
      <c r="N213" s="419"/>
      <c r="O213" s="419"/>
      <c r="P213" s="419"/>
      <c r="Q213" s="419"/>
      <c r="R213" s="419"/>
      <c r="S213" s="419"/>
      <c r="T213" s="419"/>
      <c r="U213" s="419"/>
    </row>
    <row r="214" spans="1:21" ht="18" hidden="1">
      <c r="A214" s="429">
        <v>213</v>
      </c>
      <c r="B214" s="46" t="s">
        <v>157</v>
      </c>
      <c r="C214" s="47" t="s">
        <v>292</v>
      </c>
      <c r="D214" s="48">
        <v>10</v>
      </c>
      <c r="E214" s="49"/>
      <c r="F214" s="497"/>
      <c r="G214" s="433">
        <f t="shared" si="6"/>
        <v>0</v>
      </c>
      <c r="H214" s="434"/>
      <c r="I214" s="50"/>
      <c r="J214" s="50"/>
      <c r="K214" s="419"/>
      <c r="L214" s="419"/>
      <c r="M214" s="419"/>
      <c r="N214" s="419"/>
      <c r="O214" s="419"/>
      <c r="P214" s="419"/>
      <c r="Q214" s="419"/>
      <c r="R214" s="419"/>
      <c r="S214" s="419"/>
      <c r="T214" s="419"/>
      <c r="U214" s="419"/>
    </row>
    <row r="215" spans="1:21" ht="18" hidden="1">
      <c r="A215" s="429">
        <v>214</v>
      </c>
      <c r="B215" s="46" t="s">
        <v>156</v>
      </c>
      <c r="C215" s="47" t="s">
        <v>292</v>
      </c>
      <c r="D215" s="48">
        <v>10</v>
      </c>
      <c r="E215" s="49"/>
      <c r="F215" s="497"/>
      <c r="G215" s="433">
        <f t="shared" si="6"/>
        <v>0</v>
      </c>
      <c r="H215" s="434"/>
      <c r="I215" s="50"/>
      <c r="J215" s="50"/>
      <c r="K215" s="419"/>
      <c r="L215" s="419"/>
      <c r="M215" s="419"/>
      <c r="N215" s="419"/>
      <c r="O215" s="419"/>
      <c r="P215" s="419"/>
      <c r="Q215" s="419"/>
      <c r="R215" s="419"/>
      <c r="S215" s="419"/>
      <c r="T215" s="419"/>
      <c r="U215" s="419"/>
    </row>
    <row r="216" spans="1:21" ht="18" hidden="1">
      <c r="A216" s="429">
        <v>215</v>
      </c>
      <c r="B216" s="46" t="s">
        <v>159</v>
      </c>
      <c r="C216" s="47" t="s">
        <v>324</v>
      </c>
      <c r="D216" s="48">
        <v>120</v>
      </c>
      <c r="E216" s="49"/>
      <c r="F216" s="497"/>
      <c r="G216" s="433">
        <f t="shared" si="6"/>
        <v>0</v>
      </c>
      <c r="H216" s="434"/>
      <c r="I216" s="50"/>
      <c r="J216" s="50"/>
      <c r="K216" s="419"/>
      <c r="L216" s="419"/>
      <c r="M216" s="419"/>
      <c r="N216" s="419"/>
      <c r="O216" s="419"/>
      <c r="P216" s="419"/>
      <c r="Q216" s="419"/>
      <c r="R216" s="419"/>
      <c r="S216" s="419"/>
      <c r="T216" s="419"/>
      <c r="U216" s="419"/>
    </row>
    <row r="217" spans="1:21" ht="18" hidden="1">
      <c r="A217" s="429">
        <v>216</v>
      </c>
      <c r="B217" s="46" t="s">
        <v>161</v>
      </c>
      <c r="C217" s="47" t="s">
        <v>325</v>
      </c>
      <c r="D217" s="48">
        <v>12</v>
      </c>
      <c r="E217" s="49"/>
      <c r="F217" s="497"/>
      <c r="G217" s="433">
        <f t="shared" si="6"/>
        <v>0</v>
      </c>
      <c r="H217" s="434"/>
      <c r="I217" s="50"/>
      <c r="J217" s="50"/>
      <c r="K217" s="419"/>
      <c r="L217" s="419"/>
      <c r="M217" s="419"/>
      <c r="N217" s="419"/>
      <c r="O217" s="419"/>
      <c r="P217" s="419"/>
      <c r="Q217" s="419"/>
      <c r="R217" s="419"/>
      <c r="S217" s="419"/>
      <c r="T217" s="419"/>
      <c r="U217" s="419"/>
    </row>
    <row r="218" spans="1:21" ht="18" hidden="1">
      <c r="A218" s="429">
        <v>217</v>
      </c>
      <c r="B218" s="46" t="s">
        <v>160</v>
      </c>
      <c r="C218" s="47" t="s">
        <v>324</v>
      </c>
      <c r="D218" s="48">
        <v>20</v>
      </c>
      <c r="E218" s="49"/>
      <c r="F218" s="497"/>
      <c r="G218" s="433">
        <f t="shared" si="6"/>
        <v>0</v>
      </c>
      <c r="H218" s="434"/>
      <c r="I218" s="50"/>
      <c r="J218" s="50"/>
      <c r="K218" s="419"/>
      <c r="L218" s="419"/>
      <c r="M218" s="419"/>
      <c r="N218" s="419"/>
      <c r="O218" s="419"/>
      <c r="P218" s="419"/>
      <c r="Q218" s="419"/>
      <c r="R218" s="419"/>
      <c r="S218" s="419"/>
      <c r="T218" s="419"/>
      <c r="U218" s="419"/>
    </row>
    <row r="219" spans="1:21" ht="18" hidden="1">
      <c r="A219" s="429">
        <v>218</v>
      </c>
      <c r="B219" s="46" t="s">
        <v>202</v>
      </c>
      <c r="C219" s="47" t="s">
        <v>292</v>
      </c>
      <c r="D219" s="48">
        <v>20</v>
      </c>
      <c r="E219" s="49"/>
      <c r="F219" s="497"/>
      <c r="G219" s="433">
        <f t="shared" si="6"/>
        <v>0</v>
      </c>
      <c r="H219" s="434"/>
      <c r="I219" s="50"/>
      <c r="J219" s="50"/>
      <c r="K219" s="419"/>
      <c r="L219" s="419"/>
      <c r="M219" s="419"/>
      <c r="N219" s="419"/>
      <c r="O219" s="419"/>
      <c r="P219" s="419"/>
      <c r="Q219" s="419"/>
      <c r="R219" s="419"/>
      <c r="S219" s="419"/>
      <c r="T219" s="419"/>
      <c r="U219" s="419"/>
    </row>
    <row r="220" spans="1:21" ht="18" hidden="1">
      <c r="A220" s="429">
        <v>219</v>
      </c>
      <c r="B220" s="46" t="s">
        <v>796</v>
      </c>
      <c r="C220" s="47" t="s">
        <v>324</v>
      </c>
      <c r="D220" s="48">
        <v>2</v>
      </c>
      <c r="E220" s="49"/>
      <c r="F220" s="497"/>
      <c r="G220" s="433">
        <f t="shared" si="6"/>
        <v>0</v>
      </c>
      <c r="H220" s="434"/>
      <c r="I220" s="50"/>
      <c r="J220" s="50"/>
      <c r="K220" s="419"/>
      <c r="L220" s="419"/>
      <c r="M220" s="419"/>
      <c r="N220" s="419"/>
      <c r="O220" s="419"/>
      <c r="P220" s="419"/>
      <c r="Q220" s="419"/>
      <c r="R220" s="419"/>
      <c r="S220" s="419"/>
      <c r="T220" s="419"/>
      <c r="U220" s="419"/>
    </row>
    <row r="221" spans="1:21" ht="18" hidden="1">
      <c r="A221" s="429">
        <v>220</v>
      </c>
      <c r="B221" s="46" t="s">
        <v>162</v>
      </c>
      <c r="C221" s="47" t="s">
        <v>291</v>
      </c>
      <c r="D221" s="48">
        <v>16</v>
      </c>
      <c r="E221" s="49"/>
      <c r="F221" s="497"/>
      <c r="G221" s="433">
        <f t="shared" si="6"/>
        <v>0</v>
      </c>
      <c r="H221" s="434"/>
      <c r="I221" s="50"/>
      <c r="J221" s="50"/>
      <c r="K221" s="419"/>
      <c r="L221" s="419"/>
      <c r="M221" s="419"/>
      <c r="N221" s="419"/>
      <c r="O221" s="419"/>
      <c r="P221" s="419"/>
      <c r="Q221" s="419"/>
      <c r="R221" s="419"/>
      <c r="S221" s="419"/>
      <c r="T221" s="419"/>
      <c r="U221" s="419"/>
    </row>
    <row r="222" spans="1:21" ht="18" hidden="1">
      <c r="A222" s="429">
        <v>221</v>
      </c>
      <c r="B222" s="46" t="s">
        <v>163</v>
      </c>
      <c r="C222" s="47" t="s">
        <v>291</v>
      </c>
      <c r="D222" s="48">
        <v>8</v>
      </c>
      <c r="E222" s="49"/>
      <c r="F222" s="497"/>
      <c r="G222" s="433">
        <f t="shared" si="6"/>
        <v>0</v>
      </c>
      <c r="H222" s="434"/>
      <c r="I222" s="50"/>
      <c r="J222" s="50"/>
      <c r="K222" s="419"/>
      <c r="L222" s="419"/>
      <c r="M222" s="419"/>
      <c r="N222" s="419"/>
      <c r="O222" s="419"/>
      <c r="P222" s="419"/>
      <c r="Q222" s="419"/>
      <c r="R222" s="419"/>
      <c r="S222" s="419"/>
      <c r="T222" s="419"/>
      <c r="U222" s="419"/>
    </row>
    <row r="223" spans="1:21" ht="18" hidden="1">
      <c r="A223" s="429">
        <v>222</v>
      </c>
      <c r="B223" s="46" t="s">
        <v>164</v>
      </c>
      <c r="C223" s="47" t="s">
        <v>292</v>
      </c>
      <c r="D223" s="48">
        <v>700</v>
      </c>
      <c r="E223" s="49"/>
      <c r="F223" s="497"/>
      <c r="G223" s="433">
        <f t="shared" si="6"/>
        <v>0</v>
      </c>
      <c r="H223" s="434"/>
      <c r="I223" s="50"/>
      <c r="J223" s="50"/>
      <c r="K223" s="419"/>
      <c r="L223" s="419"/>
      <c r="M223" s="419"/>
      <c r="N223" s="419"/>
      <c r="O223" s="419"/>
      <c r="P223" s="419"/>
      <c r="Q223" s="419"/>
      <c r="R223" s="419"/>
      <c r="S223" s="419"/>
      <c r="T223" s="419"/>
      <c r="U223" s="419"/>
    </row>
    <row r="224" spans="1:21" ht="19" hidden="1">
      <c r="A224" s="429">
        <v>223</v>
      </c>
      <c r="B224" s="61" t="s">
        <v>797</v>
      </c>
      <c r="C224" s="56" t="s">
        <v>292</v>
      </c>
      <c r="D224" s="48">
        <v>4</v>
      </c>
      <c r="E224" s="49"/>
      <c r="F224" s="497"/>
      <c r="G224" s="433">
        <f t="shared" si="6"/>
        <v>0</v>
      </c>
      <c r="H224" s="434"/>
      <c r="I224" s="50"/>
      <c r="J224" s="50"/>
      <c r="K224" s="419"/>
      <c r="L224" s="419"/>
      <c r="M224" s="419"/>
      <c r="N224" s="419"/>
      <c r="O224" s="419"/>
      <c r="P224" s="419"/>
      <c r="Q224" s="419"/>
      <c r="R224" s="419"/>
      <c r="S224" s="419"/>
      <c r="T224" s="419"/>
      <c r="U224" s="419"/>
    </row>
    <row r="225" spans="1:21" ht="18" hidden="1">
      <c r="A225" s="429">
        <v>224</v>
      </c>
      <c r="B225" s="46" t="s">
        <v>165</v>
      </c>
      <c r="C225" s="47" t="s">
        <v>292</v>
      </c>
      <c r="D225" s="48">
        <v>120</v>
      </c>
      <c r="E225" s="49"/>
      <c r="F225" s="498"/>
      <c r="G225" s="433">
        <f t="shared" si="6"/>
        <v>0</v>
      </c>
      <c r="H225" s="434"/>
      <c r="I225" s="50"/>
      <c r="J225" s="50"/>
      <c r="K225" s="419"/>
      <c r="L225" s="419"/>
      <c r="M225" s="419"/>
      <c r="N225" s="419"/>
      <c r="O225" s="419"/>
      <c r="P225" s="419"/>
      <c r="Q225" s="419"/>
      <c r="R225" s="419"/>
      <c r="S225" s="419"/>
      <c r="T225" s="419"/>
      <c r="U225" s="419"/>
    </row>
    <row r="226" spans="1:21" ht="18" hidden="1">
      <c r="A226" s="429">
        <v>225</v>
      </c>
      <c r="B226" s="46" t="s">
        <v>166</v>
      </c>
      <c r="C226" s="47" t="s">
        <v>292</v>
      </c>
      <c r="D226" s="48">
        <v>4</v>
      </c>
      <c r="E226" s="49"/>
      <c r="F226" s="498"/>
      <c r="G226" s="433">
        <f t="shared" si="6"/>
        <v>0</v>
      </c>
      <c r="H226" s="434"/>
      <c r="I226" s="50"/>
      <c r="J226" s="50"/>
      <c r="K226" s="419"/>
      <c r="L226" s="419"/>
      <c r="M226" s="419"/>
      <c r="N226" s="419"/>
      <c r="O226" s="419"/>
      <c r="P226" s="419"/>
      <c r="Q226" s="419"/>
      <c r="R226" s="419"/>
      <c r="S226" s="419"/>
      <c r="T226" s="419"/>
      <c r="U226" s="419"/>
    </row>
    <row r="227" spans="1:21" s="54" customFormat="1" ht="18" hidden="1">
      <c r="A227" s="429">
        <v>226</v>
      </c>
      <c r="B227" s="46" t="s">
        <v>167</v>
      </c>
      <c r="C227" s="47" t="s">
        <v>326</v>
      </c>
      <c r="D227" s="48">
        <v>4</v>
      </c>
      <c r="E227" s="49"/>
      <c r="F227" s="497"/>
      <c r="G227" s="433">
        <f t="shared" si="6"/>
        <v>0</v>
      </c>
      <c r="H227" s="434"/>
      <c r="I227" s="53"/>
      <c r="J227" s="53"/>
      <c r="K227" s="435"/>
      <c r="L227" s="435"/>
      <c r="M227" s="435"/>
      <c r="N227" s="435"/>
      <c r="O227" s="435"/>
      <c r="P227" s="435"/>
      <c r="Q227" s="435"/>
      <c r="R227" s="435"/>
      <c r="S227" s="435"/>
      <c r="T227" s="435"/>
      <c r="U227" s="435"/>
    </row>
    <row r="228" spans="1:21" s="54" customFormat="1" ht="18" hidden="1">
      <c r="A228" s="429">
        <v>227</v>
      </c>
      <c r="B228" s="46" t="s">
        <v>168</v>
      </c>
      <c r="C228" s="47" t="s">
        <v>292</v>
      </c>
      <c r="D228" s="48">
        <v>200</v>
      </c>
      <c r="E228" s="49"/>
      <c r="F228" s="497"/>
      <c r="G228" s="433">
        <f t="shared" si="6"/>
        <v>0</v>
      </c>
      <c r="H228" s="434"/>
      <c r="I228" s="53"/>
      <c r="J228" s="53"/>
      <c r="K228" s="435"/>
      <c r="L228" s="435"/>
      <c r="M228" s="435"/>
      <c r="N228" s="435"/>
      <c r="O228" s="435"/>
      <c r="P228" s="435"/>
      <c r="Q228" s="435"/>
      <c r="R228" s="435"/>
      <c r="S228" s="435"/>
      <c r="T228" s="435"/>
      <c r="U228" s="435"/>
    </row>
    <row r="229" spans="1:21" s="70" customFormat="1" ht="18" hidden="1">
      <c r="A229" s="429">
        <v>228</v>
      </c>
      <c r="B229" s="46" t="s">
        <v>172</v>
      </c>
      <c r="C229" s="47" t="s">
        <v>292</v>
      </c>
      <c r="D229" s="48">
        <v>12</v>
      </c>
      <c r="E229" s="49"/>
      <c r="F229" s="503"/>
      <c r="G229" s="433">
        <f t="shared" si="6"/>
        <v>0</v>
      </c>
      <c r="H229" s="434"/>
      <c r="I229" s="68"/>
      <c r="J229" s="68"/>
      <c r="K229" s="452"/>
      <c r="L229" s="452"/>
      <c r="M229" s="452"/>
      <c r="N229" s="452"/>
      <c r="O229" s="452"/>
      <c r="P229" s="452"/>
      <c r="Q229" s="452"/>
      <c r="R229" s="452"/>
      <c r="S229" s="452"/>
      <c r="T229" s="452"/>
      <c r="U229" s="452"/>
    </row>
    <row r="230" spans="1:21" ht="18" hidden="1">
      <c r="A230" s="429">
        <v>229</v>
      </c>
      <c r="B230" s="46" t="s">
        <v>169</v>
      </c>
      <c r="C230" s="47" t="s">
        <v>292</v>
      </c>
      <c r="D230" s="48">
        <v>40</v>
      </c>
      <c r="E230" s="49"/>
      <c r="F230" s="497"/>
      <c r="G230" s="433">
        <f t="shared" si="6"/>
        <v>0</v>
      </c>
      <c r="H230" s="434"/>
      <c r="I230" s="50"/>
      <c r="J230" s="50"/>
      <c r="K230" s="419"/>
      <c r="L230" s="419"/>
      <c r="M230" s="419"/>
      <c r="N230" s="419"/>
      <c r="O230" s="419"/>
      <c r="P230" s="419"/>
      <c r="Q230" s="419"/>
      <c r="R230" s="419"/>
      <c r="S230" s="419"/>
      <c r="T230" s="419"/>
      <c r="U230" s="419"/>
    </row>
    <row r="231" spans="1:21" ht="18" hidden="1">
      <c r="A231" s="429">
        <v>230</v>
      </c>
      <c r="B231" s="46" t="s">
        <v>170</v>
      </c>
      <c r="C231" s="47" t="s">
        <v>292</v>
      </c>
      <c r="D231" s="48">
        <v>4</v>
      </c>
      <c r="E231" s="49"/>
      <c r="F231" s="497"/>
      <c r="G231" s="433">
        <f t="shared" si="6"/>
        <v>0</v>
      </c>
      <c r="H231" s="434"/>
      <c r="I231" s="50"/>
      <c r="J231" s="50"/>
      <c r="K231" s="419"/>
      <c r="L231" s="419"/>
      <c r="M231" s="419"/>
      <c r="N231" s="419"/>
      <c r="O231" s="419"/>
      <c r="P231" s="419"/>
      <c r="Q231" s="419"/>
      <c r="R231" s="419"/>
      <c r="S231" s="419"/>
      <c r="T231" s="419"/>
      <c r="U231" s="419"/>
    </row>
    <row r="232" spans="1:21" ht="18" hidden="1">
      <c r="A232" s="429">
        <v>231</v>
      </c>
      <c r="B232" s="46" t="s">
        <v>171</v>
      </c>
      <c r="C232" s="47" t="s">
        <v>292</v>
      </c>
      <c r="D232" s="48">
        <v>4</v>
      </c>
      <c r="E232" s="49"/>
      <c r="F232" s="498"/>
      <c r="G232" s="433">
        <f t="shared" si="6"/>
        <v>0</v>
      </c>
      <c r="H232" s="434"/>
      <c r="I232" s="50"/>
      <c r="J232" s="50"/>
      <c r="K232" s="419"/>
      <c r="L232" s="419"/>
      <c r="M232" s="419"/>
      <c r="N232" s="419"/>
      <c r="O232" s="419"/>
      <c r="P232" s="419"/>
      <c r="Q232" s="419"/>
      <c r="R232" s="419"/>
      <c r="S232" s="419"/>
      <c r="T232" s="419"/>
      <c r="U232" s="419"/>
    </row>
    <row r="233" spans="1:21" s="71" customFormat="1" ht="18" hidden="1">
      <c r="A233" s="429">
        <v>232</v>
      </c>
      <c r="B233" s="46" t="s">
        <v>174</v>
      </c>
      <c r="C233" s="47" t="s">
        <v>292</v>
      </c>
      <c r="D233" s="48">
        <v>12</v>
      </c>
      <c r="E233" s="49"/>
      <c r="F233" s="497"/>
      <c r="G233" s="433">
        <f t="shared" si="6"/>
        <v>0</v>
      </c>
      <c r="H233" s="434"/>
      <c r="I233" s="64"/>
      <c r="J233" s="64"/>
      <c r="K233" s="453"/>
      <c r="L233" s="453"/>
      <c r="M233" s="453"/>
      <c r="N233" s="453"/>
      <c r="O233" s="453"/>
      <c r="P233" s="453"/>
      <c r="Q233" s="453"/>
      <c r="R233" s="453"/>
      <c r="S233" s="453"/>
      <c r="T233" s="453"/>
      <c r="U233" s="453"/>
    </row>
    <row r="234" spans="1:21" s="63" customFormat="1" ht="18" hidden="1">
      <c r="A234" s="429">
        <v>233</v>
      </c>
      <c r="B234" s="46" t="s">
        <v>176</v>
      </c>
      <c r="C234" s="47" t="s">
        <v>292</v>
      </c>
      <c r="D234" s="48">
        <v>12</v>
      </c>
      <c r="E234" s="49"/>
      <c r="F234" s="497"/>
      <c r="G234" s="433">
        <f t="shared" si="6"/>
        <v>0</v>
      </c>
      <c r="H234" s="434"/>
      <c r="I234" s="444"/>
      <c r="J234" s="444"/>
      <c r="K234" s="445"/>
      <c r="L234" s="445"/>
      <c r="M234" s="445"/>
      <c r="N234" s="445"/>
      <c r="O234" s="445"/>
      <c r="P234" s="445"/>
      <c r="Q234" s="445"/>
      <c r="R234" s="445"/>
      <c r="S234" s="445"/>
      <c r="T234" s="445"/>
      <c r="U234" s="445"/>
    </row>
    <row r="235" spans="1:21" s="63" customFormat="1" ht="18" hidden="1">
      <c r="A235" s="429">
        <v>234</v>
      </c>
      <c r="B235" s="46" t="s">
        <v>177</v>
      </c>
      <c r="C235" s="47" t="s">
        <v>292</v>
      </c>
      <c r="D235" s="48">
        <v>12</v>
      </c>
      <c r="E235" s="49"/>
      <c r="F235" s="497"/>
      <c r="G235" s="433">
        <f t="shared" si="6"/>
        <v>0</v>
      </c>
      <c r="H235" s="434"/>
      <c r="I235" s="444"/>
      <c r="J235" s="444"/>
      <c r="K235" s="445"/>
      <c r="L235" s="445"/>
      <c r="M235" s="445"/>
      <c r="N235" s="445"/>
      <c r="O235" s="445"/>
      <c r="P235" s="445"/>
      <c r="Q235" s="445"/>
      <c r="R235" s="445"/>
      <c r="S235" s="445"/>
      <c r="T235" s="445"/>
      <c r="U235" s="445"/>
    </row>
    <row r="236" spans="1:21" s="54" customFormat="1" ht="18" hidden="1">
      <c r="A236" s="429">
        <v>235</v>
      </c>
      <c r="B236" s="46" t="s">
        <v>178</v>
      </c>
      <c r="C236" s="47" t="s">
        <v>292</v>
      </c>
      <c r="D236" s="48">
        <v>12</v>
      </c>
      <c r="E236" s="49"/>
      <c r="F236" s="498"/>
      <c r="G236" s="433">
        <f t="shared" si="6"/>
        <v>0</v>
      </c>
      <c r="H236" s="434"/>
      <c r="I236" s="53"/>
      <c r="J236" s="53"/>
      <c r="K236" s="435"/>
      <c r="L236" s="435"/>
      <c r="M236" s="435"/>
      <c r="N236" s="435"/>
      <c r="O236" s="435"/>
      <c r="P236" s="435"/>
      <c r="Q236" s="435"/>
      <c r="R236" s="435"/>
      <c r="S236" s="435"/>
      <c r="T236" s="435"/>
      <c r="U236" s="435"/>
    </row>
    <row r="237" spans="1:21" s="54" customFormat="1" ht="18" hidden="1">
      <c r="A237" s="429">
        <v>236</v>
      </c>
      <c r="B237" s="46" t="s">
        <v>179</v>
      </c>
      <c r="C237" s="47" t="s">
        <v>292</v>
      </c>
      <c r="D237" s="48">
        <v>12</v>
      </c>
      <c r="E237" s="49"/>
      <c r="F237" s="498"/>
      <c r="G237" s="433">
        <f t="shared" si="6"/>
        <v>0</v>
      </c>
      <c r="H237" s="434"/>
      <c r="I237" s="53"/>
      <c r="J237" s="53"/>
      <c r="K237" s="435"/>
      <c r="L237" s="435"/>
      <c r="M237" s="435"/>
      <c r="N237" s="435"/>
      <c r="O237" s="435"/>
      <c r="P237" s="435"/>
      <c r="Q237" s="435"/>
      <c r="R237" s="435"/>
      <c r="S237" s="435"/>
      <c r="T237" s="435"/>
      <c r="U237" s="435"/>
    </row>
    <row r="238" spans="1:21" s="54" customFormat="1" ht="18" hidden="1">
      <c r="A238" s="429">
        <v>237</v>
      </c>
      <c r="B238" s="46" t="s">
        <v>180</v>
      </c>
      <c r="C238" s="47" t="s">
        <v>292</v>
      </c>
      <c r="D238" s="48">
        <v>12</v>
      </c>
      <c r="E238" s="49"/>
      <c r="F238" s="498"/>
      <c r="G238" s="433">
        <f t="shared" si="6"/>
        <v>0</v>
      </c>
      <c r="H238" s="434"/>
      <c r="I238" s="53"/>
      <c r="J238" s="53"/>
      <c r="K238" s="435"/>
      <c r="L238" s="435"/>
      <c r="M238" s="435"/>
      <c r="N238" s="435"/>
      <c r="O238" s="435"/>
      <c r="P238" s="435"/>
      <c r="Q238" s="435"/>
      <c r="R238" s="435"/>
      <c r="S238" s="435"/>
      <c r="T238" s="435"/>
      <c r="U238" s="435"/>
    </row>
    <row r="239" spans="1:21" s="54" customFormat="1" ht="18" hidden="1">
      <c r="A239" s="429">
        <v>238</v>
      </c>
      <c r="B239" s="46" t="s">
        <v>173</v>
      </c>
      <c r="C239" s="47" t="s">
        <v>292</v>
      </c>
      <c r="D239" s="48">
        <v>12</v>
      </c>
      <c r="E239" s="49"/>
      <c r="F239" s="498"/>
      <c r="G239" s="433">
        <f t="shared" si="6"/>
        <v>0</v>
      </c>
      <c r="H239" s="434"/>
      <c r="I239" s="53"/>
      <c r="J239" s="53"/>
      <c r="K239" s="435"/>
      <c r="L239" s="435"/>
      <c r="M239" s="435"/>
      <c r="N239" s="435"/>
      <c r="O239" s="435"/>
      <c r="P239" s="435"/>
      <c r="Q239" s="435"/>
      <c r="R239" s="435"/>
      <c r="S239" s="435"/>
      <c r="T239" s="435"/>
      <c r="U239" s="435"/>
    </row>
    <row r="240" spans="1:21" s="54" customFormat="1" ht="18" hidden="1">
      <c r="A240" s="429">
        <v>239</v>
      </c>
      <c r="B240" s="46" t="s">
        <v>175</v>
      </c>
      <c r="C240" s="47" t="s">
        <v>292</v>
      </c>
      <c r="D240" s="48">
        <v>12</v>
      </c>
      <c r="E240" s="49"/>
      <c r="F240" s="498"/>
      <c r="G240" s="433">
        <f t="shared" si="6"/>
        <v>0</v>
      </c>
      <c r="H240" s="434"/>
      <c r="I240" s="53"/>
      <c r="J240" s="53"/>
      <c r="K240" s="435"/>
      <c r="L240" s="435"/>
      <c r="M240" s="435"/>
      <c r="N240" s="435"/>
      <c r="O240" s="435"/>
      <c r="P240" s="435"/>
      <c r="Q240" s="435"/>
      <c r="R240" s="435"/>
      <c r="S240" s="435"/>
      <c r="T240" s="435"/>
      <c r="U240" s="435"/>
    </row>
    <row r="241" spans="1:21" s="54" customFormat="1" ht="18" hidden="1">
      <c r="A241" s="429">
        <v>240</v>
      </c>
      <c r="B241" s="46" t="s">
        <v>181</v>
      </c>
      <c r="C241" s="47" t="s">
        <v>292</v>
      </c>
      <c r="D241" s="48">
        <v>80</v>
      </c>
      <c r="E241" s="49"/>
      <c r="F241" s="498"/>
      <c r="G241" s="433">
        <f t="shared" si="6"/>
        <v>0</v>
      </c>
      <c r="H241" s="434"/>
      <c r="I241" s="53"/>
      <c r="J241" s="53"/>
      <c r="K241" s="435"/>
      <c r="L241" s="435"/>
      <c r="M241" s="435"/>
      <c r="N241" s="435"/>
      <c r="O241" s="435"/>
      <c r="P241" s="435"/>
      <c r="Q241" s="435"/>
      <c r="R241" s="435"/>
      <c r="S241" s="435"/>
      <c r="T241" s="435"/>
      <c r="U241" s="435"/>
    </row>
    <row r="242" spans="1:21" s="54" customFormat="1" ht="18" hidden="1">
      <c r="A242" s="429">
        <v>241</v>
      </c>
      <c r="B242" s="57" t="s">
        <v>798</v>
      </c>
      <c r="C242" s="56" t="s">
        <v>292</v>
      </c>
      <c r="D242" s="48">
        <v>40</v>
      </c>
      <c r="E242" s="49"/>
      <c r="F242" s="498"/>
      <c r="G242" s="433">
        <f t="shared" si="6"/>
        <v>0</v>
      </c>
      <c r="H242" s="434"/>
      <c r="I242" s="53"/>
      <c r="J242" s="53"/>
      <c r="K242" s="435"/>
      <c r="L242" s="435"/>
      <c r="M242" s="435"/>
      <c r="N242" s="435"/>
      <c r="O242" s="435"/>
      <c r="P242" s="435"/>
      <c r="Q242" s="435"/>
      <c r="R242" s="435"/>
      <c r="S242" s="435"/>
      <c r="T242" s="435"/>
      <c r="U242" s="435"/>
    </row>
    <row r="243" spans="1:21" s="54" customFormat="1" ht="18" hidden="1">
      <c r="A243" s="429">
        <v>242</v>
      </c>
      <c r="B243" s="46" t="s">
        <v>182</v>
      </c>
      <c r="C243" s="47" t="s">
        <v>292</v>
      </c>
      <c r="D243" s="48">
        <v>200</v>
      </c>
      <c r="E243" s="49"/>
      <c r="F243" s="498"/>
      <c r="G243" s="433">
        <f t="shared" si="6"/>
        <v>0</v>
      </c>
      <c r="H243" s="434"/>
      <c r="I243" s="53"/>
      <c r="J243" s="53"/>
      <c r="K243" s="435"/>
      <c r="L243" s="435"/>
      <c r="M243" s="435"/>
      <c r="N243" s="435"/>
      <c r="O243" s="435"/>
      <c r="P243" s="435"/>
      <c r="Q243" s="435"/>
      <c r="R243" s="435"/>
      <c r="S243" s="435"/>
      <c r="T243" s="435"/>
      <c r="U243" s="435"/>
    </row>
    <row r="244" spans="1:21" s="54" customFormat="1" ht="18" hidden="1">
      <c r="A244" s="429">
        <v>243</v>
      </c>
      <c r="B244" s="46" t="s">
        <v>183</v>
      </c>
      <c r="C244" s="47" t="s">
        <v>292</v>
      </c>
      <c r="D244" s="48">
        <v>80</v>
      </c>
      <c r="E244" s="49"/>
      <c r="F244" s="498"/>
      <c r="G244" s="433">
        <f t="shared" si="6"/>
        <v>0</v>
      </c>
      <c r="H244" s="434"/>
      <c r="I244" s="53"/>
      <c r="J244" s="53"/>
      <c r="K244" s="435"/>
      <c r="L244" s="435"/>
      <c r="M244" s="435"/>
      <c r="N244" s="435"/>
      <c r="O244" s="435"/>
      <c r="P244" s="435"/>
      <c r="Q244" s="435"/>
      <c r="R244" s="435"/>
      <c r="S244" s="435"/>
      <c r="T244" s="435"/>
      <c r="U244" s="435"/>
    </row>
    <row r="245" spans="1:21" s="54" customFormat="1" ht="18" hidden="1">
      <c r="A245" s="429">
        <v>244</v>
      </c>
      <c r="B245" s="46" t="s">
        <v>184</v>
      </c>
      <c r="C245" s="47" t="s">
        <v>292</v>
      </c>
      <c r="D245" s="48">
        <v>60</v>
      </c>
      <c r="E245" s="49"/>
      <c r="F245" s="498"/>
      <c r="G245" s="433">
        <f t="shared" si="6"/>
        <v>0</v>
      </c>
      <c r="H245" s="434"/>
      <c r="I245" s="53"/>
      <c r="J245" s="53"/>
      <c r="K245" s="435"/>
      <c r="L245" s="435"/>
      <c r="M245" s="435"/>
      <c r="N245" s="435"/>
      <c r="O245" s="435"/>
      <c r="P245" s="435"/>
      <c r="Q245" s="435"/>
      <c r="R245" s="435"/>
      <c r="S245" s="435"/>
      <c r="T245" s="435"/>
      <c r="U245" s="435"/>
    </row>
    <row r="246" spans="1:21" s="54" customFormat="1" ht="18" hidden="1">
      <c r="A246" s="429">
        <v>245</v>
      </c>
      <c r="B246" s="46" t="s">
        <v>188</v>
      </c>
      <c r="C246" s="47" t="s">
        <v>292</v>
      </c>
      <c r="D246" s="48">
        <v>60</v>
      </c>
      <c r="E246" s="49"/>
      <c r="F246" s="498"/>
      <c r="G246" s="433">
        <f t="shared" si="6"/>
        <v>0</v>
      </c>
      <c r="H246" s="434"/>
      <c r="I246" s="53"/>
      <c r="J246" s="53"/>
      <c r="K246" s="435"/>
      <c r="L246" s="435"/>
      <c r="M246" s="435"/>
      <c r="N246" s="435"/>
      <c r="O246" s="435"/>
      <c r="P246" s="435"/>
      <c r="Q246" s="435"/>
      <c r="R246" s="435"/>
      <c r="S246" s="435"/>
      <c r="T246" s="435"/>
      <c r="U246" s="435"/>
    </row>
    <row r="247" spans="1:21" s="54" customFormat="1" ht="18" hidden="1">
      <c r="A247" s="429">
        <v>246</v>
      </c>
      <c r="B247" s="46" t="s">
        <v>185</v>
      </c>
      <c r="C247" s="47" t="s">
        <v>292</v>
      </c>
      <c r="D247" s="48">
        <v>20</v>
      </c>
      <c r="E247" s="49"/>
      <c r="F247" s="498"/>
      <c r="G247" s="433">
        <f t="shared" si="6"/>
        <v>0</v>
      </c>
      <c r="H247" s="434"/>
      <c r="I247" s="53"/>
      <c r="J247" s="53"/>
      <c r="K247" s="435"/>
      <c r="L247" s="435"/>
      <c r="M247" s="435"/>
      <c r="N247" s="435"/>
      <c r="O247" s="435"/>
      <c r="P247" s="435"/>
      <c r="Q247" s="435"/>
      <c r="R247" s="435"/>
      <c r="S247" s="435"/>
      <c r="T247" s="435"/>
      <c r="U247" s="435"/>
    </row>
    <row r="248" spans="1:21" s="54" customFormat="1" ht="18" hidden="1">
      <c r="A248" s="429">
        <v>247</v>
      </c>
      <c r="B248" s="46" t="s">
        <v>186</v>
      </c>
      <c r="C248" s="47" t="s">
        <v>292</v>
      </c>
      <c r="D248" s="48">
        <v>20</v>
      </c>
      <c r="E248" s="49"/>
      <c r="F248" s="498"/>
      <c r="G248" s="433">
        <f t="shared" si="6"/>
        <v>0</v>
      </c>
      <c r="H248" s="434"/>
      <c r="I248" s="53"/>
      <c r="J248" s="53"/>
      <c r="K248" s="435"/>
      <c r="L248" s="435"/>
      <c r="M248" s="435"/>
      <c r="N248" s="435"/>
      <c r="O248" s="435"/>
      <c r="P248" s="435"/>
      <c r="Q248" s="435"/>
      <c r="R248" s="435"/>
      <c r="S248" s="435"/>
      <c r="T248" s="435"/>
      <c r="U248" s="435"/>
    </row>
    <row r="249" spans="1:21" s="54" customFormat="1" ht="18" hidden="1">
      <c r="A249" s="429">
        <v>248</v>
      </c>
      <c r="B249" s="46" t="s">
        <v>189</v>
      </c>
      <c r="C249" s="47" t="s">
        <v>292</v>
      </c>
      <c r="D249" s="48">
        <v>40</v>
      </c>
      <c r="E249" s="49"/>
      <c r="F249" s="497"/>
      <c r="G249" s="433">
        <f t="shared" si="6"/>
        <v>0</v>
      </c>
      <c r="H249" s="434"/>
      <c r="I249" s="53"/>
      <c r="J249" s="53"/>
      <c r="K249" s="435"/>
      <c r="L249" s="435"/>
      <c r="M249" s="435"/>
      <c r="N249" s="435"/>
      <c r="O249" s="435"/>
      <c r="P249" s="435"/>
      <c r="Q249" s="435"/>
      <c r="R249" s="435"/>
      <c r="S249" s="435"/>
      <c r="T249" s="435"/>
      <c r="U249" s="435"/>
    </row>
    <row r="250" spans="1:21" ht="18" hidden="1">
      <c r="A250" s="429">
        <v>249</v>
      </c>
      <c r="B250" s="46" t="s">
        <v>190</v>
      </c>
      <c r="C250" s="47" t="s">
        <v>292</v>
      </c>
      <c r="D250" s="48">
        <v>40</v>
      </c>
      <c r="E250" s="49"/>
      <c r="F250" s="497"/>
      <c r="G250" s="433">
        <f t="shared" si="6"/>
        <v>0</v>
      </c>
      <c r="H250" s="434"/>
      <c r="I250" s="50"/>
      <c r="J250" s="50"/>
      <c r="K250" s="419"/>
      <c r="L250" s="419"/>
      <c r="M250" s="419"/>
      <c r="N250" s="419"/>
      <c r="O250" s="419"/>
      <c r="P250" s="419"/>
      <c r="Q250" s="419"/>
      <c r="R250" s="419"/>
      <c r="S250" s="419"/>
      <c r="T250" s="419"/>
      <c r="U250" s="419"/>
    </row>
    <row r="251" spans="1:21" ht="18" hidden="1">
      <c r="A251" s="429">
        <v>250</v>
      </c>
      <c r="B251" s="46" t="s">
        <v>187</v>
      </c>
      <c r="C251" s="47" t="s">
        <v>292</v>
      </c>
      <c r="D251" s="48">
        <v>32</v>
      </c>
      <c r="E251" s="49"/>
      <c r="F251" s="497"/>
      <c r="G251" s="433">
        <f t="shared" si="6"/>
        <v>0</v>
      </c>
      <c r="H251" s="434"/>
      <c r="I251" s="50"/>
      <c r="J251" s="50"/>
      <c r="K251" s="419"/>
      <c r="L251" s="419"/>
      <c r="M251" s="419"/>
      <c r="N251" s="419"/>
      <c r="O251" s="419"/>
      <c r="P251" s="419"/>
      <c r="Q251" s="419"/>
      <c r="R251" s="419"/>
      <c r="S251" s="419"/>
      <c r="T251" s="419"/>
      <c r="U251" s="419"/>
    </row>
    <row r="252" spans="1:21" ht="18" hidden="1">
      <c r="A252" s="429">
        <v>251</v>
      </c>
      <c r="B252" s="46" t="s">
        <v>191</v>
      </c>
      <c r="C252" s="47" t="s">
        <v>292</v>
      </c>
      <c r="D252" s="48">
        <v>600</v>
      </c>
      <c r="E252" s="49"/>
      <c r="F252" s="497"/>
      <c r="G252" s="433">
        <f t="shared" si="6"/>
        <v>0</v>
      </c>
      <c r="H252" s="434"/>
      <c r="I252" s="50"/>
      <c r="J252" s="50"/>
      <c r="K252" s="419"/>
      <c r="L252" s="419"/>
      <c r="M252" s="419"/>
      <c r="N252" s="419"/>
      <c r="O252" s="419"/>
      <c r="P252" s="419"/>
      <c r="Q252" s="419"/>
      <c r="R252" s="419"/>
      <c r="S252" s="419"/>
      <c r="T252" s="419"/>
      <c r="U252" s="419"/>
    </row>
    <row r="253" spans="1:21" ht="18" hidden="1">
      <c r="A253" s="429">
        <v>252</v>
      </c>
      <c r="B253" s="46" t="s">
        <v>192</v>
      </c>
      <c r="C253" s="47" t="s">
        <v>292</v>
      </c>
      <c r="D253" s="48">
        <v>400</v>
      </c>
      <c r="E253" s="49"/>
      <c r="F253" s="498"/>
      <c r="G253" s="433">
        <f t="shared" si="6"/>
        <v>0</v>
      </c>
      <c r="H253" s="434"/>
      <c r="I253" s="50"/>
      <c r="J253" s="50"/>
      <c r="K253" s="419"/>
      <c r="L253" s="419"/>
      <c r="M253" s="419"/>
      <c r="N253" s="419"/>
      <c r="O253" s="419"/>
      <c r="P253" s="419"/>
      <c r="Q253" s="419"/>
      <c r="R253" s="419"/>
      <c r="S253" s="419"/>
      <c r="T253" s="419"/>
      <c r="U253" s="419"/>
    </row>
    <row r="254" spans="1:21" s="54" customFormat="1" ht="18" hidden="1">
      <c r="A254" s="429">
        <v>253</v>
      </c>
      <c r="B254" s="46" t="s">
        <v>193</v>
      </c>
      <c r="C254" s="47" t="s">
        <v>292</v>
      </c>
      <c r="D254" s="48">
        <v>48</v>
      </c>
      <c r="E254" s="49"/>
      <c r="F254" s="498"/>
      <c r="G254" s="433">
        <f t="shared" si="6"/>
        <v>0</v>
      </c>
      <c r="H254" s="434"/>
      <c r="I254" s="53"/>
      <c r="J254" s="53"/>
      <c r="K254" s="435"/>
      <c r="L254" s="435"/>
      <c r="M254" s="435"/>
      <c r="N254" s="435"/>
      <c r="O254" s="435"/>
      <c r="P254" s="435"/>
      <c r="Q254" s="435"/>
      <c r="R254" s="435"/>
      <c r="S254" s="435"/>
      <c r="T254" s="435"/>
      <c r="U254" s="435"/>
    </row>
    <row r="255" spans="1:21" s="54" customFormat="1" ht="18" hidden="1">
      <c r="A255" s="429">
        <v>254</v>
      </c>
      <c r="B255" s="46" t="s">
        <v>194</v>
      </c>
      <c r="C255" s="47" t="s">
        <v>292</v>
      </c>
      <c r="D255" s="48">
        <v>320</v>
      </c>
      <c r="E255" s="49"/>
      <c r="F255" s="498"/>
      <c r="G255" s="433">
        <f t="shared" si="6"/>
        <v>0</v>
      </c>
      <c r="H255" s="434"/>
      <c r="I255" s="53"/>
      <c r="J255" s="53"/>
      <c r="K255" s="435"/>
      <c r="L255" s="435"/>
      <c r="M255" s="435"/>
      <c r="N255" s="435"/>
      <c r="O255" s="435"/>
      <c r="P255" s="435"/>
      <c r="Q255" s="435"/>
      <c r="R255" s="435"/>
      <c r="S255" s="435"/>
      <c r="T255" s="435"/>
      <c r="U255" s="435"/>
    </row>
    <row r="256" spans="1:21" s="54" customFormat="1" ht="18" hidden="1">
      <c r="A256" s="429">
        <v>255</v>
      </c>
      <c r="B256" s="46" t="s">
        <v>195</v>
      </c>
      <c r="C256" s="47" t="s">
        <v>327</v>
      </c>
      <c r="D256" s="48">
        <v>4</v>
      </c>
      <c r="E256" s="49"/>
      <c r="F256" s="498"/>
      <c r="G256" s="433">
        <f t="shared" si="6"/>
        <v>0</v>
      </c>
      <c r="H256" s="434"/>
      <c r="I256" s="53"/>
      <c r="J256" s="53"/>
      <c r="K256" s="435"/>
      <c r="L256" s="435"/>
      <c r="M256" s="435"/>
      <c r="N256" s="435"/>
      <c r="O256" s="435"/>
      <c r="P256" s="435"/>
      <c r="Q256" s="435"/>
      <c r="R256" s="435"/>
      <c r="S256" s="435"/>
      <c r="T256" s="435"/>
      <c r="U256" s="435"/>
    </row>
    <row r="257" spans="1:21" s="63" customFormat="1" ht="18" hidden="1">
      <c r="A257" s="429">
        <v>256</v>
      </c>
      <c r="B257" s="46" t="s">
        <v>196</v>
      </c>
      <c r="C257" s="47" t="s">
        <v>327</v>
      </c>
      <c r="D257" s="48">
        <v>4</v>
      </c>
      <c r="E257" s="49"/>
      <c r="F257" s="501"/>
      <c r="G257" s="433">
        <f t="shared" si="6"/>
        <v>0</v>
      </c>
      <c r="H257" s="434"/>
      <c r="I257" s="444"/>
      <c r="J257" s="444"/>
      <c r="K257" s="445"/>
      <c r="L257" s="445"/>
      <c r="M257" s="445"/>
      <c r="N257" s="445"/>
      <c r="O257" s="445"/>
      <c r="P257" s="445"/>
      <c r="Q257" s="445"/>
      <c r="R257" s="445"/>
      <c r="S257" s="445"/>
      <c r="T257" s="445"/>
      <c r="U257" s="445"/>
    </row>
    <row r="258" spans="1:21" s="63" customFormat="1" ht="18" hidden="1">
      <c r="A258" s="429">
        <v>257</v>
      </c>
      <c r="B258" s="46" t="s">
        <v>799</v>
      </c>
      <c r="C258" s="47" t="s">
        <v>317</v>
      </c>
      <c r="D258" s="48">
        <v>4</v>
      </c>
      <c r="E258" s="49"/>
      <c r="F258" s="501"/>
      <c r="G258" s="433">
        <f t="shared" si="6"/>
        <v>0</v>
      </c>
      <c r="H258" s="434"/>
      <c r="I258" s="444"/>
      <c r="J258" s="444"/>
      <c r="K258" s="445"/>
      <c r="L258" s="445"/>
      <c r="M258" s="445"/>
      <c r="N258" s="445"/>
      <c r="O258" s="445"/>
      <c r="P258" s="445"/>
      <c r="Q258" s="445"/>
      <c r="R258" s="445"/>
      <c r="S258" s="445"/>
      <c r="T258" s="445"/>
      <c r="U258" s="445"/>
    </row>
    <row r="259" spans="1:21" s="58" customFormat="1" ht="18" hidden="1">
      <c r="A259" s="429">
        <v>258</v>
      </c>
      <c r="B259" s="46" t="s">
        <v>198</v>
      </c>
      <c r="C259" s="47" t="s">
        <v>328</v>
      </c>
      <c r="D259" s="48">
        <v>4</v>
      </c>
      <c r="E259" s="49"/>
      <c r="F259" s="500"/>
      <c r="G259" s="433">
        <f t="shared" ref="G259:G322" si="8">E259+F259</f>
        <v>0</v>
      </c>
      <c r="H259" s="434"/>
      <c r="I259" s="59"/>
      <c r="J259" s="59"/>
      <c r="K259" s="437"/>
      <c r="L259" s="437"/>
      <c r="M259" s="437"/>
      <c r="N259" s="437"/>
      <c r="O259" s="437"/>
      <c r="P259" s="437"/>
      <c r="Q259" s="437"/>
      <c r="R259" s="437"/>
      <c r="S259" s="437"/>
      <c r="T259" s="437"/>
      <c r="U259" s="437"/>
    </row>
    <row r="260" spans="1:21" s="60" customFormat="1" ht="18" hidden="1">
      <c r="A260" s="429">
        <v>259</v>
      </c>
      <c r="B260" s="57" t="s">
        <v>213</v>
      </c>
      <c r="C260" s="56" t="s">
        <v>292</v>
      </c>
      <c r="D260" s="48">
        <v>36</v>
      </c>
      <c r="E260" s="49"/>
      <c r="F260" s="497"/>
      <c r="G260" s="433">
        <f t="shared" si="8"/>
        <v>0</v>
      </c>
      <c r="H260" s="434"/>
      <c r="I260" s="66"/>
      <c r="J260" s="66"/>
      <c r="K260" s="438"/>
      <c r="L260" s="438"/>
      <c r="M260" s="438"/>
      <c r="N260" s="438"/>
      <c r="O260" s="438"/>
      <c r="P260" s="438"/>
      <c r="Q260" s="438"/>
      <c r="R260" s="438"/>
      <c r="S260" s="438"/>
      <c r="T260" s="438"/>
      <c r="U260" s="438"/>
    </row>
    <row r="261" spans="1:21" s="58" customFormat="1" ht="18" hidden="1">
      <c r="A261" s="429">
        <v>260</v>
      </c>
      <c r="B261" s="57" t="s">
        <v>800</v>
      </c>
      <c r="C261" s="56" t="s">
        <v>292</v>
      </c>
      <c r="D261" s="48">
        <v>200</v>
      </c>
      <c r="E261" s="49"/>
      <c r="F261" s="500"/>
      <c r="G261" s="433">
        <f t="shared" si="8"/>
        <v>0</v>
      </c>
      <c r="H261" s="434"/>
      <c r="I261" s="59"/>
      <c r="J261" s="59"/>
      <c r="K261" s="437"/>
      <c r="L261" s="437"/>
      <c r="M261" s="437"/>
      <c r="N261" s="437"/>
      <c r="O261" s="437"/>
      <c r="P261" s="437"/>
      <c r="Q261" s="437"/>
      <c r="R261" s="437"/>
      <c r="S261" s="437"/>
      <c r="T261" s="437"/>
      <c r="U261" s="437"/>
    </row>
    <row r="262" spans="1:21" s="58" customFormat="1" ht="18" hidden="1">
      <c r="A262" s="429">
        <v>261</v>
      </c>
      <c r="B262" s="57" t="s">
        <v>801</v>
      </c>
      <c r="C262" s="56"/>
      <c r="D262" s="48">
        <v>200</v>
      </c>
      <c r="E262" s="49"/>
      <c r="F262" s="500"/>
      <c r="G262" s="433">
        <f t="shared" si="8"/>
        <v>0</v>
      </c>
      <c r="H262" s="434"/>
      <c r="I262" s="59"/>
      <c r="J262" s="59"/>
      <c r="K262" s="437"/>
      <c r="L262" s="437"/>
      <c r="M262" s="437"/>
      <c r="N262" s="437"/>
      <c r="O262" s="437"/>
      <c r="P262" s="437"/>
      <c r="Q262" s="437"/>
      <c r="R262" s="437"/>
      <c r="S262" s="437"/>
      <c r="T262" s="437"/>
      <c r="U262" s="437"/>
    </row>
    <row r="263" spans="1:21" s="58" customFormat="1" ht="18" hidden="1">
      <c r="A263" s="429">
        <v>262</v>
      </c>
      <c r="B263" s="46" t="s">
        <v>802</v>
      </c>
      <c r="C263" s="47" t="s">
        <v>292</v>
      </c>
      <c r="D263" s="48">
        <v>20</v>
      </c>
      <c r="E263" s="49"/>
      <c r="F263" s="500"/>
      <c r="G263" s="433">
        <f t="shared" si="8"/>
        <v>0</v>
      </c>
      <c r="H263" s="434"/>
      <c r="I263" s="59"/>
      <c r="J263" s="59"/>
      <c r="K263" s="437"/>
      <c r="L263" s="437"/>
      <c r="M263" s="437"/>
      <c r="N263" s="437"/>
      <c r="O263" s="437"/>
      <c r="P263" s="437"/>
      <c r="Q263" s="437"/>
      <c r="R263" s="437"/>
      <c r="S263" s="437"/>
      <c r="T263" s="437"/>
      <c r="U263" s="437"/>
    </row>
    <row r="264" spans="1:21" s="58" customFormat="1" ht="18" hidden="1">
      <c r="A264" s="429">
        <v>263</v>
      </c>
      <c r="B264" s="46" t="s">
        <v>199</v>
      </c>
      <c r="C264" s="47" t="s">
        <v>292</v>
      </c>
      <c r="D264" s="48">
        <v>120</v>
      </c>
      <c r="E264" s="49"/>
      <c r="F264" s="500"/>
      <c r="G264" s="433">
        <f t="shared" si="8"/>
        <v>0</v>
      </c>
      <c r="H264" s="434"/>
      <c r="I264" s="59"/>
      <c r="J264" s="59"/>
      <c r="K264" s="437"/>
      <c r="L264" s="437"/>
      <c r="M264" s="437"/>
      <c r="N264" s="437"/>
      <c r="O264" s="437"/>
      <c r="P264" s="437"/>
      <c r="Q264" s="437"/>
      <c r="R264" s="437"/>
      <c r="S264" s="437"/>
      <c r="T264" s="437"/>
      <c r="U264" s="437"/>
    </row>
    <row r="265" spans="1:21" s="58" customFormat="1" ht="18" hidden="1">
      <c r="A265" s="429">
        <v>264</v>
      </c>
      <c r="B265" s="46" t="s">
        <v>200</v>
      </c>
      <c r="C265" s="47" t="s">
        <v>292</v>
      </c>
      <c r="D265" s="48">
        <v>40</v>
      </c>
      <c r="E265" s="49"/>
      <c r="F265" s="500"/>
      <c r="G265" s="433">
        <f t="shared" si="8"/>
        <v>0</v>
      </c>
      <c r="H265" s="434"/>
      <c r="I265" s="59"/>
      <c r="J265" s="59"/>
      <c r="K265" s="437"/>
      <c r="L265" s="437"/>
      <c r="M265" s="437"/>
      <c r="N265" s="437"/>
      <c r="O265" s="437"/>
      <c r="P265" s="437"/>
      <c r="Q265" s="437"/>
      <c r="R265" s="437"/>
      <c r="S265" s="437"/>
      <c r="T265" s="437"/>
      <c r="U265" s="437"/>
    </row>
    <row r="266" spans="1:21" s="58" customFormat="1" ht="18" hidden="1">
      <c r="A266" s="429">
        <v>265</v>
      </c>
      <c r="B266" s="46" t="s">
        <v>201</v>
      </c>
      <c r="C266" s="47" t="s">
        <v>292</v>
      </c>
      <c r="D266" s="48">
        <v>40</v>
      </c>
      <c r="E266" s="49"/>
      <c r="F266" s="500"/>
      <c r="G266" s="433">
        <f t="shared" si="8"/>
        <v>0</v>
      </c>
      <c r="H266" s="434"/>
      <c r="I266" s="59"/>
      <c r="J266" s="59"/>
      <c r="K266" s="437"/>
      <c r="L266" s="437"/>
      <c r="M266" s="437"/>
      <c r="N266" s="437"/>
      <c r="O266" s="437"/>
      <c r="P266" s="437"/>
      <c r="Q266" s="437"/>
      <c r="R266" s="437"/>
      <c r="S266" s="437"/>
      <c r="T266" s="437"/>
      <c r="U266" s="437"/>
    </row>
    <row r="267" spans="1:21" s="58" customFormat="1" ht="18">
      <c r="A267" s="429">
        <v>266</v>
      </c>
      <c r="B267" s="46" t="s">
        <v>203</v>
      </c>
      <c r="C267" s="47" t="s">
        <v>329</v>
      </c>
      <c r="D267" s="48">
        <v>200</v>
      </c>
      <c r="E267" s="49"/>
      <c r="F267" s="500"/>
      <c r="G267" s="433">
        <v>25821.599999999999</v>
      </c>
      <c r="H267" s="434">
        <f t="shared" ref="H267" si="9">D267*G267</f>
        <v>5164320</v>
      </c>
      <c r="I267" s="59"/>
      <c r="J267" s="59"/>
      <c r="K267" s="437"/>
      <c r="L267" s="437"/>
      <c r="M267" s="437"/>
      <c r="N267" s="437"/>
      <c r="O267" s="437"/>
      <c r="P267" s="437"/>
      <c r="Q267" s="437"/>
      <c r="R267" s="437"/>
      <c r="S267" s="437"/>
      <c r="T267" s="437"/>
      <c r="U267" s="437"/>
    </row>
    <row r="268" spans="1:21" s="58" customFormat="1" ht="18" hidden="1">
      <c r="A268" s="429">
        <v>267</v>
      </c>
      <c r="B268" s="46" t="s">
        <v>803</v>
      </c>
      <c r="C268" s="47" t="s">
        <v>330</v>
      </c>
      <c r="D268" s="48">
        <v>4</v>
      </c>
      <c r="E268" s="49"/>
      <c r="F268" s="500"/>
      <c r="G268" s="433">
        <f t="shared" si="8"/>
        <v>0</v>
      </c>
      <c r="H268" s="434"/>
      <c r="I268" s="59"/>
      <c r="J268" s="59"/>
      <c r="K268" s="437"/>
      <c r="L268" s="437"/>
      <c r="M268" s="437"/>
      <c r="N268" s="437"/>
      <c r="O268" s="437"/>
      <c r="P268" s="437"/>
      <c r="Q268" s="437"/>
      <c r="R268" s="437"/>
      <c r="S268" s="437"/>
      <c r="T268" s="437"/>
      <c r="U268" s="437"/>
    </row>
    <row r="269" spans="1:21" ht="18" hidden="1">
      <c r="A269" s="429">
        <v>268</v>
      </c>
      <c r="B269" s="46" t="s">
        <v>204</v>
      </c>
      <c r="C269" s="47" t="s">
        <v>292</v>
      </c>
      <c r="D269" s="48">
        <v>48</v>
      </c>
      <c r="E269" s="49"/>
      <c r="F269" s="497"/>
      <c r="G269" s="433">
        <f t="shared" si="8"/>
        <v>0</v>
      </c>
      <c r="H269" s="434"/>
      <c r="I269" s="50"/>
      <c r="J269" s="50"/>
      <c r="K269" s="419"/>
      <c r="L269" s="419"/>
      <c r="M269" s="419"/>
      <c r="N269" s="419"/>
      <c r="O269" s="419"/>
      <c r="P269" s="419"/>
      <c r="Q269" s="419"/>
      <c r="R269" s="419"/>
      <c r="S269" s="419"/>
      <c r="T269" s="419"/>
      <c r="U269" s="419"/>
    </row>
    <row r="270" spans="1:21" ht="18" hidden="1">
      <c r="A270" s="429">
        <v>269</v>
      </c>
      <c r="B270" s="46" t="s">
        <v>205</v>
      </c>
      <c r="C270" s="47" t="s">
        <v>292</v>
      </c>
      <c r="D270" s="48">
        <v>288</v>
      </c>
      <c r="E270" s="49"/>
      <c r="F270" s="497"/>
      <c r="G270" s="433">
        <f t="shared" si="8"/>
        <v>0</v>
      </c>
      <c r="H270" s="434"/>
      <c r="I270" s="50"/>
      <c r="J270" s="50"/>
      <c r="K270" s="419"/>
      <c r="L270" s="419"/>
      <c r="M270" s="419"/>
      <c r="N270" s="419"/>
      <c r="O270" s="419"/>
      <c r="P270" s="419"/>
      <c r="Q270" s="419"/>
      <c r="R270" s="419"/>
      <c r="S270" s="419"/>
      <c r="T270" s="419"/>
      <c r="U270" s="419"/>
    </row>
    <row r="271" spans="1:21" ht="18" hidden="1">
      <c r="A271" s="429">
        <v>270</v>
      </c>
      <c r="B271" s="46" t="s">
        <v>206</v>
      </c>
      <c r="C271" s="47" t="s">
        <v>292</v>
      </c>
      <c r="D271" s="48">
        <v>192</v>
      </c>
      <c r="E271" s="49"/>
      <c r="F271" s="497"/>
      <c r="G271" s="433">
        <f t="shared" si="8"/>
        <v>0</v>
      </c>
      <c r="H271" s="434"/>
      <c r="I271" s="50"/>
      <c r="J271" s="50"/>
      <c r="K271" s="419"/>
      <c r="L271" s="419"/>
      <c r="M271" s="419"/>
      <c r="N271" s="419"/>
      <c r="O271" s="419"/>
      <c r="P271" s="419"/>
      <c r="Q271" s="419"/>
      <c r="R271" s="419"/>
      <c r="S271" s="419"/>
      <c r="T271" s="419"/>
      <c r="U271" s="419"/>
    </row>
    <row r="272" spans="1:21" ht="18" hidden="1">
      <c r="A272" s="429">
        <v>271</v>
      </c>
      <c r="B272" s="46" t="s">
        <v>207</v>
      </c>
      <c r="C272" s="47" t="s">
        <v>292</v>
      </c>
      <c r="D272" s="48">
        <v>48</v>
      </c>
      <c r="E272" s="49"/>
      <c r="F272" s="497"/>
      <c r="G272" s="433">
        <f t="shared" si="8"/>
        <v>0</v>
      </c>
      <c r="H272" s="434"/>
      <c r="I272" s="50"/>
      <c r="J272" s="50"/>
      <c r="K272" s="419"/>
      <c r="L272" s="419"/>
      <c r="M272" s="419"/>
      <c r="N272" s="419"/>
      <c r="O272" s="419"/>
      <c r="P272" s="419"/>
      <c r="Q272" s="419"/>
      <c r="R272" s="419"/>
      <c r="S272" s="419"/>
      <c r="T272" s="419"/>
      <c r="U272" s="419"/>
    </row>
    <row r="273" spans="1:21" ht="18" hidden="1">
      <c r="A273" s="429">
        <v>272</v>
      </c>
      <c r="B273" s="46" t="s">
        <v>208</v>
      </c>
      <c r="C273" s="47" t="s">
        <v>292</v>
      </c>
      <c r="D273" s="48">
        <v>192</v>
      </c>
      <c r="E273" s="49"/>
      <c r="F273" s="497"/>
      <c r="G273" s="433">
        <f t="shared" si="8"/>
        <v>0</v>
      </c>
      <c r="H273" s="434"/>
      <c r="I273" s="50"/>
      <c r="J273" s="50"/>
      <c r="K273" s="419"/>
      <c r="L273" s="419"/>
      <c r="M273" s="419"/>
      <c r="N273" s="419"/>
      <c r="O273" s="419"/>
      <c r="P273" s="419"/>
      <c r="Q273" s="419"/>
      <c r="R273" s="419"/>
      <c r="S273" s="419"/>
      <c r="T273" s="419"/>
      <c r="U273" s="419"/>
    </row>
    <row r="274" spans="1:21" ht="18" hidden="1">
      <c r="A274" s="429">
        <v>273</v>
      </c>
      <c r="B274" s="46" t="s">
        <v>209</v>
      </c>
      <c r="C274" s="47" t="s">
        <v>292</v>
      </c>
      <c r="D274" s="48">
        <v>288</v>
      </c>
      <c r="E274" s="49"/>
      <c r="F274" s="497"/>
      <c r="G274" s="433">
        <f t="shared" si="8"/>
        <v>0</v>
      </c>
      <c r="H274" s="434"/>
      <c r="I274" s="50"/>
      <c r="J274" s="50"/>
      <c r="K274" s="419"/>
      <c r="L274" s="419"/>
      <c r="M274" s="419"/>
      <c r="N274" s="419"/>
      <c r="O274" s="419"/>
      <c r="P274" s="419"/>
      <c r="Q274" s="419"/>
      <c r="R274" s="419"/>
      <c r="S274" s="419"/>
      <c r="T274" s="419"/>
      <c r="U274" s="419"/>
    </row>
    <row r="275" spans="1:21" ht="18" hidden="1">
      <c r="A275" s="429">
        <v>274</v>
      </c>
      <c r="B275" s="46" t="s">
        <v>210</v>
      </c>
      <c r="C275" s="47" t="s">
        <v>292</v>
      </c>
      <c r="D275" s="48">
        <v>288</v>
      </c>
      <c r="E275" s="49"/>
      <c r="F275" s="497"/>
      <c r="G275" s="433">
        <f t="shared" si="8"/>
        <v>0</v>
      </c>
      <c r="H275" s="434"/>
      <c r="I275" s="50"/>
      <c r="J275" s="50"/>
      <c r="K275" s="419"/>
      <c r="L275" s="419"/>
      <c r="M275" s="419"/>
      <c r="N275" s="419"/>
      <c r="O275" s="419"/>
      <c r="P275" s="419"/>
      <c r="Q275" s="419"/>
      <c r="R275" s="419"/>
      <c r="S275" s="419"/>
      <c r="T275" s="419"/>
      <c r="U275" s="419"/>
    </row>
    <row r="276" spans="1:21" ht="18" hidden="1">
      <c r="A276" s="429">
        <v>275</v>
      </c>
      <c r="B276" s="57" t="s">
        <v>804</v>
      </c>
      <c r="C276" s="56" t="s">
        <v>292</v>
      </c>
      <c r="D276" s="48">
        <v>48</v>
      </c>
      <c r="E276" s="49"/>
      <c r="F276" s="497"/>
      <c r="G276" s="433">
        <f t="shared" si="8"/>
        <v>0</v>
      </c>
      <c r="H276" s="434"/>
      <c r="I276" s="50"/>
      <c r="J276" s="50"/>
      <c r="K276" s="419"/>
      <c r="L276" s="419"/>
      <c r="M276" s="419"/>
      <c r="N276" s="419"/>
      <c r="O276" s="419"/>
      <c r="P276" s="419"/>
      <c r="Q276" s="419"/>
      <c r="R276" s="419"/>
      <c r="S276" s="419"/>
      <c r="T276" s="419"/>
      <c r="U276" s="419"/>
    </row>
    <row r="277" spans="1:21" ht="18" hidden="1">
      <c r="A277" s="429">
        <v>276</v>
      </c>
      <c r="B277" s="46" t="s">
        <v>211</v>
      </c>
      <c r="C277" s="47" t="s">
        <v>292</v>
      </c>
      <c r="D277" s="48">
        <v>192</v>
      </c>
      <c r="E277" s="49"/>
      <c r="F277" s="497"/>
      <c r="G277" s="433">
        <f t="shared" si="8"/>
        <v>0</v>
      </c>
      <c r="H277" s="434"/>
      <c r="I277" s="50"/>
      <c r="J277" s="50"/>
      <c r="K277" s="419"/>
      <c r="L277" s="419"/>
      <c r="M277" s="419"/>
      <c r="N277" s="419"/>
      <c r="O277" s="419"/>
      <c r="P277" s="419"/>
      <c r="Q277" s="419"/>
      <c r="R277" s="419"/>
      <c r="S277" s="419"/>
      <c r="T277" s="419"/>
      <c r="U277" s="419"/>
    </row>
    <row r="278" spans="1:21" s="67" customFormat="1" ht="18" hidden="1">
      <c r="A278" s="429">
        <v>277</v>
      </c>
      <c r="B278" s="46" t="s">
        <v>212</v>
      </c>
      <c r="C278" s="47" t="s">
        <v>292</v>
      </c>
      <c r="D278" s="48">
        <v>96</v>
      </c>
      <c r="E278" s="49"/>
      <c r="F278" s="503"/>
      <c r="G278" s="433">
        <f t="shared" si="8"/>
        <v>0</v>
      </c>
      <c r="H278" s="434"/>
      <c r="I278" s="68"/>
      <c r="J278" s="68"/>
      <c r="K278" s="452"/>
      <c r="L278" s="452"/>
      <c r="M278" s="452"/>
      <c r="N278" s="452"/>
      <c r="O278" s="452"/>
      <c r="P278" s="452"/>
      <c r="Q278" s="452"/>
      <c r="R278" s="452"/>
      <c r="S278" s="452"/>
      <c r="T278" s="452"/>
      <c r="U278" s="452"/>
    </row>
    <row r="279" spans="1:21" s="67" customFormat="1" ht="18" hidden="1">
      <c r="A279" s="429">
        <v>278</v>
      </c>
      <c r="B279" s="57" t="s">
        <v>805</v>
      </c>
      <c r="C279" s="56" t="s">
        <v>292</v>
      </c>
      <c r="D279" s="48">
        <v>48</v>
      </c>
      <c r="E279" s="49"/>
      <c r="F279" s="503"/>
      <c r="G279" s="433">
        <f t="shared" si="8"/>
        <v>0</v>
      </c>
      <c r="H279" s="434"/>
      <c r="I279" s="68"/>
      <c r="J279" s="68"/>
      <c r="K279" s="452"/>
      <c r="L279" s="452"/>
      <c r="M279" s="452"/>
      <c r="N279" s="452"/>
      <c r="O279" s="452"/>
      <c r="P279" s="452"/>
      <c r="Q279" s="452"/>
      <c r="R279" s="452"/>
      <c r="S279" s="452"/>
      <c r="T279" s="452"/>
      <c r="U279" s="452"/>
    </row>
    <row r="280" spans="1:21" s="67" customFormat="1" ht="18" hidden="1">
      <c r="A280" s="429">
        <v>279</v>
      </c>
      <c r="B280" s="46" t="s">
        <v>214</v>
      </c>
      <c r="C280" s="47" t="s">
        <v>292</v>
      </c>
      <c r="D280" s="48">
        <v>16</v>
      </c>
      <c r="E280" s="49"/>
      <c r="F280" s="503"/>
      <c r="G280" s="433">
        <f t="shared" si="8"/>
        <v>0</v>
      </c>
      <c r="H280" s="434"/>
      <c r="I280" s="68"/>
      <c r="J280" s="68"/>
      <c r="K280" s="452"/>
      <c r="L280" s="452"/>
      <c r="M280" s="452"/>
      <c r="N280" s="452"/>
      <c r="O280" s="452"/>
      <c r="P280" s="452"/>
      <c r="Q280" s="452"/>
      <c r="R280" s="452"/>
      <c r="S280" s="452"/>
      <c r="T280" s="452"/>
      <c r="U280" s="452"/>
    </row>
    <row r="281" spans="1:21" s="54" customFormat="1" ht="18" hidden="1">
      <c r="A281" s="429">
        <v>280</v>
      </c>
      <c r="B281" s="46" t="s">
        <v>215</v>
      </c>
      <c r="C281" s="47" t="s">
        <v>292</v>
      </c>
      <c r="D281" s="48">
        <v>16</v>
      </c>
      <c r="E281" s="49"/>
      <c r="F281" s="497"/>
      <c r="G281" s="433">
        <f t="shared" si="8"/>
        <v>0</v>
      </c>
      <c r="H281" s="434"/>
      <c r="I281" s="53"/>
      <c r="J281" s="53"/>
      <c r="K281" s="435"/>
      <c r="L281" s="435"/>
      <c r="M281" s="435"/>
      <c r="N281" s="435"/>
      <c r="O281" s="435"/>
      <c r="P281" s="435"/>
      <c r="Q281" s="435"/>
      <c r="R281" s="435"/>
      <c r="S281" s="435"/>
      <c r="T281" s="435"/>
      <c r="U281" s="435"/>
    </row>
    <row r="282" spans="1:21" ht="18" hidden="1">
      <c r="A282" s="429">
        <v>281</v>
      </c>
      <c r="B282" s="46" t="s">
        <v>216</v>
      </c>
      <c r="C282" s="47" t="s">
        <v>292</v>
      </c>
      <c r="D282" s="48">
        <v>16</v>
      </c>
      <c r="E282" s="49"/>
      <c r="F282" s="497"/>
      <c r="G282" s="433">
        <f t="shared" si="8"/>
        <v>0</v>
      </c>
      <c r="H282" s="434"/>
      <c r="I282" s="50"/>
      <c r="J282" s="50"/>
      <c r="K282" s="419"/>
      <c r="L282" s="419"/>
      <c r="M282" s="419"/>
      <c r="N282" s="419"/>
      <c r="O282" s="419"/>
      <c r="P282" s="419"/>
      <c r="Q282" s="419"/>
      <c r="R282" s="419"/>
      <c r="S282" s="419"/>
      <c r="T282" s="419"/>
      <c r="U282" s="419"/>
    </row>
    <row r="283" spans="1:21" ht="18" hidden="1">
      <c r="A283" s="429">
        <v>282</v>
      </c>
      <c r="B283" s="46" t="s">
        <v>217</v>
      </c>
      <c r="C283" s="47" t="s">
        <v>292</v>
      </c>
      <c r="D283" s="48">
        <v>48</v>
      </c>
      <c r="E283" s="49"/>
      <c r="F283" s="497"/>
      <c r="G283" s="433">
        <f t="shared" si="8"/>
        <v>0</v>
      </c>
      <c r="H283" s="434"/>
      <c r="I283" s="50"/>
      <c r="J283" s="50"/>
      <c r="K283" s="419"/>
      <c r="L283" s="419"/>
      <c r="M283" s="419"/>
      <c r="N283" s="419"/>
      <c r="O283" s="419"/>
      <c r="P283" s="419"/>
      <c r="Q283" s="419"/>
      <c r="R283" s="419"/>
      <c r="S283" s="419"/>
      <c r="T283" s="419"/>
      <c r="U283" s="419"/>
    </row>
    <row r="284" spans="1:21" ht="18" hidden="1">
      <c r="A284" s="429">
        <v>283</v>
      </c>
      <c r="B284" s="46" t="s">
        <v>218</v>
      </c>
      <c r="C284" s="47" t="s">
        <v>292</v>
      </c>
      <c r="D284" s="48">
        <v>96</v>
      </c>
      <c r="E284" s="49"/>
      <c r="F284" s="497"/>
      <c r="G284" s="433">
        <f t="shared" si="8"/>
        <v>0</v>
      </c>
      <c r="H284" s="434"/>
      <c r="I284" s="50"/>
      <c r="J284" s="50"/>
      <c r="K284" s="419"/>
      <c r="L284" s="419"/>
      <c r="M284" s="419"/>
      <c r="N284" s="419"/>
      <c r="O284" s="419"/>
      <c r="P284" s="419"/>
      <c r="Q284" s="419"/>
      <c r="R284" s="419"/>
      <c r="S284" s="419"/>
      <c r="T284" s="419"/>
      <c r="U284" s="419"/>
    </row>
    <row r="285" spans="1:21" ht="18" hidden="1">
      <c r="A285" s="429">
        <v>284</v>
      </c>
      <c r="B285" s="46" t="s">
        <v>219</v>
      </c>
      <c r="C285" s="47" t="s">
        <v>292</v>
      </c>
      <c r="D285" s="48">
        <v>48</v>
      </c>
      <c r="E285" s="49"/>
      <c r="F285" s="497"/>
      <c r="G285" s="433">
        <f t="shared" si="8"/>
        <v>0</v>
      </c>
      <c r="H285" s="434"/>
      <c r="I285" s="50"/>
      <c r="J285" s="50"/>
      <c r="K285" s="419"/>
      <c r="L285" s="419"/>
      <c r="M285" s="419"/>
      <c r="N285" s="419"/>
      <c r="O285" s="419"/>
      <c r="P285" s="419"/>
      <c r="Q285" s="419"/>
      <c r="R285" s="419"/>
      <c r="S285" s="419"/>
      <c r="T285" s="419"/>
      <c r="U285" s="419"/>
    </row>
    <row r="286" spans="1:21" ht="18" hidden="1">
      <c r="A286" s="429">
        <v>285</v>
      </c>
      <c r="B286" s="57" t="s">
        <v>806</v>
      </c>
      <c r="C286" s="56" t="s">
        <v>292</v>
      </c>
      <c r="D286" s="48">
        <v>48</v>
      </c>
      <c r="E286" s="49"/>
      <c r="F286" s="497"/>
      <c r="G286" s="433">
        <f t="shared" si="8"/>
        <v>0</v>
      </c>
      <c r="H286" s="434"/>
      <c r="I286" s="50"/>
      <c r="J286" s="50"/>
      <c r="K286" s="419"/>
      <c r="L286" s="419"/>
      <c r="M286" s="419"/>
      <c r="N286" s="419"/>
      <c r="O286" s="419"/>
      <c r="P286" s="419"/>
      <c r="Q286" s="419"/>
      <c r="R286" s="419"/>
      <c r="S286" s="419"/>
      <c r="T286" s="419"/>
      <c r="U286" s="419"/>
    </row>
    <row r="287" spans="1:21" ht="18" hidden="1">
      <c r="A287" s="429">
        <v>286</v>
      </c>
      <c r="B287" s="46" t="s">
        <v>279</v>
      </c>
      <c r="C287" s="47" t="s">
        <v>333</v>
      </c>
      <c r="D287" s="48">
        <v>4</v>
      </c>
      <c r="E287" s="49"/>
      <c r="F287" s="497"/>
      <c r="G287" s="433">
        <f t="shared" si="8"/>
        <v>0</v>
      </c>
      <c r="H287" s="434"/>
      <c r="I287" s="50"/>
      <c r="J287" s="50"/>
      <c r="K287" s="419"/>
      <c r="L287" s="419"/>
      <c r="M287" s="419"/>
      <c r="N287" s="419"/>
      <c r="O287" s="419"/>
      <c r="P287" s="419"/>
      <c r="Q287" s="419"/>
      <c r="R287" s="419"/>
      <c r="S287" s="419"/>
      <c r="T287" s="419"/>
      <c r="U287" s="419"/>
    </row>
    <row r="288" spans="1:21" ht="18" hidden="1">
      <c r="A288" s="429">
        <v>287</v>
      </c>
      <c r="B288" s="46" t="s">
        <v>197</v>
      </c>
      <c r="C288" s="47" t="s">
        <v>292</v>
      </c>
      <c r="D288" s="48">
        <v>4</v>
      </c>
      <c r="E288" s="49"/>
      <c r="F288" s="504"/>
      <c r="G288" s="433">
        <f t="shared" si="8"/>
        <v>0</v>
      </c>
      <c r="H288" s="434"/>
      <c r="I288" s="50"/>
      <c r="J288" s="50"/>
      <c r="K288" s="419"/>
      <c r="L288" s="419"/>
      <c r="M288" s="419"/>
      <c r="N288" s="419"/>
      <c r="O288" s="419"/>
      <c r="P288" s="419"/>
      <c r="Q288" s="419"/>
      <c r="R288" s="419"/>
      <c r="S288" s="419"/>
      <c r="T288" s="419"/>
      <c r="U288" s="419"/>
    </row>
    <row r="289" spans="1:21" ht="18" hidden="1">
      <c r="A289" s="429">
        <v>288</v>
      </c>
      <c r="B289" s="46" t="s">
        <v>807</v>
      </c>
      <c r="C289" s="47" t="s">
        <v>292</v>
      </c>
      <c r="D289" s="48">
        <v>8</v>
      </c>
      <c r="E289" s="49"/>
      <c r="F289" s="497"/>
      <c r="G289" s="433">
        <f t="shared" si="8"/>
        <v>0</v>
      </c>
      <c r="H289" s="434"/>
      <c r="I289" s="50"/>
      <c r="J289" s="50"/>
      <c r="K289" s="419"/>
      <c r="L289" s="419"/>
      <c r="M289" s="419"/>
      <c r="N289" s="419"/>
      <c r="O289" s="419"/>
      <c r="P289" s="419"/>
      <c r="Q289" s="419"/>
      <c r="R289" s="419"/>
      <c r="S289" s="419"/>
      <c r="T289" s="419"/>
      <c r="U289" s="419"/>
    </row>
    <row r="290" spans="1:21" ht="18" hidden="1">
      <c r="A290" s="429">
        <v>289</v>
      </c>
      <c r="B290" s="46" t="s">
        <v>808</v>
      </c>
      <c r="C290" s="47" t="s">
        <v>292</v>
      </c>
      <c r="D290" s="48">
        <v>12</v>
      </c>
      <c r="E290" s="49"/>
      <c r="F290" s="497"/>
      <c r="G290" s="433">
        <f t="shared" si="8"/>
        <v>0</v>
      </c>
      <c r="H290" s="434"/>
      <c r="I290" s="50"/>
      <c r="J290" s="50"/>
      <c r="K290" s="419"/>
      <c r="L290" s="419"/>
      <c r="M290" s="419"/>
      <c r="N290" s="419"/>
      <c r="O290" s="419"/>
      <c r="P290" s="419"/>
      <c r="Q290" s="419"/>
      <c r="R290" s="419"/>
      <c r="S290" s="419"/>
      <c r="T290" s="419"/>
      <c r="U290" s="419"/>
    </row>
    <row r="291" spans="1:21" ht="18" hidden="1">
      <c r="A291" s="429">
        <v>290</v>
      </c>
      <c r="B291" s="46" t="s">
        <v>809</v>
      </c>
      <c r="C291" s="47" t="s">
        <v>292</v>
      </c>
      <c r="D291" s="48">
        <v>12</v>
      </c>
      <c r="E291" s="49"/>
      <c r="F291" s="497"/>
      <c r="G291" s="433">
        <f t="shared" si="8"/>
        <v>0</v>
      </c>
      <c r="H291" s="434"/>
      <c r="I291" s="50"/>
      <c r="J291" s="50"/>
      <c r="K291" s="419"/>
      <c r="L291" s="419"/>
      <c r="M291" s="419"/>
      <c r="N291" s="419"/>
      <c r="O291" s="419"/>
      <c r="P291" s="419"/>
      <c r="Q291" s="419"/>
      <c r="R291" s="419"/>
      <c r="S291" s="419"/>
      <c r="T291" s="419"/>
      <c r="U291" s="419"/>
    </row>
    <row r="292" spans="1:21" ht="18" hidden="1">
      <c r="A292" s="429">
        <v>291</v>
      </c>
      <c r="B292" s="57" t="s">
        <v>810</v>
      </c>
      <c r="C292" s="56" t="s">
        <v>292</v>
      </c>
      <c r="D292" s="48">
        <v>8</v>
      </c>
      <c r="E292" s="49"/>
      <c r="F292" s="497"/>
      <c r="G292" s="433">
        <f t="shared" si="8"/>
        <v>0</v>
      </c>
      <c r="H292" s="434"/>
      <c r="I292" s="50"/>
      <c r="J292" s="50"/>
      <c r="K292" s="419"/>
      <c r="L292" s="419"/>
      <c r="M292" s="419"/>
      <c r="N292" s="419"/>
      <c r="O292" s="419"/>
      <c r="P292" s="419"/>
      <c r="Q292" s="419"/>
      <c r="R292" s="419"/>
      <c r="S292" s="419"/>
      <c r="T292" s="419"/>
      <c r="U292" s="419"/>
    </row>
    <row r="293" spans="1:21" ht="18" hidden="1">
      <c r="A293" s="429">
        <v>292</v>
      </c>
      <c r="B293" s="46" t="s">
        <v>811</v>
      </c>
      <c r="C293" s="47" t="s">
        <v>292</v>
      </c>
      <c r="D293" s="48">
        <v>40</v>
      </c>
      <c r="E293" s="49"/>
      <c r="F293" s="497"/>
      <c r="G293" s="433">
        <f t="shared" si="8"/>
        <v>0</v>
      </c>
      <c r="H293" s="434"/>
      <c r="I293" s="50"/>
      <c r="J293" s="50"/>
      <c r="K293" s="419"/>
      <c r="L293" s="419"/>
      <c r="M293" s="419"/>
      <c r="N293" s="419"/>
      <c r="O293" s="419"/>
      <c r="P293" s="419"/>
      <c r="Q293" s="419"/>
      <c r="R293" s="419"/>
      <c r="S293" s="419"/>
      <c r="T293" s="419"/>
      <c r="U293" s="419"/>
    </row>
    <row r="294" spans="1:21" ht="18" hidden="1">
      <c r="A294" s="429">
        <v>293</v>
      </c>
      <c r="B294" s="46" t="s">
        <v>812</v>
      </c>
      <c r="C294" s="47" t="s">
        <v>292</v>
      </c>
      <c r="D294" s="48">
        <v>40</v>
      </c>
      <c r="E294" s="49"/>
      <c r="F294" s="497"/>
      <c r="G294" s="433">
        <f t="shared" si="8"/>
        <v>0</v>
      </c>
      <c r="H294" s="434"/>
      <c r="I294" s="50"/>
      <c r="J294" s="50"/>
      <c r="K294" s="419"/>
      <c r="L294" s="419"/>
      <c r="M294" s="419"/>
      <c r="N294" s="419"/>
      <c r="O294" s="419"/>
      <c r="P294" s="419"/>
      <c r="Q294" s="419"/>
      <c r="R294" s="419"/>
      <c r="S294" s="419"/>
      <c r="T294" s="419"/>
      <c r="U294" s="419"/>
    </row>
    <row r="295" spans="1:21" ht="18" hidden="1">
      <c r="A295" s="429">
        <v>294</v>
      </c>
      <c r="B295" s="46" t="s">
        <v>220</v>
      </c>
      <c r="C295" s="47" t="s">
        <v>17</v>
      </c>
      <c r="D295" s="48">
        <v>4</v>
      </c>
      <c r="E295" s="49"/>
      <c r="F295" s="497"/>
      <c r="G295" s="433">
        <f t="shared" si="8"/>
        <v>0</v>
      </c>
      <c r="H295" s="434"/>
      <c r="I295" s="50"/>
      <c r="J295" s="50"/>
      <c r="K295" s="419"/>
      <c r="L295" s="419"/>
      <c r="M295" s="419"/>
      <c r="N295" s="419"/>
      <c r="O295" s="419"/>
      <c r="P295" s="419"/>
      <c r="Q295" s="419"/>
      <c r="R295" s="419"/>
      <c r="S295" s="419"/>
      <c r="T295" s="419"/>
      <c r="U295" s="419"/>
    </row>
    <row r="296" spans="1:21" ht="18" hidden="1">
      <c r="A296" s="429">
        <v>295</v>
      </c>
      <c r="B296" s="455" t="s">
        <v>813</v>
      </c>
      <c r="C296" s="456" t="s">
        <v>881</v>
      </c>
      <c r="D296" s="48">
        <v>400</v>
      </c>
      <c r="E296" s="49"/>
      <c r="F296" s="497"/>
      <c r="G296" s="433">
        <f t="shared" si="8"/>
        <v>0</v>
      </c>
      <c r="H296" s="434"/>
      <c r="I296" s="50"/>
      <c r="J296" s="50"/>
      <c r="K296" s="419"/>
      <c r="L296" s="419"/>
      <c r="M296" s="419"/>
      <c r="N296" s="419"/>
      <c r="O296" s="419"/>
      <c r="P296" s="419"/>
      <c r="Q296" s="419"/>
      <c r="R296" s="419"/>
      <c r="S296" s="419"/>
      <c r="T296" s="419"/>
      <c r="U296" s="419"/>
    </row>
    <row r="297" spans="1:21" ht="18" hidden="1">
      <c r="A297" s="429">
        <v>296</v>
      </c>
      <c r="B297" s="46" t="s">
        <v>221</v>
      </c>
      <c r="C297" s="47" t="s">
        <v>292</v>
      </c>
      <c r="D297" s="48">
        <v>4</v>
      </c>
      <c r="E297" s="49"/>
      <c r="F297" s="497"/>
      <c r="G297" s="433">
        <f t="shared" si="8"/>
        <v>0</v>
      </c>
      <c r="H297" s="434"/>
      <c r="I297" s="50"/>
      <c r="J297" s="50"/>
      <c r="K297" s="419"/>
      <c r="L297" s="419"/>
      <c r="M297" s="419"/>
      <c r="N297" s="419"/>
      <c r="O297" s="419"/>
      <c r="P297" s="419"/>
      <c r="Q297" s="419"/>
      <c r="R297" s="419"/>
      <c r="S297" s="419"/>
      <c r="T297" s="419"/>
      <c r="U297" s="419"/>
    </row>
    <row r="298" spans="1:21" ht="18" hidden="1">
      <c r="A298" s="429">
        <v>297</v>
      </c>
      <c r="B298" s="46" t="s">
        <v>222</v>
      </c>
      <c r="C298" s="47" t="s">
        <v>292</v>
      </c>
      <c r="D298" s="48">
        <v>16</v>
      </c>
      <c r="E298" s="49"/>
      <c r="F298" s="497"/>
      <c r="G298" s="433">
        <f t="shared" si="8"/>
        <v>0</v>
      </c>
      <c r="H298" s="434"/>
      <c r="I298" s="50"/>
      <c r="J298" s="50"/>
      <c r="K298" s="419"/>
      <c r="L298" s="419"/>
      <c r="M298" s="419"/>
      <c r="N298" s="419"/>
      <c r="O298" s="419"/>
      <c r="P298" s="419"/>
      <c r="Q298" s="419"/>
      <c r="R298" s="419"/>
      <c r="S298" s="419"/>
      <c r="T298" s="419"/>
      <c r="U298" s="419"/>
    </row>
    <row r="299" spans="1:21" ht="18" hidden="1">
      <c r="A299" s="429">
        <v>298</v>
      </c>
      <c r="B299" s="46" t="s">
        <v>223</v>
      </c>
      <c r="C299" s="47" t="s">
        <v>292</v>
      </c>
      <c r="D299" s="48">
        <v>16</v>
      </c>
      <c r="E299" s="49"/>
      <c r="F299" s="497"/>
      <c r="G299" s="433">
        <f t="shared" si="8"/>
        <v>0</v>
      </c>
      <c r="H299" s="434"/>
      <c r="I299" s="50"/>
      <c r="J299" s="50"/>
      <c r="K299" s="419"/>
      <c r="L299" s="419"/>
      <c r="M299" s="419"/>
      <c r="N299" s="419"/>
      <c r="O299" s="419"/>
      <c r="P299" s="419"/>
      <c r="Q299" s="419"/>
      <c r="R299" s="419"/>
      <c r="S299" s="419"/>
      <c r="T299" s="419"/>
      <c r="U299" s="419"/>
    </row>
    <row r="300" spans="1:21" ht="18" hidden="1">
      <c r="A300" s="429">
        <v>299</v>
      </c>
      <c r="B300" s="46" t="s">
        <v>224</v>
      </c>
      <c r="C300" s="47" t="s">
        <v>292</v>
      </c>
      <c r="D300" s="48">
        <v>12</v>
      </c>
      <c r="E300" s="49"/>
      <c r="F300" s="497"/>
      <c r="G300" s="433">
        <f t="shared" si="8"/>
        <v>0</v>
      </c>
      <c r="H300" s="434"/>
      <c r="I300" s="50"/>
      <c r="J300" s="50"/>
      <c r="K300" s="419"/>
      <c r="L300" s="419"/>
      <c r="M300" s="419"/>
      <c r="N300" s="419"/>
      <c r="O300" s="419"/>
      <c r="P300" s="419"/>
      <c r="Q300" s="419"/>
      <c r="R300" s="419"/>
      <c r="S300" s="419"/>
      <c r="T300" s="419"/>
      <c r="U300" s="419"/>
    </row>
    <row r="301" spans="1:21" s="54" customFormat="1" ht="18" hidden="1">
      <c r="A301" s="429">
        <v>300</v>
      </c>
      <c r="B301" s="46" t="s">
        <v>225</v>
      </c>
      <c r="C301" s="47" t="s">
        <v>292</v>
      </c>
      <c r="D301" s="48">
        <v>160</v>
      </c>
      <c r="E301" s="49"/>
      <c r="F301" s="498"/>
      <c r="G301" s="433">
        <f t="shared" si="8"/>
        <v>0</v>
      </c>
      <c r="H301" s="434"/>
      <c r="I301" s="53"/>
      <c r="J301" s="53"/>
      <c r="K301" s="435"/>
      <c r="L301" s="435"/>
      <c r="M301" s="435"/>
      <c r="N301" s="435"/>
      <c r="O301" s="435"/>
      <c r="P301" s="435"/>
      <c r="Q301" s="435"/>
      <c r="R301" s="435"/>
      <c r="S301" s="435"/>
      <c r="T301" s="435"/>
      <c r="U301" s="435"/>
    </row>
    <row r="302" spans="1:21" s="71" customFormat="1" ht="18" hidden="1">
      <c r="A302" s="429">
        <v>301</v>
      </c>
      <c r="B302" s="46" t="s">
        <v>226</v>
      </c>
      <c r="C302" s="47" t="s">
        <v>292</v>
      </c>
      <c r="D302" s="48">
        <v>160</v>
      </c>
      <c r="E302" s="49"/>
      <c r="F302" s="504"/>
      <c r="G302" s="433">
        <f t="shared" si="8"/>
        <v>0</v>
      </c>
      <c r="H302" s="434"/>
      <c r="I302" s="64"/>
      <c r="J302" s="64"/>
      <c r="K302" s="453"/>
      <c r="L302" s="453"/>
      <c r="M302" s="453"/>
      <c r="N302" s="453"/>
      <c r="O302" s="453"/>
      <c r="P302" s="453"/>
      <c r="Q302" s="453"/>
      <c r="R302" s="453"/>
      <c r="S302" s="453"/>
      <c r="T302" s="453"/>
      <c r="U302" s="453"/>
    </row>
    <row r="303" spans="1:21" s="54" customFormat="1" ht="18" hidden="1">
      <c r="A303" s="429">
        <v>302</v>
      </c>
      <c r="B303" s="46" t="s">
        <v>227</v>
      </c>
      <c r="C303" s="47" t="s">
        <v>292</v>
      </c>
      <c r="D303" s="48">
        <v>8</v>
      </c>
      <c r="E303" s="49"/>
      <c r="F303" s="498"/>
      <c r="G303" s="433">
        <f t="shared" si="8"/>
        <v>0</v>
      </c>
      <c r="H303" s="434"/>
      <c r="I303" s="53"/>
      <c r="J303" s="53"/>
      <c r="K303" s="435"/>
      <c r="L303" s="435"/>
      <c r="M303" s="435"/>
      <c r="N303" s="435"/>
      <c r="O303" s="435"/>
      <c r="P303" s="435"/>
      <c r="Q303" s="435"/>
      <c r="R303" s="435"/>
      <c r="S303" s="435"/>
      <c r="T303" s="435"/>
      <c r="U303" s="435"/>
    </row>
    <row r="304" spans="1:21" s="54" customFormat="1" ht="18" hidden="1">
      <c r="A304" s="429">
        <v>303</v>
      </c>
      <c r="B304" s="46" t="s">
        <v>228</v>
      </c>
      <c r="C304" s="47" t="s">
        <v>292</v>
      </c>
      <c r="D304" s="48">
        <v>8</v>
      </c>
      <c r="E304" s="49"/>
      <c r="F304" s="498"/>
      <c r="G304" s="433">
        <f t="shared" si="8"/>
        <v>0</v>
      </c>
      <c r="H304" s="434"/>
      <c r="I304" s="53"/>
      <c r="J304" s="53"/>
      <c r="K304" s="435"/>
      <c r="L304" s="435"/>
      <c r="M304" s="435"/>
      <c r="N304" s="435"/>
      <c r="O304" s="435"/>
      <c r="P304" s="435"/>
      <c r="Q304" s="435"/>
      <c r="R304" s="435"/>
      <c r="S304" s="435"/>
      <c r="T304" s="435"/>
      <c r="U304" s="435"/>
    </row>
    <row r="305" spans="1:21" s="54" customFormat="1" ht="18" hidden="1">
      <c r="A305" s="429">
        <v>304</v>
      </c>
      <c r="B305" s="46" t="s">
        <v>229</v>
      </c>
      <c r="C305" s="47" t="s">
        <v>292</v>
      </c>
      <c r="D305" s="48">
        <v>8</v>
      </c>
      <c r="E305" s="49"/>
      <c r="F305" s="498"/>
      <c r="G305" s="433">
        <f t="shared" si="8"/>
        <v>0</v>
      </c>
      <c r="H305" s="434"/>
      <c r="I305" s="53"/>
      <c r="J305" s="53"/>
      <c r="K305" s="435"/>
      <c r="L305" s="435"/>
      <c r="M305" s="435"/>
      <c r="N305" s="435"/>
      <c r="O305" s="435"/>
      <c r="P305" s="435"/>
      <c r="Q305" s="435"/>
      <c r="R305" s="435"/>
      <c r="S305" s="435"/>
      <c r="T305" s="435"/>
      <c r="U305" s="435"/>
    </row>
    <row r="306" spans="1:21" s="54" customFormat="1" ht="18" hidden="1">
      <c r="A306" s="429">
        <v>305</v>
      </c>
      <c r="B306" s="46" t="s">
        <v>230</v>
      </c>
      <c r="C306" s="47" t="s">
        <v>292</v>
      </c>
      <c r="D306" s="48">
        <v>200</v>
      </c>
      <c r="E306" s="49"/>
      <c r="F306" s="498"/>
      <c r="G306" s="433">
        <f t="shared" si="8"/>
        <v>0</v>
      </c>
      <c r="H306" s="434"/>
      <c r="I306" s="53"/>
      <c r="J306" s="53"/>
      <c r="K306" s="435"/>
      <c r="L306" s="435"/>
      <c r="M306" s="435"/>
      <c r="N306" s="435"/>
      <c r="O306" s="435"/>
      <c r="P306" s="435"/>
      <c r="Q306" s="435"/>
      <c r="R306" s="435"/>
      <c r="S306" s="435"/>
      <c r="T306" s="435"/>
      <c r="U306" s="435"/>
    </row>
    <row r="307" spans="1:21" s="54" customFormat="1" ht="18" hidden="1">
      <c r="A307" s="429">
        <v>306</v>
      </c>
      <c r="B307" s="46" t="s">
        <v>231</v>
      </c>
      <c r="C307" s="47" t="s">
        <v>292</v>
      </c>
      <c r="D307" s="48">
        <v>80</v>
      </c>
      <c r="E307" s="49"/>
      <c r="F307" s="498"/>
      <c r="G307" s="433">
        <f t="shared" si="8"/>
        <v>0</v>
      </c>
      <c r="H307" s="434"/>
      <c r="I307" s="53"/>
      <c r="J307" s="53"/>
      <c r="K307" s="435"/>
      <c r="L307" s="435"/>
      <c r="M307" s="435"/>
      <c r="N307" s="435"/>
      <c r="O307" s="435"/>
      <c r="P307" s="435"/>
      <c r="Q307" s="435"/>
      <c r="R307" s="435"/>
      <c r="S307" s="435"/>
      <c r="T307" s="435"/>
      <c r="U307" s="435"/>
    </row>
    <row r="308" spans="1:21" s="54" customFormat="1" ht="18" hidden="1">
      <c r="A308" s="429">
        <v>307</v>
      </c>
      <c r="B308" s="46" t="s">
        <v>232</v>
      </c>
      <c r="C308" s="47" t="s">
        <v>292</v>
      </c>
      <c r="D308" s="48">
        <v>80</v>
      </c>
      <c r="E308" s="49"/>
      <c r="F308" s="498"/>
      <c r="G308" s="433">
        <f t="shared" si="8"/>
        <v>0</v>
      </c>
      <c r="H308" s="434"/>
      <c r="I308" s="53"/>
      <c r="J308" s="53"/>
      <c r="K308" s="435"/>
      <c r="L308" s="435"/>
      <c r="M308" s="435"/>
      <c r="N308" s="435"/>
      <c r="O308" s="435"/>
      <c r="P308" s="435"/>
      <c r="Q308" s="435"/>
      <c r="R308" s="435"/>
      <c r="S308" s="435"/>
      <c r="T308" s="435"/>
      <c r="U308" s="435"/>
    </row>
    <row r="309" spans="1:21" s="54" customFormat="1" ht="18" hidden="1">
      <c r="A309" s="429">
        <v>308</v>
      </c>
      <c r="B309" s="46" t="s">
        <v>233</v>
      </c>
      <c r="C309" s="47" t="s">
        <v>292</v>
      </c>
      <c r="D309" s="48">
        <v>120</v>
      </c>
      <c r="E309" s="49"/>
      <c r="F309" s="498"/>
      <c r="G309" s="433">
        <f t="shared" si="8"/>
        <v>0</v>
      </c>
      <c r="H309" s="434"/>
      <c r="I309" s="53"/>
      <c r="J309" s="53"/>
      <c r="K309" s="435"/>
      <c r="L309" s="435"/>
      <c r="M309" s="435"/>
      <c r="N309" s="435"/>
      <c r="O309" s="435"/>
      <c r="P309" s="435"/>
      <c r="Q309" s="435"/>
      <c r="R309" s="435"/>
      <c r="S309" s="435"/>
      <c r="T309" s="435"/>
      <c r="U309" s="435"/>
    </row>
    <row r="310" spans="1:21" s="54" customFormat="1" ht="18" hidden="1">
      <c r="A310" s="429">
        <v>309</v>
      </c>
      <c r="B310" s="46" t="s">
        <v>234</v>
      </c>
      <c r="C310" s="47" t="s">
        <v>292</v>
      </c>
      <c r="D310" s="48">
        <v>120</v>
      </c>
      <c r="E310" s="49"/>
      <c r="F310" s="498"/>
      <c r="G310" s="433">
        <f t="shared" si="8"/>
        <v>0</v>
      </c>
      <c r="H310" s="434"/>
      <c r="I310" s="53"/>
      <c r="J310" s="53"/>
      <c r="K310" s="435"/>
      <c r="L310" s="435"/>
      <c r="M310" s="435"/>
      <c r="N310" s="435"/>
      <c r="O310" s="435"/>
      <c r="P310" s="435"/>
      <c r="Q310" s="435"/>
      <c r="R310" s="435"/>
      <c r="S310" s="435"/>
      <c r="T310" s="435"/>
      <c r="U310" s="435"/>
    </row>
    <row r="311" spans="1:21" s="54" customFormat="1" ht="18" hidden="1">
      <c r="A311" s="429">
        <v>310</v>
      </c>
      <c r="B311" s="46" t="s">
        <v>235</v>
      </c>
      <c r="C311" s="47" t="s">
        <v>292</v>
      </c>
      <c r="D311" s="48">
        <v>80</v>
      </c>
      <c r="E311" s="49"/>
      <c r="F311" s="498"/>
      <c r="G311" s="433">
        <f t="shared" si="8"/>
        <v>0</v>
      </c>
      <c r="H311" s="434"/>
      <c r="I311" s="53"/>
      <c r="J311" s="53"/>
      <c r="K311" s="435"/>
      <c r="L311" s="435"/>
      <c r="M311" s="435"/>
      <c r="N311" s="435"/>
      <c r="O311" s="435"/>
      <c r="P311" s="435"/>
      <c r="Q311" s="435"/>
      <c r="R311" s="435"/>
      <c r="S311" s="435"/>
      <c r="T311" s="435"/>
      <c r="U311" s="435"/>
    </row>
    <row r="312" spans="1:21" s="54" customFormat="1" ht="18" hidden="1">
      <c r="A312" s="429">
        <v>311</v>
      </c>
      <c r="B312" s="46" t="s">
        <v>236</v>
      </c>
      <c r="C312" s="47" t="s">
        <v>292</v>
      </c>
      <c r="D312" s="48">
        <v>200</v>
      </c>
      <c r="E312" s="49"/>
      <c r="F312" s="498"/>
      <c r="G312" s="433">
        <f t="shared" si="8"/>
        <v>0</v>
      </c>
      <c r="H312" s="434"/>
      <c r="I312" s="53"/>
      <c r="J312" s="53"/>
      <c r="K312" s="435"/>
      <c r="L312" s="435"/>
      <c r="M312" s="435"/>
      <c r="N312" s="435"/>
      <c r="O312" s="435"/>
      <c r="P312" s="435"/>
      <c r="Q312" s="435"/>
      <c r="R312" s="435"/>
      <c r="S312" s="435"/>
      <c r="T312" s="435"/>
      <c r="U312" s="435"/>
    </row>
    <row r="313" spans="1:21" s="54" customFormat="1" ht="18" hidden="1">
      <c r="A313" s="429">
        <v>312</v>
      </c>
      <c r="B313" s="46" t="s">
        <v>237</v>
      </c>
      <c r="C313" s="47" t="s">
        <v>292</v>
      </c>
      <c r="D313" s="48">
        <v>240</v>
      </c>
      <c r="E313" s="49"/>
      <c r="F313" s="498"/>
      <c r="G313" s="433">
        <f t="shared" si="8"/>
        <v>0</v>
      </c>
      <c r="H313" s="434"/>
      <c r="I313" s="53"/>
      <c r="J313" s="53"/>
      <c r="K313" s="435"/>
      <c r="L313" s="435"/>
      <c r="M313" s="435"/>
      <c r="N313" s="435"/>
      <c r="O313" s="435"/>
      <c r="P313" s="435"/>
      <c r="Q313" s="435"/>
      <c r="R313" s="435"/>
      <c r="S313" s="435"/>
      <c r="T313" s="435"/>
      <c r="U313" s="435"/>
    </row>
    <row r="314" spans="1:21" s="54" customFormat="1" ht="18" hidden="1">
      <c r="A314" s="429">
        <v>313</v>
      </c>
      <c r="B314" s="46" t="s">
        <v>238</v>
      </c>
      <c r="C314" s="47" t="s">
        <v>292</v>
      </c>
      <c r="D314" s="48">
        <v>400</v>
      </c>
      <c r="E314" s="49"/>
      <c r="F314" s="498"/>
      <c r="G314" s="433">
        <f t="shared" si="8"/>
        <v>0</v>
      </c>
      <c r="H314" s="434"/>
      <c r="I314" s="53"/>
      <c r="J314" s="53"/>
      <c r="K314" s="435"/>
      <c r="L314" s="435"/>
      <c r="M314" s="435"/>
      <c r="N314" s="435"/>
      <c r="O314" s="435"/>
      <c r="P314" s="435"/>
      <c r="Q314" s="435"/>
      <c r="R314" s="435"/>
      <c r="S314" s="435"/>
      <c r="T314" s="435"/>
      <c r="U314" s="435"/>
    </row>
    <row r="315" spans="1:21" s="54" customFormat="1" ht="18" hidden="1">
      <c r="A315" s="429">
        <v>314</v>
      </c>
      <c r="B315" s="46" t="s">
        <v>239</v>
      </c>
      <c r="C315" s="47" t="s">
        <v>292</v>
      </c>
      <c r="D315" s="48">
        <v>4</v>
      </c>
      <c r="E315" s="49"/>
      <c r="F315" s="498"/>
      <c r="G315" s="433">
        <f t="shared" si="8"/>
        <v>0</v>
      </c>
      <c r="H315" s="434"/>
      <c r="I315" s="53"/>
      <c r="J315" s="53"/>
      <c r="K315" s="435"/>
      <c r="L315" s="435"/>
      <c r="M315" s="435"/>
      <c r="N315" s="435"/>
      <c r="O315" s="435"/>
      <c r="P315" s="435"/>
      <c r="Q315" s="435"/>
      <c r="R315" s="435"/>
      <c r="S315" s="435"/>
      <c r="T315" s="435"/>
      <c r="U315" s="435"/>
    </row>
    <row r="316" spans="1:21" s="54" customFormat="1" ht="18" hidden="1">
      <c r="A316" s="429">
        <v>315</v>
      </c>
      <c r="B316" s="46" t="s">
        <v>240</v>
      </c>
      <c r="C316" s="47" t="s">
        <v>292</v>
      </c>
      <c r="D316" s="48">
        <v>4</v>
      </c>
      <c r="E316" s="49"/>
      <c r="F316" s="498"/>
      <c r="G316" s="433">
        <f t="shared" si="8"/>
        <v>0</v>
      </c>
      <c r="H316" s="434"/>
      <c r="I316" s="53"/>
      <c r="J316" s="53"/>
      <c r="K316" s="435"/>
      <c r="L316" s="435"/>
      <c r="M316" s="435"/>
      <c r="N316" s="435"/>
      <c r="O316" s="435"/>
      <c r="P316" s="435"/>
      <c r="Q316" s="435"/>
      <c r="R316" s="435"/>
      <c r="S316" s="435"/>
      <c r="T316" s="435"/>
      <c r="U316" s="435"/>
    </row>
    <row r="317" spans="1:21" s="54" customFormat="1" ht="18" hidden="1">
      <c r="A317" s="429">
        <v>316</v>
      </c>
      <c r="B317" s="46" t="s">
        <v>243</v>
      </c>
      <c r="C317" s="47" t="s">
        <v>292</v>
      </c>
      <c r="D317" s="48">
        <v>4</v>
      </c>
      <c r="E317" s="49"/>
      <c r="F317" s="498"/>
      <c r="G317" s="433">
        <f t="shared" si="8"/>
        <v>0</v>
      </c>
      <c r="H317" s="434"/>
      <c r="I317" s="53"/>
      <c r="J317" s="53"/>
      <c r="K317" s="435"/>
      <c r="L317" s="435"/>
      <c r="M317" s="435"/>
      <c r="N317" s="435"/>
      <c r="O317" s="435"/>
      <c r="P317" s="435"/>
      <c r="Q317" s="435"/>
      <c r="R317" s="435"/>
      <c r="S317" s="435"/>
      <c r="T317" s="435"/>
      <c r="U317" s="435"/>
    </row>
    <row r="318" spans="1:21" s="54" customFormat="1" ht="18" hidden="1">
      <c r="A318" s="429">
        <v>317</v>
      </c>
      <c r="B318" s="46" t="s">
        <v>814</v>
      </c>
      <c r="C318" s="47" t="s">
        <v>292</v>
      </c>
      <c r="D318" s="48">
        <v>4</v>
      </c>
      <c r="E318" s="49"/>
      <c r="F318" s="498"/>
      <c r="G318" s="433">
        <f t="shared" si="8"/>
        <v>0</v>
      </c>
      <c r="H318" s="434"/>
      <c r="I318" s="53"/>
      <c r="J318" s="53"/>
      <c r="K318" s="435"/>
      <c r="L318" s="435"/>
      <c r="M318" s="435"/>
      <c r="N318" s="435"/>
      <c r="O318" s="435"/>
      <c r="P318" s="435"/>
      <c r="Q318" s="435"/>
      <c r="R318" s="435"/>
      <c r="S318" s="435"/>
      <c r="T318" s="435"/>
      <c r="U318" s="435"/>
    </row>
    <row r="319" spans="1:21" s="54" customFormat="1" ht="18" hidden="1">
      <c r="A319" s="429">
        <v>318</v>
      </c>
      <c r="B319" s="46" t="s">
        <v>244</v>
      </c>
      <c r="C319" s="47" t="s">
        <v>292</v>
      </c>
      <c r="D319" s="48">
        <v>400</v>
      </c>
      <c r="E319" s="49"/>
      <c r="F319" s="498"/>
      <c r="G319" s="433">
        <f t="shared" si="8"/>
        <v>0</v>
      </c>
      <c r="H319" s="434"/>
      <c r="I319" s="53"/>
      <c r="J319" s="53"/>
      <c r="K319" s="435"/>
      <c r="L319" s="435"/>
      <c r="M319" s="435"/>
      <c r="N319" s="435"/>
      <c r="O319" s="435"/>
      <c r="P319" s="435"/>
      <c r="Q319" s="435"/>
      <c r="R319" s="435"/>
      <c r="S319" s="435"/>
      <c r="T319" s="435"/>
      <c r="U319" s="435"/>
    </row>
    <row r="320" spans="1:21" s="54" customFormat="1" ht="18" hidden="1">
      <c r="A320" s="429">
        <v>319</v>
      </c>
      <c r="B320" s="46" t="s">
        <v>245</v>
      </c>
      <c r="C320" s="47" t="s">
        <v>292</v>
      </c>
      <c r="D320" s="48">
        <v>400</v>
      </c>
      <c r="E320" s="49"/>
      <c r="F320" s="498"/>
      <c r="G320" s="433">
        <f t="shared" si="8"/>
        <v>0</v>
      </c>
      <c r="H320" s="434"/>
      <c r="I320" s="53"/>
      <c r="J320" s="53"/>
      <c r="K320" s="435"/>
      <c r="L320" s="435"/>
      <c r="M320" s="435"/>
      <c r="N320" s="435"/>
      <c r="O320" s="435"/>
      <c r="P320" s="435"/>
      <c r="Q320" s="435"/>
      <c r="R320" s="435"/>
      <c r="S320" s="435"/>
      <c r="T320" s="435"/>
      <c r="U320" s="435"/>
    </row>
    <row r="321" spans="1:21" ht="18" hidden="1">
      <c r="A321" s="429">
        <v>320</v>
      </c>
      <c r="B321" s="57" t="s">
        <v>815</v>
      </c>
      <c r="C321" s="56"/>
      <c r="D321" s="48">
        <v>400</v>
      </c>
      <c r="E321" s="49"/>
      <c r="F321" s="497"/>
      <c r="G321" s="433">
        <f t="shared" si="8"/>
        <v>0</v>
      </c>
      <c r="H321" s="434"/>
      <c r="I321" s="50"/>
      <c r="J321" s="50"/>
      <c r="K321" s="419"/>
      <c r="L321" s="419"/>
      <c r="M321" s="419"/>
      <c r="N321" s="419"/>
      <c r="O321" s="419"/>
      <c r="P321" s="419"/>
      <c r="Q321" s="419"/>
      <c r="R321" s="419"/>
      <c r="S321" s="419"/>
      <c r="T321" s="419"/>
      <c r="U321" s="419"/>
    </row>
    <row r="322" spans="1:21" ht="18" hidden="1">
      <c r="A322" s="429">
        <v>321</v>
      </c>
      <c r="B322" s="57" t="s">
        <v>816</v>
      </c>
      <c r="C322" s="56"/>
      <c r="D322" s="48">
        <v>8</v>
      </c>
      <c r="E322" s="49"/>
      <c r="F322" s="497"/>
      <c r="G322" s="433">
        <f t="shared" si="8"/>
        <v>0</v>
      </c>
      <c r="H322" s="434"/>
      <c r="I322" s="50"/>
      <c r="J322" s="50"/>
      <c r="K322" s="419"/>
      <c r="L322" s="419"/>
      <c r="M322" s="419"/>
      <c r="N322" s="419"/>
      <c r="O322" s="419"/>
      <c r="P322" s="419"/>
      <c r="Q322" s="419"/>
      <c r="R322" s="419"/>
      <c r="S322" s="419"/>
      <c r="T322" s="419"/>
      <c r="U322" s="419"/>
    </row>
    <row r="323" spans="1:21" ht="18" hidden="1">
      <c r="A323" s="429">
        <v>322</v>
      </c>
      <c r="B323" s="46" t="s">
        <v>241</v>
      </c>
      <c r="C323" s="47" t="s">
        <v>292</v>
      </c>
      <c r="D323" s="48">
        <v>20</v>
      </c>
      <c r="E323" s="49"/>
      <c r="F323" s="497"/>
      <c r="G323" s="433">
        <f t="shared" ref="G323:G386" si="10">E323+F323</f>
        <v>0</v>
      </c>
      <c r="H323" s="434"/>
      <c r="I323" s="50"/>
      <c r="J323" s="50"/>
      <c r="K323" s="419"/>
      <c r="L323" s="419"/>
      <c r="M323" s="419"/>
      <c r="N323" s="419"/>
      <c r="O323" s="419"/>
      <c r="P323" s="419"/>
      <c r="Q323" s="419"/>
      <c r="R323" s="419"/>
      <c r="S323" s="419"/>
      <c r="T323" s="419"/>
      <c r="U323" s="419"/>
    </row>
    <row r="324" spans="1:21" ht="18" hidden="1">
      <c r="A324" s="429">
        <v>323</v>
      </c>
      <c r="B324" s="46" t="s">
        <v>242</v>
      </c>
      <c r="C324" s="47" t="s">
        <v>292</v>
      </c>
      <c r="D324" s="48">
        <v>8</v>
      </c>
      <c r="E324" s="49"/>
      <c r="F324" s="497"/>
      <c r="G324" s="433">
        <f t="shared" si="10"/>
        <v>0</v>
      </c>
      <c r="H324" s="434"/>
      <c r="I324" s="50"/>
      <c r="J324" s="50"/>
      <c r="K324" s="419"/>
      <c r="L324" s="419"/>
      <c r="M324" s="419"/>
      <c r="N324" s="419"/>
      <c r="O324" s="419"/>
      <c r="P324" s="419"/>
      <c r="Q324" s="419"/>
      <c r="R324" s="419"/>
      <c r="S324" s="419"/>
      <c r="T324" s="419"/>
      <c r="U324" s="419"/>
    </row>
    <row r="325" spans="1:21" ht="18" hidden="1">
      <c r="A325" s="429">
        <v>324</v>
      </c>
      <c r="B325" s="57" t="s">
        <v>817</v>
      </c>
      <c r="C325" s="56" t="s">
        <v>292</v>
      </c>
      <c r="D325" s="48">
        <v>50</v>
      </c>
      <c r="E325" s="49"/>
      <c r="F325" s="497"/>
      <c r="G325" s="433">
        <f t="shared" si="10"/>
        <v>0</v>
      </c>
      <c r="H325" s="434"/>
      <c r="I325" s="50"/>
      <c r="J325" s="50"/>
      <c r="K325" s="419"/>
      <c r="L325" s="419"/>
      <c r="M325" s="419"/>
      <c r="N325" s="419"/>
      <c r="O325" s="419"/>
      <c r="P325" s="419"/>
      <c r="Q325" s="419"/>
      <c r="R325" s="419"/>
      <c r="S325" s="419"/>
      <c r="T325" s="419"/>
      <c r="U325" s="419"/>
    </row>
    <row r="326" spans="1:21" ht="18" hidden="1">
      <c r="A326" s="429">
        <v>325</v>
      </c>
      <c r="B326" s="46" t="s">
        <v>246</v>
      </c>
      <c r="C326" s="47" t="s">
        <v>292</v>
      </c>
      <c r="D326" s="48">
        <v>12</v>
      </c>
      <c r="E326" s="49"/>
      <c r="F326" s="497"/>
      <c r="G326" s="433">
        <f t="shared" si="10"/>
        <v>0</v>
      </c>
      <c r="H326" s="434"/>
      <c r="I326" s="50"/>
      <c r="J326" s="50"/>
      <c r="K326" s="419"/>
      <c r="L326" s="419"/>
      <c r="M326" s="419"/>
      <c r="N326" s="419"/>
      <c r="O326" s="419"/>
      <c r="P326" s="419"/>
      <c r="Q326" s="419"/>
      <c r="R326" s="419"/>
      <c r="S326" s="419"/>
      <c r="T326" s="419"/>
      <c r="U326" s="419"/>
    </row>
    <row r="327" spans="1:21" ht="18" hidden="1">
      <c r="A327" s="429">
        <v>326</v>
      </c>
      <c r="B327" s="46" t="s">
        <v>247</v>
      </c>
      <c r="C327" s="47" t="s">
        <v>292</v>
      </c>
      <c r="D327" s="48">
        <v>12</v>
      </c>
      <c r="E327" s="49"/>
      <c r="F327" s="497"/>
      <c r="G327" s="433">
        <f t="shared" si="10"/>
        <v>0</v>
      </c>
      <c r="H327" s="434"/>
      <c r="I327" s="50"/>
      <c r="J327" s="50"/>
      <c r="K327" s="419"/>
      <c r="L327" s="419"/>
      <c r="M327" s="419"/>
      <c r="N327" s="419"/>
      <c r="O327" s="419"/>
      <c r="P327" s="419"/>
      <c r="Q327" s="419"/>
      <c r="R327" s="419"/>
      <c r="S327" s="419"/>
      <c r="T327" s="419"/>
      <c r="U327" s="419"/>
    </row>
    <row r="328" spans="1:21" ht="18" hidden="1">
      <c r="A328" s="429">
        <v>327</v>
      </c>
      <c r="B328" s="46" t="s">
        <v>248</v>
      </c>
      <c r="C328" s="47" t="s">
        <v>292</v>
      </c>
      <c r="D328" s="48">
        <v>12</v>
      </c>
      <c r="E328" s="49"/>
      <c r="F328" s="497"/>
      <c r="G328" s="433">
        <f t="shared" si="10"/>
        <v>0</v>
      </c>
      <c r="H328" s="434"/>
      <c r="I328" s="50"/>
      <c r="J328" s="50"/>
      <c r="K328" s="419"/>
      <c r="L328" s="419"/>
      <c r="M328" s="419"/>
      <c r="N328" s="419"/>
      <c r="O328" s="419"/>
      <c r="P328" s="419"/>
      <c r="Q328" s="419"/>
      <c r="R328" s="419"/>
      <c r="S328" s="419"/>
      <c r="T328" s="419"/>
      <c r="U328" s="419"/>
    </row>
    <row r="329" spans="1:21" ht="18" hidden="1">
      <c r="A329" s="429">
        <v>328</v>
      </c>
      <c r="B329" s="53" t="s">
        <v>818</v>
      </c>
      <c r="C329" s="56" t="s">
        <v>311</v>
      </c>
      <c r="D329" s="48">
        <v>200</v>
      </c>
      <c r="E329" s="49"/>
      <c r="F329" s="497"/>
      <c r="G329" s="433">
        <f t="shared" si="10"/>
        <v>0</v>
      </c>
      <c r="H329" s="434"/>
      <c r="I329" s="50"/>
      <c r="J329" s="50"/>
      <c r="K329" s="419"/>
      <c r="L329" s="419"/>
      <c r="M329" s="419"/>
      <c r="N329" s="419"/>
      <c r="O329" s="419"/>
      <c r="P329" s="419"/>
      <c r="Q329" s="419"/>
      <c r="R329" s="419"/>
      <c r="S329" s="419"/>
      <c r="T329" s="419"/>
      <c r="U329" s="419"/>
    </row>
    <row r="330" spans="1:21" ht="18">
      <c r="A330" s="429">
        <v>329</v>
      </c>
      <c r="B330" s="46" t="s">
        <v>249</v>
      </c>
      <c r="C330" s="47" t="s">
        <v>331</v>
      </c>
      <c r="D330" s="48">
        <v>80</v>
      </c>
      <c r="E330" s="49"/>
      <c r="F330" s="497"/>
      <c r="G330" s="433">
        <v>8607.2000000000007</v>
      </c>
      <c r="H330" s="434">
        <f t="shared" ref="H330:H331" si="11">D330*G330</f>
        <v>688576</v>
      </c>
      <c r="I330" s="50"/>
      <c r="J330" s="50"/>
      <c r="K330" s="419"/>
      <c r="L330" s="419"/>
      <c r="M330" s="419"/>
      <c r="N330" s="419"/>
      <c r="O330" s="419"/>
      <c r="P330" s="419"/>
      <c r="Q330" s="419"/>
      <c r="R330" s="419"/>
      <c r="S330" s="419"/>
      <c r="T330" s="419"/>
      <c r="U330" s="419"/>
    </row>
    <row r="331" spans="1:21" s="54" customFormat="1" ht="18">
      <c r="A331" s="429">
        <v>330</v>
      </c>
      <c r="B331" s="46" t="s">
        <v>250</v>
      </c>
      <c r="C331" s="47" t="s">
        <v>332</v>
      </c>
      <c r="D331" s="48">
        <v>300</v>
      </c>
      <c r="E331" s="49"/>
      <c r="F331" s="498"/>
      <c r="G331" s="433">
        <v>8607.2000000000007</v>
      </c>
      <c r="H331" s="434">
        <f t="shared" si="11"/>
        <v>2582160</v>
      </c>
      <c r="I331" s="53"/>
      <c r="J331" s="53"/>
      <c r="K331" s="435"/>
      <c r="L331" s="435"/>
      <c r="M331" s="435"/>
      <c r="N331" s="435"/>
      <c r="O331" s="435"/>
      <c r="P331" s="435"/>
      <c r="Q331" s="435"/>
      <c r="R331" s="435"/>
      <c r="S331" s="435"/>
      <c r="T331" s="435"/>
      <c r="U331" s="435"/>
    </row>
    <row r="332" spans="1:21" s="54" customFormat="1" ht="18" hidden="1">
      <c r="A332" s="429">
        <v>331</v>
      </c>
      <c r="B332" s="46" t="s">
        <v>819</v>
      </c>
      <c r="C332" s="47" t="s">
        <v>313</v>
      </c>
      <c r="D332" s="48">
        <v>200</v>
      </c>
      <c r="E332" s="49"/>
      <c r="F332" s="498"/>
      <c r="G332" s="433">
        <f t="shared" si="10"/>
        <v>0</v>
      </c>
      <c r="H332" s="434"/>
      <c r="I332" s="53"/>
      <c r="J332" s="53"/>
      <c r="K332" s="435"/>
      <c r="L332" s="435"/>
      <c r="M332" s="435"/>
      <c r="N332" s="435"/>
      <c r="O332" s="435"/>
      <c r="P332" s="435"/>
      <c r="Q332" s="435"/>
      <c r="R332" s="435"/>
      <c r="S332" s="435"/>
      <c r="T332" s="435"/>
      <c r="U332" s="435"/>
    </row>
    <row r="333" spans="1:21" s="54" customFormat="1" ht="18">
      <c r="A333" s="429">
        <v>332</v>
      </c>
      <c r="B333" s="46" t="s">
        <v>251</v>
      </c>
      <c r="C333" s="47" t="s">
        <v>292</v>
      </c>
      <c r="D333" s="48">
        <v>800</v>
      </c>
      <c r="E333" s="49"/>
      <c r="F333" s="498"/>
      <c r="G333" s="711">
        <f>+H333/D333</f>
        <v>1020.5675</v>
      </c>
      <c r="H333" s="434">
        <v>816454</v>
      </c>
      <c r="I333" s="53"/>
      <c r="J333" s="53"/>
      <c r="K333" s="435"/>
      <c r="L333" s="435"/>
      <c r="M333" s="435"/>
      <c r="N333" s="435"/>
      <c r="O333" s="435"/>
      <c r="P333" s="435"/>
      <c r="Q333" s="435"/>
      <c r="R333" s="435"/>
      <c r="S333" s="435"/>
      <c r="T333" s="435"/>
      <c r="U333" s="435"/>
    </row>
    <row r="334" spans="1:21" s="54" customFormat="1" ht="18" hidden="1">
      <c r="A334" s="429">
        <v>333</v>
      </c>
      <c r="B334" s="46" t="s">
        <v>252</v>
      </c>
      <c r="C334" s="47" t="s">
        <v>882</v>
      </c>
      <c r="D334" s="48">
        <v>20</v>
      </c>
      <c r="E334" s="49"/>
      <c r="F334" s="498"/>
      <c r="G334" s="433">
        <f t="shared" si="10"/>
        <v>0</v>
      </c>
      <c r="H334" s="434"/>
      <c r="I334" s="53"/>
      <c r="J334" s="53"/>
      <c r="K334" s="435"/>
      <c r="L334" s="435"/>
      <c r="M334" s="435"/>
      <c r="N334" s="435"/>
      <c r="O334" s="435"/>
      <c r="P334" s="435"/>
      <c r="Q334" s="435"/>
      <c r="R334" s="435"/>
      <c r="S334" s="435"/>
      <c r="T334" s="435"/>
      <c r="U334" s="435"/>
    </row>
    <row r="335" spans="1:21" s="54" customFormat="1" ht="18" hidden="1">
      <c r="A335" s="429">
        <v>334</v>
      </c>
      <c r="B335" s="46" t="s">
        <v>253</v>
      </c>
      <c r="C335" s="47" t="s">
        <v>331</v>
      </c>
      <c r="D335" s="48">
        <v>140</v>
      </c>
      <c r="E335" s="49"/>
      <c r="F335" s="498"/>
      <c r="G335" s="433">
        <f t="shared" si="10"/>
        <v>0</v>
      </c>
      <c r="H335" s="434"/>
      <c r="I335" s="53"/>
      <c r="J335" s="53"/>
      <c r="K335" s="435"/>
      <c r="L335" s="435"/>
      <c r="M335" s="435"/>
      <c r="N335" s="435"/>
      <c r="O335" s="435"/>
      <c r="P335" s="435"/>
      <c r="Q335" s="435"/>
      <c r="R335" s="435"/>
      <c r="S335" s="435"/>
      <c r="T335" s="435"/>
      <c r="U335" s="435"/>
    </row>
    <row r="336" spans="1:21" s="54" customFormat="1" ht="36" hidden="1">
      <c r="A336" s="429">
        <v>335</v>
      </c>
      <c r="B336" s="46" t="s">
        <v>820</v>
      </c>
      <c r="C336" s="47" t="s">
        <v>292</v>
      </c>
      <c r="D336" s="48">
        <v>12</v>
      </c>
      <c r="E336" s="49"/>
      <c r="F336" s="498"/>
      <c r="G336" s="433">
        <f t="shared" si="10"/>
        <v>0</v>
      </c>
      <c r="H336" s="434"/>
      <c r="I336" s="53"/>
      <c r="J336" s="53"/>
      <c r="K336" s="435"/>
      <c r="L336" s="435"/>
      <c r="M336" s="435"/>
      <c r="N336" s="435"/>
      <c r="O336" s="435"/>
      <c r="P336" s="435"/>
      <c r="Q336" s="435"/>
      <c r="R336" s="435"/>
      <c r="S336" s="435"/>
      <c r="T336" s="435"/>
      <c r="U336" s="435"/>
    </row>
    <row r="337" spans="1:21" s="54" customFormat="1" ht="36" hidden="1">
      <c r="A337" s="429">
        <v>336</v>
      </c>
      <c r="B337" s="46" t="s">
        <v>821</v>
      </c>
      <c r="C337" s="47" t="s">
        <v>292</v>
      </c>
      <c r="D337" s="48">
        <v>12</v>
      </c>
      <c r="E337" s="49"/>
      <c r="F337" s="498"/>
      <c r="G337" s="433">
        <f t="shared" si="10"/>
        <v>0</v>
      </c>
      <c r="H337" s="434"/>
      <c r="I337" s="53"/>
      <c r="J337" s="53"/>
      <c r="K337" s="435"/>
      <c r="L337" s="435"/>
      <c r="M337" s="435"/>
      <c r="N337" s="435"/>
      <c r="O337" s="435"/>
      <c r="P337" s="435"/>
      <c r="Q337" s="435"/>
      <c r="R337" s="435"/>
      <c r="S337" s="435"/>
      <c r="T337" s="435"/>
      <c r="U337" s="435"/>
    </row>
    <row r="338" spans="1:21" s="54" customFormat="1" ht="18" hidden="1">
      <c r="A338" s="429">
        <v>337</v>
      </c>
      <c r="B338" s="57" t="s">
        <v>822</v>
      </c>
      <c r="C338" s="56" t="s">
        <v>292</v>
      </c>
      <c r="D338" s="48">
        <v>8</v>
      </c>
      <c r="E338" s="49"/>
      <c r="F338" s="498"/>
      <c r="G338" s="433">
        <f t="shared" si="10"/>
        <v>0</v>
      </c>
      <c r="H338" s="434"/>
      <c r="I338" s="53"/>
      <c r="J338" s="53"/>
      <c r="K338" s="435"/>
      <c r="L338" s="435"/>
      <c r="M338" s="435"/>
      <c r="N338" s="435"/>
      <c r="O338" s="435"/>
      <c r="P338" s="435"/>
      <c r="Q338" s="435"/>
      <c r="R338" s="435"/>
      <c r="S338" s="435"/>
      <c r="T338" s="435"/>
      <c r="U338" s="435"/>
    </row>
    <row r="339" spans="1:21" s="54" customFormat="1" ht="18" hidden="1">
      <c r="A339" s="429">
        <v>338</v>
      </c>
      <c r="B339" s="57" t="s">
        <v>823</v>
      </c>
      <c r="C339" s="56" t="s">
        <v>292</v>
      </c>
      <c r="D339" s="48">
        <v>8</v>
      </c>
      <c r="E339" s="49"/>
      <c r="F339" s="498"/>
      <c r="G339" s="433">
        <f t="shared" si="10"/>
        <v>0</v>
      </c>
      <c r="H339" s="434"/>
      <c r="I339" s="53"/>
      <c r="J339" s="53"/>
      <c r="K339" s="435"/>
      <c r="L339" s="435"/>
      <c r="M339" s="435"/>
      <c r="N339" s="435"/>
      <c r="O339" s="435"/>
      <c r="P339" s="435"/>
      <c r="Q339" s="435"/>
      <c r="R339" s="435"/>
      <c r="S339" s="435"/>
      <c r="T339" s="435"/>
      <c r="U339" s="435"/>
    </row>
    <row r="340" spans="1:21" s="67" customFormat="1" ht="18" hidden="1">
      <c r="A340" s="429">
        <v>339</v>
      </c>
      <c r="B340" s="57" t="s">
        <v>824</v>
      </c>
      <c r="C340" s="56" t="s">
        <v>292</v>
      </c>
      <c r="D340" s="48">
        <v>8</v>
      </c>
      <c r="E340" s="49"/>
      <c r="F340" s="503"/>
      <c r="G340" s="433">
        <f t="shared" si="10"/>
        <v>0</v>
      </c>
      <c r="H340" s="434"/>
      <c r="I340" s="68"/>
      <c r="J340" s="68"/>
      <c r="K340" s="452"/>
      <c r="L340" s="452"/>
      <c r="M340" s="452"/>
      <c r="N340" s="452"/>
      <c r="O340" s="452"/>
      <c r="P340" s="452"/>
      <c r="Q340" s="452"/>
      <c r="R340" s="452"/>
      <c r="S340" s="452"/>
      <c r="T340" s="452"/>
      <c r="U340" s="452"/>
    </row>
    <row r="341" spans="1:21" s="67" customFormat="1" ht="18" hidden="1">
      <c r="A341" s="429">
        <v>340</v>
      </c>
      <c r="B341" s="57" t="s">
        <v>825</v>
      </c>
      <c r="C341" s="56" t="s">
        <v>292</v>
      </c>
      <c r="D341" s="48">
        <v>8</v>
      </c>
      <c r="E341" s="49"/>
      <c r="F341" s="503"/>
      <c r="G341" s="433">
        <f t="shared" si="10"/>
        <v>0</v>
      </c>
      <c r="H341" s="434"/>
      <c r="I341" s="68"/>
      <c r="J341" s="68"/>
      <c r="K341" s="452"/>
      <c r="L341" s="452"/>
      <c r="M341" s="452"/>
      <c r="N341" s="452"/>
      <c r="O341" s="452"/>
      <c r="P341" s="452"/>
      <c r="Q341" s="452"/>
      <c r="R341" s="452"/>
      <c r="S341" s="452"/>
      <c r="T341" s="452"/>
      <c r="U341" s="452"/>
    </row>
    <row r="342" spans="1:21" ht="18" hidden="1">
      <c r="A342" s="429">
        <v>341</v>
      </c>
      <c r="B342" s="46" t="s">
        <v>254</v>
      </c>
      <c r="C342" s="47" t="s">
        <v>292</v>
      </c>
      <c r="D342" s="48">
        <v>8</v>
      </c>
      <c r="E342" s="49"/>
      <c r="F342" s="505"/>
      <c r="G342" s="433">
        <f t="shared" si="10"/>
        <v>0</v>
      </c>
      <c r="H342" s="458"/>
      <c r="I342" s="50"/>
      <c r="J342" s="50"/>
      <c r="K342" s="419"/>
      <c r="L342" s="419"/>
      <c r="M342" s="419"/>
      <c r="N342" s="419"/>
      <c r="O342" s="419"/>
      <c r="P342" s="419"/>
      <c r="Q342" s="419"/>
      <c r="R342" s="419"/>
      <c r="S342" s="419"/>
      <c r="T342" s="419"/>
      <c r="U342" s="419"/>
    </row>
    <row r="343" spans="1:21" ht="18" hidden="1">
      <c r="A343" s="429">
        <v>342</v>
      </c>
      <c r="B343" s="46" t="s">
        <v>255</v>
      </c>
      <c r="C343" s="47" t="s">
        <v>292</v>
      </c>
      <c r="D343" s="48">
        <v>8</v>
      </c>
      <c r="E343" s="49"/>
      <c r="F343" s="497"/>
      <c r="G343" s="433">
        <f t="shared" si="10"/>
        <v>0</v>
      </c>
      <c r="H343" s="434"/>
      <c r="I343" s="50"/>
      <c r="J343" s="50"/>
      <c r="K343" s="419"/>
      <c r="L343" s="419"/>
      <c r="M343" s="419"/>
      <c r="N343" s="419"/>
      <c r="O343" s="419"/>
      <c r="P343" s="419"/>
      <c r="Q343" s="419"/>
      <c r="R343" s="419"/>
      <c r="S343" s="419"/>
      <c r="T343" s="419"/>
      <c r="U343" s="419"/>
    </row>
    <row r="344" spans="1:21" ht="18" hidden="1">
      <c r="A344" s="429">
        <v>343</v>
      </c>
      <c r="B344" s="57" t="s">
        <v>826</v>
      </c>
      <c r="C344" s="56" t="s">
        <v>292</v>
      </c>
      <c r="D344" s="48">
        <v>8</v>
      </c>
      <c r="E344" s="49"/>
      <c r="F344" s="497"/>
      <c r="G344" s="433">
        <f t="shared" si="10"/>
        <v>0</v>
      </c>
      <c r="H344" s="434"/>
      <c r="I344" s="50"/>
      <c r="J344" s="50"/>
      <c r="K344" s="419"/>
      <c r="L344" s="419"/>
      <c r="M344" s="419"/>
      <c r="N344" s="419"/>
      <c r="O344" s="419"/>
      <c r="P344" s="419"/>
      <c r="Q344" s="419"/>
      <c r="R344" s="419"/>
      <c r="S344" s="419"/>
      <c r="T344" s="419"/>
      <c r="U344" s="419"/>
    </row>
    <row r="345" spans="1:21" ht="18" hidden="1">
      <c r="A345" s="429">
        <v>344</v>
      </c>
      <c r="B345" s="57" t="s">
        <v>827</v>
      </c>
      <c r="C345" s="56" t="s">
        <v>292</v>
      </c>
      <c r="D345" s="48">
        <v>4</v>
      </c>
      <c r="E345" s="49"/>
      <c r="F345" s="497"/>
      <c r="G345" s="433">
        <f t="shared" si="10"/>
        <v>0</v>
      </c>
      <c r="H345" s="434"/>
      <c r="I345" s="50"/>
      <c r="J345" s="50"/>
      <c r="K345" s="419"/>
      <c r="L345" s="419"/>
      <c r="M345" s="419"/>
      <c r="N345" s="419"/>
      <c r="O345" s="419"/>
      <c r="P345" s="419"/>
      <c r="Q345" s="419"/>
      <c r="R345" s="419"/>
      <c r="S345" s="419"/>
      <c r="T345" s="419"/>
      <c r="U345" s="419"/>
    </row>
    <row r="346" spans="1:21" ht="18" hidden="1">
      <c r="A346" s="429">
        <v>345</v>
      </c>
      <c r="B346" s="46" t="s">
        <v>256</v>
      </c>
      <c r="C346" s="47" t="s">
        <v>292</v>
      </c>
      <c r="D346" s="48">
        <v>4</v>
      </c>
      <c r="E346" s="49"/>
      <c r="F346" s="497"/>
      <c r="G346" s="433">
        <f t="shared" si="10"/>
        <v>0</v>
      </c>
      <c r="H346" s="434"/>
      <c r="I346" s="50"/>
      <c r="J346" s="50"/>
      <c r="K346" s="419"/>
      <c r="L346" s="419"/>
      <c r="M346" s="419"/>
      <c r="N346" s="419"/>
      <c r="O346" s="419"/>
      <c r="P346" s="419"/>
      <c r="Q346" s="419"/>
      <c r="R346" s="419"/>
      <c r="S346" s="419"/>
      <c r="T346" s="419"/>
      <c r="U346" s="419"/>
    </row>
    <row r="347" spans="1:21" ht="18" hidden="1">
      <c r="A347" s="429">
        <v>346</v>
      </c>
      <c r="B347" s="57" t="s">
        <v>828</v>
      </c>
      <c r="C347" s="56"/>
      <c r="D347" s="48">
        <v>4</v>
      </c>
      <c r="E347" s="49"/>
      <c r="F347" s="497"/>
      <c r="G347" s="433">
        <f t="shared" si="10"/>
        <v>0</v>
      </c>
      <c r="H347" s="434"/>
      <c r="I347" s="50"/>
      <c r="J347" s="50"/>
      <c r="K347" s="419"/>
      <c r="L347" s="419"/>
      <c r="M347" s="419"/>
      <c r="N347" s="419"/>
      <c r="O347" s="419"/>
      <c r="P347" s="419"/>
      <c r="Q347" s="419"/>
      <c r="R347" s="419"/>
      <c r="S347" s="419"/>
      <c r="T347" s="419"/>
      <c r="U347" s="419"/>
    </row>
    <row r="348" spans="1:21" ht="18" hidden="1">
      <c r="A348" s="429">
        <v>347</v>
      </c>
      <c r="B348" s="46" t="s">
        <v>257</v>
      </c>
      <c r="C348" s="47" t="s">
        <v>292</v>
      </c>
      <c r="D348" s="48">
        <v>8</v>
      </c>
      <c r="E348" s="49"/>
      <c r="F348" s="497"/>
      <c r="G348" s="433">
        <f t="shared" si="10"/>
        <v>0</v>
      </c>
      <c r="H348" s="434"/>
      <c r="I348" s="50"/>
      <c r="J348" s="50"/>
      <c r="K348" s="419"/>
      <c r="L348" s="419"/>
      <c r="M348" s="419"/>
      <c r="N348" s="419"/>
      <c r="O348" s="419"/>
      <c r="P348" s="419"/>
      <c r="Q348" s="419"/>
      <c r="R348" s="419"/>
      <c r="S348" s="419"/>
      <c r="T348" s="419"/>
      <c r="U348" s="419"/>
    </row>
    <row r="349" spans="1:21" ht="18" hidden="1">
      <c r="A349" s="429">
        <v>348</v>
      </c>
      <c r="B349" s="57" t="s">
        <v>829</v>
      </c>
      <c r="C349" s="56" t="s">
        <v>292</v>
      </c>
      <c r="D349" s="48">
        <v>4</v>
      </c>
      <c r="E349" s="49"/>
      <c r="F349" s="497"/>
      <c r="G349" s="433">
        <f t="shared" si="10"/>
        <v>0</v>
      </c>
      <c r="H349" s="434"/>
      <c r="I349" s="50"/>
      <c r="J349" s="50"/>
      <c r="K349" s="419"/>
      <c r="L349" s="419"/>
      <c r="M349" s="419"/>
      <c r="N349" s="419"/>
      <c r="O349" s="419"/>
      <c r="P349" s="419"/>
      <c r="Q349" s="419"/>
      <c r="R349" s="419"/>
      <c r="S349" s="419"/>
      <c r="T349" s="419"/>
      <c r="U349" s="419"/>
    </row>
    <row r="350" spans="1:21" ht="18" hidden="1">
      <c r="A350" s="429">
        <v>349</v>
      </c>
      <c r="B350" s="57" t="s">
        <v>830</v>
      </c>
      <c r="C350" s="56" t="s">
        <v>292</v>
      </c>
      <c r="D350" s="48">
        <v>4</v>
      </c>
      <c r="E350" s="49"/>
      <c r="F350" s="497"/>
      <c r="G350" s="433">
        <f t="shared" si="10"/>
        <v>0</v>
      </c>
      <c r="H350" s="434"/>
      <c r="I350" s="50"/>
      <c r="J350" s="50"/>
      <c r="K350" s="419"/>
      <c r="L350" s="419"/>
      <c r="M350" s="419"/>
      <c r="N350" s="419"/>
      <c r="O350" s="419"/>
      <c r="P350" s="419"/>
      <c r="Q350" s="419"/>
      <c r="R350" s="419"/>
      <c r="S350" s="419"/>
      <c r="T350" s="419"/>
      <c r="U350" s="419"/>
    </row>
    <row r="351" spans="1:21" ht="18" hidden="1">
      <c r="A351" s="429">
        <v>350</v>
      </c>
      <c r="B351" s="57" t="s">
        <v>831</v>
      </c>
      <c r="C351" s="56" t="s">
        <v>292</v>
      </c>
      <c r="D351" s="48">
        <v>4</v>
      </c>
      <c r="E351" s="49"/>
      <c r="F351" s="497"/>
      <c r="G351" s="433">
        <f t="shared" si="10"/>
        <v>0</v>
      </c>
      <c r="H351" s="434"/>
      <c r="I351" s="50"/>
      <c r="J351" s="50"/>
      <c r="K351" s="419"/>
      <c r="L351" s="419"/>
      <c r="M351" s="419"/>
      <c r="N351" s="419"/>
      <c r="O351" s="419"/>
      <c r="P351" s="419"/>
      <c r="Q351" s="419"/>
      <c r="R351" s="419"/>
      <c r="S351" s="419"/>
      <c r="T351" s="419"/>
      <c r="U351" s="419"/>
    </row>
    <row r="352" spans="1:21" ht="18" hidden="1">
      <c r="A352" s="429">
        <v>351</v>
      </c>
      <c r="B352" s="57" t="s">
        <v>832</v>
      </c>
      <c r="C352" s="56" t="s">
        <v>292</v>
      </c>
      <c r="D352" s="48">
        <v>4</v>
      </c>
      <c r="E352" s="49"/>
      <c r="F352" s="497"/>
      <c r="G352" s="433">
        <f t="shared" si="10"/>
        <v>0</v>
      </c>
      <c r="H352" s="434"/>
      <c r="I352" s="50"/>
      <c r="J352" s="50"/>
      <c r="K352" s="419"/>
      <c r="L352" s="419"/>
      <c r="M352" s="419"/>
      <c r="N352" s="419"/>
      <c r="O352" s="419"/>
      <c r="P352" s="419"/>
      <c r="Q352" s="419"/>
      <c r="R352" s="419"/>
      <c r="S352" s="419"/>
      <c r="T352" s="419"/>
      <c r="U352" s="419"/>
    </row>
    <row r="353" spans="1:21" ht="18" hidden="1">
      <c r="A353" s="429">
        <v>352</v>
      </c>
      <c r="B353" s="57" t="s">
        <v>833</v>
      </c>
      <c r="C353" s="56" t="s">
        <v>292</v>
      </c>
      <c r="D353" s="48">
        <v>4</v>
      </c>
      <c r="E353" s="49"/>
      <c r="F353" s="497"/>
      <c r="G353" s="433">
        <f t="shared" si="10"/>
        <v>0</v>
      </c>
      <c r="H353" s="434"/>
      <c r="I353" s="50"/>
      <c r="J353" s="50"/>
      <c r="K353" s="419"/>
      <c r="L353" s="419"/>
      <c r="M353" s="419"/>
      <c r="N353" s="419"/>
      <c r="O353" s="419"/>
      <c r="P353" s="419"/>
      <c r="Q353" s="419"/>
      <c r="R353" s="419"/>
      <c r="S353" s="419"/>
      <c r="T353" s="419"/>
      <c r="U353" s="419"/>
    </row>
    <row r="354" spans="1:21" ht="18" hidden="1">
      <c r="A354" s="429">
        <v>353</v>
      </c>
      <c r="B354" s="46" t="s">
        <v>258</v>
      </c>
      <c r="C354" s="47" t="s">
        <v>292</v>
      </c>
      <c r="D354" s="48">
        <v>24</v>
      </c>
      <c r="E354" s="49"/>
      <c r="F354" s="497"/>
      <c r="G354" s="433">
        <f t="shared" si="10"/>
        <v>0</v>
      </c>
      <c r="H354" s="434"/>
      <c r="I354" s="50"/>
      <c r="J354" s="50"/>
      <c r="K354" s="419"/>
      <c r="L354" s="419"/>
      <c r="M354" s="419"/>
      <c r="N354" s="419"/>
      <c r="O354" s="419"/>
      <c r="P354" s="419"/>
      <c r="Q354" s="419"/>
      <c r="R354" s="419"/>
      <c r="S354" s="419"/>
      <c r="T354" s="419"/>
      <c r="U354" s="419"/>
    </row>
    <row r="355" spans="1:21" ht="18" hidden="1">
      <c r="A355" s="429">
        <v>354</v>
      </c>
      <c r="B355" s="57" t="s">
        <v>834</v>
      </c>
      <c r="C355" s="56" t="s">
        <v>292</v>
      </c>
      <c r="D355" s="72">
        <v>30</v>
      </c>
      <c r="E355" s="49"/>
      <c r="F355" s="497"/>
      <c r="G355" s="433">
        <f t="shared" si="10"/>
        <v>0</v>
      </c>
      <c r="H355" s="434"/>
      <c r="I355" s="50"/>
      <c r="J355" s="50"/>
      <c r="K355" s="419"/>
      <c r="L355" s="419"/>
      <c r="M355" s="419"/>
      <c r="N355" s="419"/>
      <c r="O355" s="419"/>
      <c r="P355" s="419"/>
      <c r="Q355" s="419"/>
      <c r="R355" s="419"/>
      <c r="S355" s="419"/>
      <c r="T355" s="419"/>
      <c r="U355" s="419"/>
    </row>
    <row r="356" spans="1:21" ht="18" hidden="1">
      <c r="A356" s="429">
        <v>355</v>
      </c>
      <c r="B356" s="57" t="s">
        <v>835</v>
      </c>
      <c r="C356" s="56" t="s">
        <v>292</v>
      </c>
      <c r="D356" s="72">
        <v>30</v>
      </c>
      <c r="E356" s="49"/>
      <c r="F356" s="497"/>
      <c r="G356" s="433">
        <f t="shared" si="10"/>
        <v>0</v>
      </c>
      <c r="H356" s="434"/>
      <c r="I356" s="50"/>
      <c r="J356" s="50"/>
      <c r="K356" s="419"/>
      <c r="L356" s="419"/>
      <c r="M356" s="419"/>
      <c r="N356" s="419"/>
      <c r="O356" s="419"/>
      <c r="P356" s="419"/>
      <c r="Q356" s="419"/>
      <c r="R356" s="419"/>
      <c r="S356" s="419"/>
      <c r="T356" s="419"/>
      <c r="U356" s="419"/>
    </row>
    <row r="357" spans="1:21" ht="18" hidden="1">
      <c r="A357" s="429">
        <v>356</v>
      </c>
      <c r="B357" s="46" t="s">
        <v>259</v>
      </c>
      <c r="C357" s="47" t="s">
        <v>292</v>
      </c>
      <c r="D357" s="48">
        <v>100</v>
      </c>
      <c r="E357" s="49"/>
      <c r="F357" s="497"/>
      <c r="G357" s="433">
        <f t="shared" si="10"/>
        <v>0</v>
      </c>
      <c r="H357" s="434"/>
      <c r="I357" s="50"/>
      <c r="J357" s="50"/>
      <c r="K357" s="419"/>
      <c r="L357" s="419"/>
      <c r="M357" s="419"/>
      <c r="N357" s="419"/>
      <c r="O357" s="419"/>
      <c r="P357" s="419"/>
      <c r="Q357" s="419"/>
      <c r="R357" s="419"/>
      <c r="S357" s="419"/>
      <c r="T357" s="419"/>
      <c r="U357" s="419"/>
    </row>
    <row r="358" spans="1:21" ht="18" hidden="1">
      <c r="A358" s="429">
        <v>357</v>
      </c>
      <c r="B358" s="46" t="s">
        <v>260</v>
      </c>
      <c r="C358" s="47" t="s">
        <v>292</v>
      </c>
      <c r="D358" s="48">
        <v>100</v>
      </c>
      <c r="E358" s="49"/>
      <c r="F358" s="497"/>
      <c r="G358" s="433">
        <f t="shared" si="10"/>
        <v>0</v>
      </c>
      <c r="H358" s="434"/>
      <c r="I358" s="50"/>
      <c r="J358" s="50"/>
      <c r="K358" s="419"/>
      <c r="L358" s="419"/>
      <c r="M358" s="419"/>
      <c r="N358" s="419"/>
      <c r="O358" s="419"/>
      <c r="P358" s="419"/>
      <c r="Q358" s="419"/>
      <c r="R358" s="419"/>
      <c r="S358" s="419"/>
      <c r="T358" s="419"/>
      <c r="U358" s="419"/>
    </row>
    <row r="359" spans="1:21" ht="18" hidden="1">
      <c r="A359" s="429">
        <v>358</v>
      </c>
      <c r="B359" s="46" t="s">
        <v>261</v>
      </c>
      <c r="C359" s="47" t="s">
        <v>292</v>
      </c>
      <c r="D359" s="48">
        <v>20</v>
      </c>
      <c r="E359" s="49"/>
      <c r="F359" s="497"/>
      <c r="G359" s="433">
        <f t="shared" si="10"/>
        <v>0</v>
      </c>
      <c r="H359" s="434"/>
      <c r="I359" s="50"/>
      <c r="J359" s="50"/>
      <c r="K359" s="419"/>
      <c r="L359" s="419"/>
      <c r="M359" s="419"/>
      <c r="N359" s="419"/>
      <c r="O359" s="419"/>
      <c r="P359" s="419"/>
      <c r="Q359" s="419"/>
      <c r="R359" s="419"/>
      <c r="S359" s="419"/>
      <c r="T359" s="419"/>
      <c r="U359" s="419"/>
    </row>
    <row r="360" spans="1:21" ht="18" hidden="1">
      <c r="A360" s="429">
        <v>359</v>
      </c>
      <c r="B360" s="46" t="s">
        <v>262</v>
      </c>
      <c r="C360" s="47" t="s">
        <v>292</v>
      </c>
      <c r="D360" s="48">
        <v>20</v>
      </c>
      <c r="E360" s="49"/>
      <c r="F360" s="497"/>
      <c r="G360" s="433">
        <f t="shared" si="10"/>
        <v>0</v>
      </c>
      <c r="H360" s="434"/>
      <c r="I360" s="50"/>
      <c r="J360" s="50"/>
      <c r="K360" s="419"/>
      <c r="L360" s="419"/>
      <c r="M360" s="419"/>
      <c r="N360" s="419"/>
      <c r="O360" s="419"/>
      <c r="P360" s="419"/>
      <c r="Q360" s="419"/>
      <c r="R360" s="419"/>
      <c r="S360" s="419"/>
      <c r="T360" s="419"/>
      <c r="U360" s="419"/>
    </row>
    <row r="361" spans="1:21" ht="18" hidden="1">
      <c r="A361" s="429">
        <v>360</v>
      </c>
      <c r="B361" s="46" t="s">
        <v>263</v>
      </c>
      <c r="C361" s="47" t="s">
        <v>292</v>
      </c>
      <c r="D361" s="48">
        <v>4</v>
      </c>
      <c r="E361" s="49"/>
      <c r="F361" s="497"/>
      <c r="G361" s="433">
        <f t="shared" si="10"/>
        <v>0</v>
      </c>
      <c r="H361" s="434"/>
      <c r="I361" s="50"/>
      <c r="J361" s="50"/>
      <c r="K361" s="419"/>
      <c r="L361" s="419"/>
      <c r="M361" s="419"/>
      <c r="N361" s="419"/>
      <c r="O361" s="419"/>
      <c r="P361" s="419"/>
      <c r="Q361" s="419"/>
      <c r="R361" s="419"/>
      <c r="S361" s="419"/>
      <c r="T361" s="419"/>
      <c r="U361" s="419"/>
    </row>
    <row r="362" spans="1:21" ht="18" hidden="1">
      <c r="A362" s="429">
        <v>361</v>
      </c>
      <c r="B362" s="46" t="s">
        <v>264</v>
      </c>
      <c r="C362" s="47" t="s">
        <v>292</v>
      </c>
      <c r="D362" s="48">
        <v>12</v>
      </c>
      <c r="E362" s="49"/>
      <c r="F362" s="497"/>
      <c r="G362" s="433">
        <f t="shared" si="10"/>
        <v>0</v>
      </c>
      <c r="H362" s="434"/>
      <c r="I362" s="50"/>
      <c r="J362" s="50"/>
      <c r="K362" s="419"/>
      <c r="L362" s="419"/>
      <c r="M362" s="419"/>
      <c r="N362" s="419"/>
      <c r="O362" s="419"/>
      <c r="P362" s="419"/>
      <c r="Q362" s="419"/>
      <c r="R362" s="419"/>
      <c r="S362" s="419"/>
      <c r="T362" s="419"/>
      <c r="U362" s="419"/>
    </row>
    <row r="363" spans="1:21" ht="18" hidden="1">
      <c r="A363" s="429">
        <v>362</v>
      </c>
      <c r="B363" s="57" t="s">
        <v>836</v>
      </c>
      <c r="C363" s="56" t="s">
        <v>292</v>
      </c>
      <c r="D363" s="48">
        <v>4</v>
      </c>
      <c r="E363" s="49"/>
      <c r="F363" s="497"/>
      <c r="G363" s="433">
        <f t="shared" si="10"/>
        <v>0</v>
      </c>
      <c r="H363" s="434"/>
      <c r="I363" s="50"/>
      <c r="J363" s="50"/>
      <c r="K363" s="419"/>
      <c r="L363" s="419"/>
      <c r="M363" s="419"/>
      <c r="N363" s="419"/>
      <c r="O363" s="419"/>
      <c r="P363" s="419"/>
      <c r="Q363" s="419"/>
      <c r="R363" s="419"/>
      <c r="S363" s="419"/>
      <c r="T363" s="419"/>
      <c r="U363" s="419"/>
    </row>
    <row r="364" spans="1:21" ht="18" hidden="1">
      <c r="A364" s="429">
        <v>363</v>
      </c>
      <c r="B364" s="46" t="s">
        <v>265</v>
      </c>
      <c r="C364" s="47" t="s">
        <v>292</v>
      </c>
      <c r="D364" s="48">
        <v>16</v>
      </c>
      <c r="E364" s="49"/>
      <c r="F364" s="497"/>
      <c r="G364" s="433">
        <f t="shared" si="10"/>
        <v>0</v>
      </c>
      <c r="H364" s="434"/>
      <c r="I364" s="50"/>
      <c r="J364" s="50"/>
      <c r="K364" s="419"/>
      <c r="L364" s="419"/>
      <c r="M364" s="419"/>
      <c r="N364" s="419"/>
      <c r="O364" s="419"/>
      <c r="P364" s="419"/>
      <c r="Q364" s="419"/>
      <c r="R364" s="419"/>
      <c r="S364" s="419"/>
      <c r="T364" s="419"/>
      <c r="U364" s="419"/>
    </row>
    <row r="365" spans="1:21" ht="18" hidden="1">
      <c r="A365" s="429">
        <v>364</v>
      </c>
      <c r="B365" s="57" t="s">
        <v>837</v>
      </c>
      <c r="C365" s="56" t="s">
        <v>292</v>
      </c>
      <c r="D365" s="48">
        <v>4</v>
      </c>
      <c r="E365" s="49"/>
      <c r="F365" s="497"/>
      <c r="G365" s="433">
        <f t="shared" si="10"/>
        <v>0</v>
      </c>
      <c r="H365" s="434"/>
      <c r="I365" s="50"/>
      <c r="J365" s="50"/>
      <c r="K365" s="419"/>
      <c r="L365" s="419"/>
      <c r="M365" s="419"/>
      <c r="N365" s="419"/>
      <c r="O365" s="419"/>
      <c r="P365" s="419"/>
      <c r="Q365" s="419"/>
      <c r="R365" s="419"/>
      <c r="S365" s="419"/>
      <c r="T365" s="419"/>
      <c r="U365" s="419"/>
    </row>
    <row r="366" spans="1:21" ht="18" hidden="1">
      <c r="A366" s="429">
        <v>365</v>
      </c>
      <c r="B366" s="57" t="s">
        <v>838</v>
      </c>
      <c r="C366" s="56" t="s">
        <v>292</v>
      </c>
      <c r="D366" s="48">
        <v>4</v>
      </c>
      <c r="E366" s="49"/>
      <c r="F366" s="497"/>
      <c r="G366" s="433">
        <f t="shared" si="10"/>
        <v>0</v>
      </c>
      <c r="H366" s="434"/>
      <c r="I366" s="50"/>
      <c r="J366" s="50"/>
      <c r="K366" s="419"/>
      <c r="L366" s="419"/>
      <c r="M366" s="419"/>
      <c r="N366" s="419"/>
      <c r="O366" s="419"/>
      <c r="P366" s="419"/>
      <c r="Q366" s="419"/>
      <c r="R366" s="419"/>
      <c r="S366" s="419"/>
      <c r="T366" s="419"/>
      <c r="U366" s="419"/>
    </row>
    <row r="367" spans="1:21" ht="18" hidden="1">
      <c r="A367" s="429">
        <v>366</v>
      </c>
      <c r="B367" s="46" t="s">
        <v>266</v>
      </c>
      <c r="C367" s="47" t="s">
        <v>292</v>
      </c>
      <c r="D367" s="48">
        <v>20</v>
      </c>
      <c r="E367" s="49"/>
      <c r="F367" s="497"/>
      <c r="G367" s="433">
        <f t="shared" si="10"/>
        <v>0</v>
      </c>
      <c r="H367" s="434"/>
      <c r="I367" s="50"/>
      <c r="J367" s="50"/>
      <c r="K367" s="419"/>
      <c r="L367" s="419"/>
      <c r="M367" s="419"/>
      <c r="N367" s="419"/>
      <c r="O367" s="419"/>
      <c r="P367" s="419"/>
      <c r="Q367" s="419"/>
      <c r="R367" s="419"/>
      <c r="S367" s="419"/>
      <c r="T367" s="419"/>
      <c r="U367" s="419"/>
    </row>
    <row r="368" spans="1:21" ht="18" hidden="1">
      <c r="A368" s="429">
        <v>367</v>
      </c>
      <c r="B368" s="57" t="s">
        <v>839</v>
      </c>
      <c r="C368" s="56" t="s">
        <v>292</v>
      </c>
      <c r="D368" s="48">
        <v>4</v>
      </c>
      <c r="E368" s="49"/>
      <c r="F368" s="497"/>
      <c r="G368" s="433">
        <f t="shared" si="10"/>
        <v>0</v>
      </c>
      <c r="H368" s="434"/>
      <c r="I368" s="50"/>
      <c r="J368" s="50"/>
      <c r="K368" s="419"/>
      <c r="L368" s="419"/>
      <c r="M368" s="419"/>
      <c r="N368" s="419"/>
      <c r="O368" s="419"/>
      <c r="P368" s="419"/>
      <c r="Q368" s="419"/>
      <c r="R368" s="419"/>
      <c r="S368" s="419"/>
      <c r="T368" s="419"/>
      <c r="U368" s="419"/>
    </row>
    <row r="369" spans="1:21" ht="18" hidden="1">
      <c r="A369" s="429">
        <v>368</v>
      </c>
      <c r="B369" s="46" t="s">
        <v>267</v>
      </c>
      <c r="C369" s="47" t="s">
        <v>292</v>
      </c>
      <c r="D369" s="48">
        <v>20</v>
      </c>
      <c r="E369" s="49"/>
      <c r="F369" s="497"/>
      <c r="G369" s="433">
        <f t="shared" si="10"/>
        <v>0</v>
      </c>
      <c r="H369" s="434"/>
      <c r="I369" s="50"/>
      <c r="J369" s="50"/>
      <c r="K369" s="419"/>
      <c r="L369" s="419"/>
      <c r="M369" s="419"/>
      <c r="N369" s="419"/>
      <c r="O369" s="419"/>
      <c r="P369" s="419"/>
      <c r="Q369" s="419"/>
      <c r="R369" s="419"/>
      <c r="S369" s="419"/>
      <c r="T369" s="419"/>
      <c r="U369" s="419"/>
    </row>
    <row r="370" spans="1:21" ht="18" hidden="1">
      <c r="A370" s="429">
        <v>369</v>
      </c>
      <c r="B370" s="46" t="s">
        <v>268</v>
      </c>
      <c r="C370" s="47" t="s">
        <v>292</v>
      </c>
      <c r="D370" s="48">
        <v>20</v>
      </c>
      <c r="E370" s="49"/>
      <c r="F370" s="497"/>
      <c r="G370" s="433">
        <f t="shared" si="10"/>
        <v>0</v>
      </c>
      <c r="H370" s="434"/>
      <c r="I370" s="50"/>
      <c r="J370" s="50"/>
      <c r="K370" s="419"/>
      <c r="L370" s="419"/>
      <c r="M370" s="419"/>
      <c r="N370" s="419"/>
      <c r="O370" s="419"/>
      <c r="P370" s="419"/>
      <c r="Q370" s="419"/>
      <c r="R370" s="419"/>
      <c r="S370" s="419"/>
      <c r="T370" s="419"/>
      <c r="U370" s="419"/>
    </row>
    <row r="371" spans="1:21" ht="18" hidden="1">
      <c r="A371" s="429">
        <v>370</v>
      </c>
      <c r="B371" s="57" t="s">
        <v>840</v>
      </c>
      <c r="C371" s="56" t="s">
        <v>292</v>
      </c>
      <c r="D371" s="48">
        <v>4</v>
      </c>
      <c r="E371" s="49"/>
      <c r="F371" s="497"/>
      <c r="G371" s="433">
        <f t="shared" si="10"/>
        <v>0</v>
      </c>
      <c r="H371" s="434"/>
      <c r="I371" s="50"/>
      <c r="J371" s="50"/>
      <c r="K371" s="419"/>
      <c r="L371" s="419"/>
      <c r="M371" s="419"/>
      <c r="N371" s="419"/>
      <c r="O371" s="419"/>
      <c r="P371" s="419"/>
      <c r="Q371" s="419"/>
      <c r="R371" s="419"/>
      <c r="S371" s="419"/>
      <c r="T371" s="419"/>
      <c r="U371" s="419"/>
    </row>
    <row r="372" spans="1:21" ht="18" hidden="1">
      <c r="A372" s="429">
        <v>371</v>
      </c>
      <c r="B372" s="46" t="s">
        <v>269</v>
      </c>
      <c r="C372" s="47" t="s">
        <v>292</v>
      </c>
      <c r="D372" s="48">
        <v>20</v>
      </c>
      <c r="E372" s="49"/>
      <c r="F372" s="497"/>
      <c r="G372" s="433">
        <f t="shared" si="10"/>
        <v>0</v>
      </c>
      <c r="H372" s="434"/>
      <c r="I372" s="50"/>
      <c r="J372" s="50"/>
      <c r="K372" s="419"/>
      <c r="L372" s="419"/>
      <c r="M372" s="419"/>
      <c r="N372" s="419"/>
      <c r="O372" s="419"/>
      <c r="P372" s="419"/>
      <c r="Q372" s="419"/>
      <c r="R372" s="419"/>
      <c r="S372" s="419"/>
      <c r="T372" s="419"/>
      <c r="U372" s="419"/>
    </row>
    <row r="373" spans="1:21" ht="18" hidden="1">
      <c r="A373" s="429">
        <v>372</v>
      </c>
      <c r="B373" s="57" t="s">
        <v>841</v>
      </c>
      <c r="C373" s="56" t="s">
        <v>292</v>
      </c>
      <c r="D373" s="48">
        <v>4</v>
      </c>
      <c r="E373" s="49"/>
      <c r="F373" s="497"/>
      <c r="G373" s="433">
        <f t="shared" si="10"/>
        <v>0</v>
      </c>
      <c r="H373" s="434"/>
      <c r="I373" s="50"/>
      <c r="J373" s="50"/>
      <c r="K373" s="419"/>
      <c r="L373" s="419"/>
      <c r="M373" s="419"/>
      <c r="N373" s="419"/>
      <c r="O373" s="419"/>
      <c r="P373" s="419"/>
      <c r="Q373" s="419"/>
      <c r="R373" s="419"/>
      <c r="S373" s="419"/>
      <c r="T373" s="419"/>
      <c r="U373" s="419"/>
    </row>
    <row r="374" spans="1:21" ht="18" hidden="1">
      <c r="A374" s="429">
        <v>373</v>
      </c>
      <c r="B374" s="57" t="s">
        <v>842</v>
      </c>
      <c r="C374" s="56" t="s">
        <v>292</v>
      </c>
      <c r="D374" s="48">
        <v>4</v>
      </c>
      <c r="E374" s="49"/>
      <c r="F374" s="497"/>
      <c r="G374" s="433">
        <f t="shared" si="10"/>
        <v>0</v>
      </c>
      <c r="H374" s="434"/>
      <c r="I374" s="50"/>
      <c r="J374" s="50"/>
      <c r="K374" s="419"/>
      <c r="L374" s="419"/>
      <c r="M374" s="419"/>
      <c r="N374" s="419"/>
      <c r="O374" s="419"/>
      <c r="P374" s="419"/>
      <c r="Q374" s="419"/>
      <c r="R374" s="419"/>
      <c r="S374" s="419"/>
      <c r="T374" s="419"/>
      <c r="U374" s="419"/>
    </row>
    <row r="375" spans="1:21" ht="18" hidden="1">
      <c r="A375" s="429">
        <v>374</v>
      </c>
      <c r="B375" s="57" t="s">
        <v>843</v>
      </c>
      <c r="C375" s="56" t="s">
        <v>292</v>
      </c>
      <c r="D375" s="48">
        <v>4</v>
      </c>
      <c r="E375" s="49"/>
      <c r="F375" s="497"/>
      <c r="G375" s="433">
        <f t="shared" si="10"/>
        <v>0</v>
      </c>
      <c r="H375" s="434"/>
      <c r="I375" s="50"/>
      <c r="J375" s="50"/>
      <c r="K375" s="419"/>
      <c r="L375" s="419"/>
      <c r="M375" s="419"/>
      <c r="N375" s="419"/>
      <c r="O375" s="419"/>
      <c r="P375" s="419"/>
      <c r="Q375" s="419"/>
      <c r="R375" s="419"/>
      <c r="S375" s="419"/>
      <c r="T375" s="419"/>
      <c r="U375" s="419"/>
    </row>
    <row r="376" spans="1:21" ht="18" hidden="1">
      <c r="A376" s="429">
        <v>375</v>
      </c>
      <c r="B376" s="57" t="s">
        <v>844</v>
      </c>
      <c r="C376" s="56" t="s">
        <v>292</v>
      </c>
      <c r="D376" s="48">
        <v>4</v>
      </c>
      <c r="E376" s="49"/>
      <c r="F376" s="497"/>
      <c r="G376" s="433">
        <f t="shared" si="10"/>
        <v>0</v>
      </c>
      <c r="H376" s="434"/>
      <c r="I376" s="50"/>
      <c r="J376" s="50"/>
      <c r="K376" s="419"/>
      <c r="L376" s="419"/>
      <c r="M376" s="419"/>
      <c r="N376" s="419"/>
      <c r="O376" s="419"/>
      <c r="P376" s="419"/>
      <c r="Q376" s="419"/>
      <c r="R376" s="419"/>
      <c r="S376" s="419"/>
      <c r="T376" s="419"/>
      <c r="U376" s="419"/>
    </row>
    <row r="377" spans="1:21" ht="18" hidden="1">
      <c r="A377" s="429">
        <v>376</v>
      </c>
      <c r="B377" s="46" t="s">
        <v>270</v>
      </c>
      <c r="C377" s="47" t="s">
        <v>292</v>
      </c>
      <c r="D377" s="48">
        <v>1200</v>
      </c>
      <c r="E377" s="49"/>
      <c r="F377" s="497"/>
      <c r="G377" s="433">
        <f t="shared" si="10"/>
        <v>0</v>
      </c>
      <c r="H377" s="434"/>
      <c r="I377" s="50"/>
      <c r="J377" s="50"/>
      <c r="K377" s="419"/>
      <c r="L377" s="419"/>
      <c r="M377" s="419"/>
      <c r="N377" s="419"/>
      <c r="O377" s="419"/>
      <c r="P377" s="419"/>
      <c r="Q377" s="419"/>
      <c r="R377" s="419"/>
      <c r="S377" s="419"/>
      <c r="T377" s="419"/>
      <c r="U377" s="419"/>
    </row>
    <row r="378" spans="1:21" ht="18" hidden="1">
      <c r="A378" s="429">
        <v>377</v>
      </c>
      <c r="B378" s="46" t="s">
        <v>271</v>
      </c>
      <c r="C378" s="47" t="s">
        <v>292</v>
      </c>
      <c r="D378" s="48">
        <v>1600</v>
      </c>
      <c r="E378" s="49"/>
      <c r="F378" s="497"/>
      <c r="G378" s="433">
        <f t="shared" si="10"/>
        <v>0</v>
      </c>
      <c r="H378" s="434"/>
      <c r="I378" s="50"/>
      <c r="J378" s="50"/>
      <c r="K378" s="419"/>
      <c r="L378" s="419"/>
      <c r="M378" s="419"/>
      <c r="N378" s="419"/>
      <c r="O378" s="419"/>
      <c r="P378" s="419"/>
      <c r="Q378" s="419"/>
      <c r="R378" s="419"/>
      <c r="S378" s="419"/>
      <c r="T378" s="419"/>
      <c r="U378" s="419"/>
    </row>
    <row r="379" spans="1:21" ht="18" hidden="1">
      <c r="A379" s="429">
        <v>378</v>
      </c>
      <c r="B379" s="46" t="s">
        <v>272</v>
      </c>
      <c r="C379" s="47" t="s">
        <v>292</v>
      </c>
      <c r="D379" s="48">
        <v>800</v>
      </c>
      <c r="E379" s="49"/>
      <c r="F379" s="497"/>
      <c r="G379" s="433">
        <f t="shared" si="10"/>
        <v>0</v>
      </c>
      <c r="H379" s="434"/>
      <c r="I379" s="50"/>
      <c r="J379" s="50"/>
      <c r="K379" s="419"/>
      <c r="L379" s="419"/>
      <c r="M379" s="419"/>
      <c r="N379" s="419"/>
      <c r="O379" s="419"/>
      <c r="P379" s="419"/>
      <c r="Q379" s="419"/>
      <c r="R379" s="419"/>
      <c r="S379" s="419"/>
      <c r="T379" s="419"/>
      <c r="U379" s="419"/>
    </row>
    <row r="380" spans="1:21" ht="18" hidden="1">
      <c r="A380" s="429">
        <v>379</v>
      </c>
      <c r="B380" s="46" t="s">
        <v>273</v>
      </c>
      <c r="C380" s="47" t="s">
        <v>292</v>
      </c>
      <c r="D380" s="48">
        <v>288</v>
      </c>
      <c r="E380" s="49"/>
      <c r="F380" s="497"/>
      <c r="G380" s="433">
        <f t="shared" si="10"/>
        <v>0</v>
      </c>
      <c r="H380" s="434"/>
      <c r="I380" s="50"/>
      <c r="J380" s="50"/>
      <c r="K380" s="419"/>
      <c r="L380" s="419"/>
      <c r="M380" s="419"/>
      <c r="N380" s="419"/>
      <c r="O380" s="419"/>
      <c r="P380" s="419"/>
      <c r="Q380" s="419"/>
      <c r="R380" s="419"/>
      <c r="S380" s="419"/>
      <c r="T380" s="419"/>
      <c r="U380" s="419"/>
    </row>
    <row r="381" spans="1:21" ht="18" hidden="1">
      <c r="A381" s="429">
        <v>380</v>
      </c>
      <c r="B381" s="46" t="s">
        <v>274</v>
      </c>
      <c r="C381" s="47" t="s">
        <v>292</v>
      </c>
      <c r="D381" s="48">
        <v>288</v>
      </c>
      <c r="E381" s="49"/>
      <c r="F381" s="497"/>
      <c r="G381" s="433">
        <f t="shared" si="10"/>
        <v>0</v>
      </c>
      <c r="H381" s="434"/>
      <c r="I381" s="50"/>
      <c r="J381" s="50"/>
      <c r="K381" s="419"/>
      <c r="L381" s="419"/>
      <c r="M381" s="419"/>
      <c r="N381" s="419"/>
      <c r="O381" s="419"/>
      <c r="P381" s="419"/>
      <c r="Q381" s="419"/>
      <c r="R381" s="419"/>
      <c r="S381" s="419"/>
      <c r="T381" s="419"/>
      <c r="U381" s="419"/>
    </row>
    <row r="382" spans="1:21" ht="18" hidden="1">
      <c r="A382" s="429">
        <v>381</v>
      </c>
      <c r="B382" s="46" t="s">
        <v>275</v>
      </c>
      <c r="C382" s="47" t="s">
        <v>292</v>
      </c>
      <c r="D382" s="48">
        <v>288</v>
      </c>
      <c r="E382" s="49"/>
      <c r="F382" s="497"/>
      <c r="G382" s="433">
        <f t="shared" si="10"/>
        <v>0</v>
      </c>
      <c r="H382" s="434"/>
      <c r="I382" s="50"/>
      <c r="J382" s="50"/>
      <c r="K382" s="419"/>
      <c r="L382" s="419"/>
      <c r="M382" s="419"/>
      <c r="N382" s="419"/>
      <c r="O382" s="419"/>
      <c r="P382" s="419"/>
      <c r="Q382" s="419"/>
      <c r="R382" s="419"/>
      <c r="S382" s="419"/>
      <c r="T382" s="419"/>
      <c r="U382" s="419"/>
    </row>
    <row r="383" spans="1:21" ht="18">
      <c r="A383" s="429">
        <v>382</v>
      </c>
      <c r="B383" s="46" t="s">
        <v>276</v>
      </c>
      <c r="C383" s="47" t="s">
        <v>292</v>
      </c>
      <c r="D383" s="48">
        <v>1600</v>
      </c>
      <c r="E383" s="49"/>
      <c r="F383" s="497"/>
      <c r="G383" s="433">
        <v>1388.6</v>
      </c>
      <c r="H383" s="434">
        <f t="shared" ref="H383:H385" si="12">D383*G383</f>
        <v>2221760</v>
      </c>
      <c r="I383" s="50"/>
      <c r="J383" s="50"/>
      <c r="K383" s="419"/>
      <c r="L383" s="419"/>
      <c r="M383" s="419"/>
      <c r="N383" s="419"/>
      <c r="O383" s="419"/>
      <c r="P383" s="419"/>
      <c r="Q383" s="419"/>
      <c r="R383" s="419"/>
      <c r="S383" s="419"/>
      <c r="T383" s="419"/>
      <c r="U383" s="419"/>
    </row>
    <row r="384" spans="1:21" ht="18">
      <c r="A384" s="429">
        <v>383</v>
      </c>
      <c r="B384" s="46" t="s">
        <v>277</v>
      </c>
      <c r="C384" s="47" t="s">
        <v>292</v>
      </c>
      <c r="D384" s="48">
        <v>1600</v>
      </c>
      <c r="E384" s="49"/>
      <c r="F384" s="497"/>
      <c r="G384" s="433">
        <v>1669.5</v>
      </c>
      <c r="H384" s="434">
        <f t="shared" si="12"/>
        <v>2671200</v>
      </c>
      <c r="I384" s="50"/>
      <c r="J384" s="50"/>
      <c r="K384" s="419"/>
      <c r="L384" s="419"/>
      <c r="M384" s="419"/>
      <c r="N384" s="419"/>
      <c r="O384" s="419"/>
      <c r="P384" s="419"/>
      <c r="Q384" s="419"/>
      <c r="R384" s="419"/>
      <c r="S384" s="419"/>
      <c r="T384" s="419"/>
      <c r="U384" s="419"/>
    </row>
    <row r="385" spans="1:21" ht="19" thickBot="1">
      <c r="A385" s="429">
        <v>384</v>
      </c>
      <c r="B385" s="46" t="s">
        <v>278</v>
      </c>
      <c r="C385" s="47" t="s">
        <v>292</v>
      </c>
      <c r="D385" s="48">
        <v>1600</v>
      </c>
      <c r="E385" s="49"/>
      <c r="F385" s="497"/>
      <c r="G385" s="433">
        <v>2109.4</v>
      </c>
      <c r="H385" s="434">
        <f t="shared" si="12"/>
        <v>3375040</v>
      </c>
      <c r="I385" s="50"/>
      <c r="J385" s="50"/>
      <c r="K385" s="419"/>
      <c r="L385" s="419"/>
      <c r="M385" s="419"/>
      <c r="N385" s="419"/>
      <c r="O385" s="419"/>
      <c r="P385" s="419"/>
      <c r="Q385" s="419"/>
      <c r="R385" s="419"/>
      <c r="S385" s="419"/>
      <c r="T385" s="419"/>
      <c r="U385" s="419"/>
    </row>
    <row r="386" spans="1:21" ht="19" hidden="1" thickBot="1">
      <c r="A386" s="429">
        <v>385</v>
      </c>
      <c r="B386" s="46" t="s">
        <v>281</v>
      </c>
      <c r="C386" s="47" t="s">
        <v>292</v>
      </c>
      <c r="D386" s="48">
        <v>288</v>
      </c>
      <c r="E386" s="49"/>
      <c r="F386" s="497"/>
      <c r="G386" s="433">
        <f t="shared" si="10"/>
        <v>0</v>
      </c>
      <c r="H386" s="434"/>
      <c r="I386" s="50"/>
      <c r="J386" s="50"/>
      <c r="K386" s="419"/>
      <c r="L386" s="419"/>
      <c r="M386" s="419"/>
      <c r="N386" s="419"/>
      <c r="O386" s="419"/>
      <c r="P386" s="419"/>
      <c r="Q386" s="419"/>
      <c r="R386" s="419"/>
      <c r="S386" s="419"/>
      <c r="T386" s="419"/>
      <c r="U386" s="419"/>
    </row>
    <row r="387" spans="1:21" ht="19" hidden="1" thickBot="1">
      <c r="A387" s="429">
        <v>386</v>
      </c>
      <c r="B387" s="46" t="s">
        <v>282</v>
      </c>
      <c r="C387" s="47" t="s">
        <v>292</v>
      </c>
      <c r="D387" s="48">
        <v>96</v>
      </c>
      <c r="E387" s="49"/>
      <c r="F387" s="497"/>
      <c r="G387" s="433">
        <f t="shared" ref="G387:G427" si="13">E387+F387</f>
        <v>0</v>
      </c>
      <c r="H387" s="434"/>
      <c r="I387" s="50"/>
      <c r="J387" s="50"/>
      <c r="K387" s="419"/>
      <c r="L387" s="419"/>
      <c r="M387" s="419"/>
      <c r="N387" s="419"/>
      <c r="O387" s="419"/>
      <c r="P387" s="419"/>
      <c r="Q387" s="419"/>
      <c r="R387" s="419"/>
      <c r="S387" s="419"/>
      <c r="T387" s="419"/>
      <c r="U387" s="419"/>
    </row>
    <row r="388" spans="1:21" ht="19" hidden="1" thickBot="1">
      <c r="A388" s="429">
        <v>387</v>
      </c>
      <c r="B388" s="46" t="s">
        <v>284</v>
      </c>
      <c r="C388" s="47" t="s">
        <v>292</v>
      </c>
      <c r="D388" s="48">
        <v>288</v>
      </c>
      <c r="E388" s="49"/>
      <c r="F388" s="497"/>
      <c r="G388" s="433">
        <f t="shared" si="13"/>
        <v>0</v>
      </c>
      <c r="H388" s="434"/>
      <c r="I388" s="50"/>
      <c r="J388" s="50"/>
      <c r="K388" s="419"/>
      <c r="L388" s="419"/>
      <c r="M388" s="419"/>
      <c r="N388" s="419"/>
      <c r="O388" s="419"/>
      <c r="P388" s="419"/>
      <c r="Q388" s="419"/>
      <c r="R388" s="419"/>
      <c r="S388" s="419"/>
      <c r="T388" s="419"/>
      <c r="U388" s="419"/>
    </row>
    <row r="389" spans="1:21" ht="19" hidden="1" thickBot="1">
      <c r="A389" s="429">
        <v>388</v>
      </c>
      <c r="B389" s="46" t="s">
        <v>286</v>
      </c>
      <c r="C389" s="47" t="s">
        <v>292</v>
      </c>
      <c r="D389" s="48">
        <v>48</v>
      </c>
      <c r="E389" s="49"/>
      <c r="F389" s="497"/>
      <c r="G389" s="433">
        <f t="shared" si="13"/>
        <v>0</v>
      </c>
      <c r="H389" s="434"/>
      <c r="I389" s="50"/>
      <c r="J389" s="50"/>
      <c r="K389" s="419"/>
      <c r="L389" s="419"/>
      <c r="M389" s="419"/>
      <c r="N389" s="419"/>
      <c r="O389" s="419"/>
      <c r="P389" s="419"/>
      <c r="Q389" s="419"/>
      <c r="R389" s="419"/>
      <c r="S389" s="419"/>
      <c r="T389" s="419"/>
      <c r="U389" s="419"/>
    </row>
    <row r="390" spans="1:21" ht="19" hidden="1" thickBot="1">
      <c r="A390" s="429">
        <v>389</v>
      </c>
      <c r="B390" s="46" t="s">
        <v>280</v>
      </c>
      <c r="C390" s="47" t="s">
        <v>292</v>
      </c>
      <c r="D390" s="48">
        <v>240</v>
      </c>
      <c r="E390" s="49"/>
      <c r="F390" s="497"/>
      <c r="G390" s="433">
        <f t="shared" si="13"/>
        <v>0</v>
      </c>
      <c r="H390" s="434"/>
      <c r="I390" s="50"/>
      <c r="J390" s="50"/>
      <c r="K390" s="419"/>
      <c r="L390" s="419"/>
      <c r="M390" s="419"/>
      <c r="N390" s="419"/>
      <c r="O390" s="419"/>
      <c r="P390" s="419"/>
      <c r="Q390" s="419"/>
      <c r="R390" s="419"/>
      <c r="S390" s="419"/>
      <c r="T390" s="419"/>
      <c r="U390" s="419"/>
    </row>
    <row r="391" spans="1:21" ht="19" hidden="1" thickBot="1">
      <c r="A391" s="429">
        <v>390</v>
      </c>
      <c r="B391" s="46" t="s">
        <v>283</v>
      </c>
      <c r="C391" s="47" t="s">
        <v>292</v>
      </c>
      <c r="D391" s="48">
        <v>240</v>
      </c>
      <c r="E391" s="49"/>
      <c r="F391" s="497"/>
      <c r="G391" s="433">
        <f t="shared" si="13"/>
        <v>0</v>
      </c>
      <c r="H391" s="434"/>
      <c r="I391" s="50"/>
      <c r="J391" s="50"/>
      <c r="K391" s="419"/>
      <c r="L391" s="419"/>
      <c r="M391" s="419"/>
      <c r="N391" s="419"/>
      <c r="O391" s="419"/>
      <c r="P391" s="419"/>
      <c r="Q391" s="419"/>
      <c r="R391" s="419"/>
      <c r="S391" s="419"/>
      <c r="T391" s="419"/>
      <c r="U391" s="419"/>
    </row>
    <row r="392" spans="1:21" ht="19" hidden="1" thickBot="1">
      <c r="A392" s="429">
        <v>391</v>
      </c>
      <c r="B392" s="57" t="s">
        <v>845</v>
      </c>
      <c r="C392" s="56" t="s">
        <v>292</v>
      </c>
      <c r="D392" s="48">
        <v>48</v>
      </c>
      <c r="E392" s="49"/>
      <c r="F392" s="497"/>
      <c r="G392" s="433">
        <f t="shared" si="13"/>
        <v>0</v>
      </c>
      <c r="H392" s="434"/>
      <c r="I392" s="50"/>
      <c r="J392" s="50"/>
      <c r="K392" s="419"/>
      <c r="L392" s="419"/>
      <c r="M392" s="419"/>
      <c r="N392" s="419"/>
      <c r="O392" s="419"/>
      <c r="P392" s="419"/>
      <c r="Q392" s="419"/>
      <c r="R392" s="419"/>
      <c r="S392" s="419"/>
      <c r="T392" s="419"/>
      <c r="U392" s="419"/>
    </row>
    <row r="393" spans="1:21" ht="19" hidden="1" thickBot="1">
      <c r="A393" s="429">
        <v>392</v>
      </c>
      <c r="B393" s="46" t="s">
        <v>285</v>
      </c>
      <c r="C393" s="47" t="s">
        <v>292</v>
      </c>
      <c r="D393" s="48">
        <v>96</v>
      </c>
      <c r="E393" s="49"/>
      <c r="F393" s="497"/>
      <c r="G393" s="433">
        <f t="shared" si="13"/>
        <v>0</v>
      </c>
      <c r="H393" s="434"/>
      <c r="I393" s="50"/>
      <c r="J393" s="50"/>
      <c r="K393" s="419"/>
      <c r="L393" s="419"/>
      <c r="M393" s="419"/>
      <c r="N393" s="419"/>
      <c r="O393" s="419"/>
      <c r="P393" s="419"/>
      <c r="Q393" s="419"/>
      <c r="R393" s="419"/>
      <c r="S393" s="419"/>
      <c r="T393" s="419"/>
      <c r="U393" s="419"/>
    </row>
    <row r="394" spans="1:21" ht="19" hidden="1" thickBot="1">
      <c r="A394" s="429">
        <v>393</v>
      </c>
      <c r="B394" s="57" t="s">
        <v>846</v>
      </c>
      <c r="C394" s="56" t="s">
        <v>292</v>
      </c>
      <c r="D394" s="48">
        <v>48</v>
      </c>
      <c r="E394" s="49"/>
      <c r="F394" s="497"/>
      <c r="G394" s="433">
        <f t="shared" si="13"/>
        <v>0</v>
      </c>
      <c r="H394" s="434"/>
      <c r="I394" s="50"/>
      <c r="J394" s="50"/>
      <c r="K394" s="419"/>
      <c r="L394" s="419"/>
      <c r="M394" s="419"/>
      <c r="N394" s="419"/>
      <c r="O394" s="419"/>
      <c r="P394" s="419"/>
      <c r="Q394" s="419"/>
      <c r="R394" s="419"/>
      <c r="S394" s="419"/>
      <c r="T394" s="419"/>
      <c r="U394" s="419"/>
    </row>
    <row r="395" spans="1:21" ht="19" hidden="1" thickBot="1">
      <c r="A395" s="429">
        <v>394</v>
      </c>
      <c r="B395" s="46" t="s">
        <v>287</v>
      </c>
      <c r="C395" s="47" t="s">
        <v>292</v>
      </c>
      <c r="D395" s="48">
        <v>80</v>
      </c>
      <c r="E395" s="49"/>
      <c r="F395" s="497"/>
      <c r="G395" s="433">
        <f t="shared" si="13"/>
        <v>0</v>
      </c>
      <c r="H395" s="434"/>
      <c r="I395" s="50"/>
      <c r="J395" s="50"/>
      <c r="K395" s="419"/>
      <c r="L395" s="419"/>
      <c r="M395" s="419"/>
      <c r="N395" s="419"/>
      <c r="O395" s="419"/>
      <c r="P395" s="419"/>
      <c r="Q395" s="419"/>
      <c r="R395" s="419"/>
      <c r="S395" s="419"/>
      <c r="T395" s="419"/>
      <c r="U395" s="419"/>
    </row>
    <row r="396" spans="1:21" ht="19" hidden="1" thickBot="1">
      <c r="A396" s="429">
        <v>395</v>
      </c>
      <c r="B396" s="46" t="s">
        <v>288</v>
      </c>
      <c r="C396" s="56" t="s">
        <v>883</v>
      </c>
      <c r="D396" s="48">
        <v>2000</v>
      </c>
      <c r="E396" s="49"/>
      <c r="F396" s="497"/>
      <c r="G396" s="433">
        <f t="shared" si="13"/>
        <v>0</v>
      </c>
      <c r="H396" s="434"/>
      <c r="I396" s="50"/>
      <c r="J396" s="50"/>
      <c r="K396" s="419"/>
      <c r="L396" s="419"/>
      <c r="M396" s="419"/>
      <c r="N396" s="419"/>
      <c r="O396" s="419"/>
      <c r="P396" s="419"/>
      <c r="Q396" s="419"/>
      <c r="R396" s="419"/>
      <c r="S396" s="419"/>
      <c r="T396" s="419"/>
      <c r="U396" s="419"/>
    </row>
    <row r="397" spans="1:21" ht="19" hidden="1" thickBot="1">
      <c r="A397" s="429">
        <v>396</v>
      </c>
      <c r="B397" s="46" t="s">
        <v>289</v>
      </c>
      <c r="C397" s="56" t="s">
        <v>883</v>
      </c>
      <c r="D397" s="48">
        <v>1800</v>
      </c>
      <c r="E397" s="49"/>
      <c r="F397" s="497"/>
      <c r="G397" s="433">
        <f t="shared" si="13"/>
        <v>0</v>
      </c>
      <c r="H397" s="434"/>
      <c r="I397" s="50"/>
      <c r="J397" s="50"/>
      <c r="K397" s="419"/>
      <c r="L397" s="419"/>
      <c r="M397" s="419"/>
      <c r="N397" s="419"/>
      <c r="O397" s="419"/>
      <c r="P397" s="419"/>
      <c r="Q397" s="419"/>
      <c r="R397" s="419"/>
      <c r="S397" s="419"/>
      <c r="T397" s="419"/>
      <c r="U397" s="419"/>
    </row>
    <row r="398" spans="1:21" s="54" customFormat="1" ht="19" hidden="1" thickBot="1">
      <c r="A398" s="460">
        <v>397</v>
      </c>
      <c r="B398" s="57" t="s">
        <v>847</v>
      </c>
      <c r="C398" s="56" t="s">
        <v>884</v>
      </c>
      <c r="D398" s="48">
        <v>40</v>
      </c>
      <c r="E398" s="49"/>
      <c r="F398" s="498"/>
      <c r="G398" s="461">
        <f t="shared" si="13"/>
        <v>0</v>
      </c>
      <c r="H398" s="462"/>
      <c r="I398" s="53"/>
      <c r="J398" s="53"/>
      <c r="K398" s="435"/>
      <c r="L398" s="435"/>
      <c r="M398" s="435"/>
      <c r="N398" s="435"/>
      <c r="O398" s="435"/>
      <c r="P398" s="435"/>
      <c r="Q398" s="435"/>
      <c r="R398" s="435"/>
      <c r="S398" s="435"/>
      <c r="T398" s="435"/>
      <c r="U398" s="435"/>
    </row>
    <row r="399" spans="1:21" s="54" customFormat="1" ht="19" hidden="1" thickBot="1">
      <c r="A399" s="460">
        <v>398</v>
      </c>
      <c r="B399" s="57" t="s">
        <v>848</v>
      </c>
      <c r="C399" s="56" t="s">
        <v>292</v>
      </c>
      <c r="D399" s="48">
        <v>40</v>
      </c>
      <c r="E399" s="49"/>
      <c r="F399" s="498"/>
      <c r="G399" s="461">
        <f t="shared" si="13"/>
        <v>0</v>
      </c>
      <c r="H399" s="462"/>
      <c r="I399" s="53"/>
      <c r="J399" s="53"/>
      <c r="K399" s="435"/>
      <c r="L399" s="435"/>
      <c r="M399" s="435"/>
      <c r="N399" s="435"/>
      <c r="O399" s="435"/>
      <c r="P399" s="435"/>
      <c r="Q399" s="435"/>
      <c r="R399" s="435"/>
      <c r="S399" s="435"/>
      <c r="T399" s="435"/>
      <c r="U399" s="435"/>
    </row>
    <row r="400" spans="1:21" s="54" customFormat="1" ht="19" hidden="1" thickBot="1">
      <c r="A400" s="460">
        <v>399</v>
      </c>
      <c r="B400" s="57" t="s">
        <v>849</v>
      </c>
      <c r="C400" s="56" t="s">
        <v>292</v>
      </c>
      <c r="D400" s="48">
        <v>40</v>
      </c>
      <c r="E400" s="49"/>
      <c r="F400" s="498"/>
      <c r="G400" s="461">
        <f t="shared" si="13"/>
        <v>0</v>
      </c>
      <c r="H400" s="462"/>
      <c r="I400" s="53"/>
      <c r="J400" s="53"/>
      <c r="K400" s="435"/>
      <c r="L400" s="435"/>
      <c r="M400" s="435"/>
      <c r="N400" s="435"/>
      <c r="O400" s="435"/>
      <c r="P400" s="435"/>
      <c r="Q400" s="435"/>
      <c r="R400" s="435"/>
      <c r="S400" s="435"/>
      <c r="T400" s="435"/>
      <c r="U400" s="435"/>
    </row>
    <row r="401" spans="1:21" s="54" customFormat="1" ht="19" hidden="1" thickBot="1">
      <c r="A401" s="460">
        <v>400</v>
      </c>
      <c r="B401" s="57" t="s">
        <v>850</v>
      </c>
      <c r="C401" s="56" t="s">
        <v>292</v>
      </c>
      <c r="D401" s="48">
        <v>40</v>
      </c>
      <c r="E401" s="49"/>
      <c r="F401" s="498"/>
      <c r="G401" s="461">
        <f t="shared" si="13"/>
        <v>0</v>
      </c>
      <c r="H401" s="462"/>
      <c r="I401" s="53"/>
      <c r="J401" s="53"/>
      <c r="K401" s="435"/>
      <c r="L401" s="435"/>
      <c r="M401" s="435"/>
      <c r="N401" s="435"/>
      <c r="O401" s="435"/>
      <c r="P401" s="435"/>
      <c r="Q401" s="435"/>
      <c r="R401" s="435"/>
      <c r="S401" s="435"/>
      <c r="T401" s="435"/>
      <c r="U401" s="435"/>
    </row>
    <row r="402" spans="1:21" s="54" customFormat="1" ht="19" hidden="1" thickBot="1">
      <c r="A402" s="460">
        <v>401</v>
      </c>
      <c r="B402" s="57" t="s">
        <v>851</v>
      </c>
      <c r="C402" s="56" t="s">
        <v>292</v>
      </c>
      <c r="D402" s="48">
        <v>40</v>
      </c>
      <c r="E402" s="49"/>
      <c r="F402" s="498"/>
      <c r="G402" s="461">
        <f t="shared" si="13"/>
        <v>0</v>
      </c>
      <c r="H402" s="462"/>
      <c r="I402" s="53"/>
      <c r="J402" s="53"/>
      <c r="K402" s="435"/>
      <c r="L402" s="435"/>
      <c r="M402" s="435"/>
      <c r="N402" s="435"/>
      <c r="O402" s="435"/>
      <c r="P402" s="435"/>
      <c r="Q402" s="435"/>
      <c r="R402" s="435"/>
      <c r="S402" s="435"/>
      <c r="T402" s="435"/>
      <c r="U402" s="435"/>
    </row>
    <row r="403" spans="1:21" s="54" customFormat="1" ht="19" hidden="1" thickBot="1">
      <c r="A403" s="460">
        <v>402</v>
      </c>
      <c r="B403" s="57" t="s">
        <v>852</v>
      </c>
      <c r="C403" s="56" t="s">
        <v>292</v>
      </c>
      <c r="D403" s="48">
        <v>24</v>
      </c>
      <c r="E403" s="49"/>
      <c r="F403" s="498"/>
      <c r="G403" s="461">
        <f t="shared" si="13"/>
        <v>0</v>
      </c>
      <c r="H403" s="462"/>
      <c r="I403" s="53"/>
      <c r="J403" s="53"/>
      <c r="K403" s="435"/>
      <c r="L403" s="435"/>
      <c r="M403" s="435"/>
      <c r="N403" s="435"/>
      <c r="O403" s="435"/>
      <c r="P403" s="435"/>
      <c r="Q403" s="435"/>
      <c r="R403" s="435"/>
      <c r="S403" s="435"/>
      <c r="T403" s="435"/>
      <c r="U403" s="435"/>
    </row>
    <row r="404" spans="1:21" s="54" customFormat="1" ht="19" hidden="1" thickBot="1">
      <c r="A404" s="460">
        <v>403</v>
      </c>
      <c r="B404" s="57" t="s">
        <v>853</v>
      </c>
      <c r="C404" s="56" t="s">
        <v>292</v>
      </c>
      <c r="D404" s="48">
        <v>40</v>
      </c>
      <c r="E404" s="49"/>
      <c r="F404" s="498"/>
      <c r="G404" s="461">
        <f t="shared" si="13"/>
        <v>0</v>
      </c>
      <c r="H404" s="462"/>
      <c r="I404" s="53"/>
      <c r="J404" s="53"/>
      <c r="K404" s="435"/>
      <c r="L404" s="435"/>
      <c r="M404" s="435"/>
      <c r="N404" s="435"/>
      <c r="O404" s="435"/>
      <c r="P404" s="435"/>
      <c r="Q404" s="435"/>
      <c r="R404" s="435"/>
      <c r="S404" s="435"/>
      <c r="T404" s="435"/>
      <c r="U404" s="435"/>
    </row>
    <row r="405" spans="1:21" s="54" customFormat="1" ht="19" hidden="1" thickBot="1">
      <c r="A405" s="460">
        <v>404</v>
      </c>
      <c r="B405" s="57" t="s">
        <v>854</v>
      </c>
      <c r="C405" s="56" t="s">
        <v>292</v>
      </c>
      <c r="D405" s="48">
        <v>40</v>
      </c>
      <c r="E405" s="49"/>
      <c r="F405" s="498"/>
      <c r="G405" s="461">
        <f t="shared" si="13"/>
        <v>0</v>
      </c>
      <c r="H405" s="462"/>
      <c r="I405" s="53"/>
      <c r="J405" s="53"/>
      <c r="K405" s="435"/>
      <c r="L405" s="435"/>
      <c r="M405" s="435"/>
      <c r="N405" s="435"/>
      <c r="O405" s="435"/>
      <c r="P405" s="435"/>
      <c r="Q405" s="435"/>
      <c r="R405" s="435"/>
      <c r="S405" s="435"/>
      <c r="T405" s="435"/>
      <c r="U405" s="435"/>
    </row>
    <row r="406" spans="1:21" s="54" customFormat="1" ht="19" hidden="1" thickBot="1">
      <c r="A406" s="460">
        <v>405</v>
      </c>
      <c r="B406" s="57" t="s">
        <v>855</v>
      </c>
      <c r="C406" s="56" t="s">
        <v>292</v>
      </c>
      <c r="D406" s="48">
        <v>40</v>
      </c>
      <c r="E406" s="49"/>
      <c r="F406" s="498"/>
      <c r="G406" s="461">
        <f t="shared" si="13"/>
        <v>0</v>
      </c>
      <c r="H406" s="462"/>
      <c r="I406" s="53"/>
      <c r="J406" s="53"/>
      <c r="K406" s="435"/>
      <c r="L406" s="435"/>
      <c r="M406" s="435"/>
      <c r="N406" s="435"/>
      <c r="O406" s="435"/>
      <c r="P406" s="435"/>
      <c r="Q406" s="435"/>
      <c r="R406" s="435"/>
      <c r="S406" s="435"/>
      <c r="T406" s="435"/>
      <c r="U406" s="435"/>
    </row>
    <row r="407" spans="1:21" s="54" customFormat="1" ht="19" hidden="1" thickBot="1">
      <c r="A407" s="460">
        <v>406</v>
      </c>
      <c r="B407" s="57" t="s">
        <v>856</v>
      </c>
      <c r="C407" s="56" t="s">
        <v>292</v>
      </c>
      <c r="D407" s="48">
        <v>20</v>
      </c>
      <c r="E407" s="49"/>
      <c r="F407" s="498"/>
      <c r="G407" s="461">
        <f t="shared" si="13"/>
        <v>0</v>
      </c>
      <c r="H407" s="462"/>
      <c r="I407" s="53"/>
      <c r="J407" s="53"/>
      <c r="K407" s="435"/>
      <c r="L407" s="435"/>
      <c r="M407" s="435"/>
      <c r="N407" s="435"/>
      <c r="O407" s="435"/>
      <c r="P407" s="435"/>
      <c r="Q407" s="435"/>
      <c r="R407" s="435"/>
      <c r="S407" s="435"/>
      <c r="T407" s="435"/>
      <c r="U407" s="435"/>
    </row>
    <row r="408" spans="1:21" s="54" customFormat="1" ht="19" hidden="1" thickBot="1">
      <c r="A408" s="460">
        <v>407</v>
      </c>
      <c r="B408" s="57" t="s">
        <v>857</v>
      </c>
      <c r="C408" s="56" t="s">
        <v>292</v>
      </c>
      <c r="D408" s="48">
        <v>40</v>
      </c>
      <c r="E408" s="49"/>
      <c r="F408" s="498"/>
      <c r="G408" s="461">
        <f t="shared" si="13"/>
        <v>0</v>
      </c>
      <c r="H408" s="462"/>
      <c r="I408" s="53"/>
      <c r="J408" s="53"/>
      <c r="K408" s="435"/>
      <c r="L408" s="435"/>
      <c r="M408" s="435"/>
      <c r="N408" s="435"/>
      <c r="O408" s="435"/>
      <c r="P408" s="435"/>
      <c r="Q408" s="435"/>
      <c r="R408" s="435"/>
      <c r="S408" s="435"/>
      <c r="T408" s="435"/>
      <c r="U408" s="435"/>
    </row>
    <row r="409" spans="1:21" s="54" customFormat="1" ht="19" hidden="1" thickBot="1">
      <c r="A409" s="460">
        <v>408</v>
      </c>
      <c r="B409" s="73" t="s">
        <v>858</v>
      </c>
      <c r="C409" s="74" t="s">
        <v>292</v>
      </c>
      <c r="D409" s="48">
        <v>8</v>
      </c>
      <c r="E409" s="49"/>
      <c r="F409" s="498"/>
      <c r="G409" s="461">
        <f t="shared" si="13"/>
        <v>0</v>
      </c>
      <c r="H409" s="462"/>
      <c r="I409" s="53"/>
      <c r="J409" s="53"/>
      <c r="K409" s="435"/>
      <c r="L409" s="435"/>
      <c r="M409" s="435"/>
      <c r="N409" s="435"/>
      <c r="O409" s="435"/>
      <c r="P409" s="435"/>
      <c r="Q409" s="435"/>
      <c r="R409" s="435"/>
      <c r="S409" s="435"/>
      <c r="T409" s="435"/>
      <c r="U409" s="435"/>
    </row>
    <row r="410" spans="1:21" s="54" customFormat="1" ht="19" hidden="1" thickBot="1">
      <c r="A410" s="460">
        <v>409</v>
      </c>
      <c r="B410" s="57" t="s">
        <v>859</v>
      </c>
      <c r="C410" s="56" t="s">
        <v>292</v>
      </c>
      <c r="D410" s="48">
        <v>40</v>
      </c>
      <c r="E410" s="49"/>
      <c r="F410" s="498"/>
      <c r="G410" s="461">
        <f t="shared" si="13"/>
        <v>0</v>
      </c>
      <c r="H410" s="462"/>
      <c r="I410" s="53"/>
      <c r="J410" s="53"/>
      <c r="K410" s="435"/>
      <c r="L410" s="435"/>
      <c r="M410" s="435"/>
      <c r="N410" s="435"/>
      <c r="O410" s="435"/>
      <c r="P410" s="435"/>
      <c r="Q410" s="435"/>
      <c r="R410" s="435"/>
      <c r="S410" s="435"/>
      <c r="T410" s="435"/>
      <c r="U410" s="435"/>
    </row>
    <row r="411" spans="1:21" s="54" customFormat="1" ht="19" hidden="1" thickBot="1">
      <c r="A411" s="460">
        <v>410</v>
      </c>
      <c r="B411" s="57" t="s">
        <v>860</v>
      </c>
      <c r="C411" s="56" t="s">
        <v>885</v>
      </c>
      <c r="D411" s="48">
        <v>16</v>
      </c>
      <c r="E411" s="49"/>
      <c r="F411" s="498"/>
      <c r="G411" s="461">
        <f t="shared" si="13"/>
        <v>0</v>
      </c>
      <c r="H411" s="462"/>
      <c r="I411" s="53"/>
      <c r="J411" s="53"/>
      <c r="K411" s="435"/>
      <c r="L411" s="435"/>
      <c r="M411" s="435"/>
      <c r="N411" s="435"/>
      <c r="O411" s="435"/>
      <c r="P411" s="435"/>
      <c r="Q411" s="435"/>
      <c r="R411" s="435"/>
      <c r="S411" s="435"/>
      <c r="T411" s="435"/>
      <c r="U411" s="435"/>
    </row>
    <row r="412" spans="1:21" s="54" customFormat="1" ht="19" hidden="1" thickBot="1">
      <c r="A412" s="460">
        <v>411</v>
      </c>
      <c r="B412" s="57" t="s">
        <v>861</v>
      </c>
      <c r="C412" s="56" t="s">
        <v>292</v>
      </c>
      <c r="D412" s="48">
        <v>2</v>
      </c>
      <c r="E412" s="49"/>
      <c r="F412" s="498"/>
      <c r="G412" s="461">
        <f t="shared" si="13"/>
        <v>0</v>
      </c>
      <c r="H412" s="462"/>
      <c r="I412" s="53"/>
      <c r="J412" s="53"/>
      <c r="K412" s="435"/>
      <c r="L412" s="435"/>
      <c r="M412" s="435"/>
      <c r="N412" s="435"/>
      <c r="O412" s="435"/>
      <c r="P412" s="435"/>
      <c r="Q412" s="435"/>
      <c r="R412" s="435"/>
      <c r="S412" s="435"/>
      <c r="T412" s="435"/>
      <c r="U412" s="435"/>
    </row>
    <row r="413" spans="1:21" s="54" customFormat="1" ht="19" hidden="1" thickBot="1">
      <c r="A413" s="460">
        <v>412</v>
      </c>
      <c r="B413" s="57" t="s">
        <v>862</v>
      </c>
      <c r="C413" s="74" t="s">
        <v>292</v>
      </c>
      <c r="D413" s="48">
        <v>2</v>
      </c>
      <c r="E413" s="49"/>
      <c r="F413" s="498"/>
      <c r="G413" s="461">
        <f t="shared" si="13"/>
        <v>0</v>
      </c>
      <c r="H413" s="462"/>
      <c r="I413" s="53"/>
      <c r="J413" s="53"/>
      <c r="K413" s="435"/>
      <c r="L413" s="435"/>
      <c r="M413" s="435"/>
      <c r="N413" s="435"/>
      <c r="O413" s="435"/>
      <c r="P413" s="435"/>
      <c r="Q413" s="435"/>
      <c r="R413" s="435"/>
      <c r="S413" s="435"/>
      <c r="T413" s="435"/>
      <c r="U413" s="435"/>
    </row>
    <row r="414" spans="1:21" s="54" customFormat="1" ht="19" hidden="1" thickBot="1">
      <c r="A414" s="460">
        <v>413</v>
      </c>
      <c r="B414" s="57" t="s">
        <v>863</v>
      </c>
      <c r="C414" s="56" t="s">
        <v>292</v>
      </c>
      <c r="D414" s="48">
        <v>40</v>
      </c>
      <c r="E414" s="49"/>
      <c r="F414" s="498"/>
      <c r="G414" s="461">
        <f t="shared" si="13"/>
        <v>0</v>
      </c>
      <c r="H414" s="462"/>
      <c r="I414" s="53"/>
      <c r="J414" s="53"/>
      <c r="K414" s="435"/>
      <c r="L414" s="435"/>
      <c r="M414" s="435"/>
      <c r="N414" s="435"/>
      <c r="O414" s="435"/>
      <c r="P414" s="435"/>
      <c r="Q414" s="435"/>
      <c r="R414" s="435"/>
      <c r="S414" s="435"/>
      <c r="T414" s="435"/>
      <c r="U414" s="435"/>
    </row>
    <row r="415" spans="1:21" s="54" customFormat="1" ht="19" hidden="1" thickBot="1">
      <c r="A415" s="460">
        <v>414</v>
      </c>
      <c r="B415" s="57" t="s">
        <v>864</v>
      </c>
      <c r="C415" s="56" t="s">
        <v>292</v>
      </c>
      <c r="D415" s="48">
        <v>12</v>
      </c>
      <c r="E415" s="49"/>
      <c r="F415" s="498"/>
      <c r="G415" s="461">
        <f t="shared" si="13"/>
        <v>0</v>
      </c>
      <c r="H415" s="462"/>
      <c r="I415" s="53"/>
      <c r="J415" s="53"/>
      <c r="K415" s="435"/>
      <c r="L415" s="435"/>
      <c r="M415" s="435"/>
      <c r="N415" s="435"/>
      <c r="O415" s="435"/>
      <c r="P415" s="435"/>
      <c r="Q415" s="435"/>
      <c r="R415" s="435"/>
      <c r="S415" s="435"/>
      <c r="T415" s="435"/>
      <c r="U415" s="435"/>
    </row>
    <row r="416" spans="1:21" s="54" customFormat="1" ht="19" hidden="1" thickBot="1">
      <c r="A416" s="460">
        <v>415</v>
      </c>
      <c r="B416" s="57" t="s">
        <v>865</v>
      </c>
      <c r="C416" s="56" t="s">
        <v>292</v>
      </c>
      <c r="D416" s="48">
        <v>32</v>
      </c>
      <c r="E416" s="49"/>
      <c r="F416" s="498"/>
      <c r="G416" s="461">
        <f t="shared" si="13"/>
        <v>0</v>
      </c>
      <c r="H416" s="462"/>
      <c r="I416" s="53"/>
      <c r="J416" s="53"/>
      <c r="K416" s="435"/>
      <c r="L416" s="435"/>
      <c r="M416" s="435"/>
      <c r="N416" s="435"/>
      <c r="O416" s="435"/>
      <c r="P416" s="435"/>
      <c r="Q416" s="435"/>
      <c r="R416" s="435"/>
      <c r="S416" s="435"/>
      <c r="T416" s="435"/>
      <c r="U416" s="435"/>
    </row>
    <row r="417" spans="1:21" s="54" customFormat="1" ht="19" hidden="1" thickBot="1">
      <c r="A417" s="460">
        <v>416</v>
      </c>
      <c r="B417" s="57" t="s">
        <v>866</v>
      </c>
      <c r="C417" s="56" t="s">
        <v>886</v>
      </c>
      <c r="D417" s="48">
        <v>16</v>
      </c>
      <c r="E417" s="49"/>
      <c r="F417" s="498"/>
      <c r="G417" s="461">
        <f t="shared" si="13"/>
        <v>0</v>
      </c>
      <c r="H417" s="462"/>
      <c r="I417" s="53"/>
      <c r="J417" s="53"/>
      <c r="K417" s="435"/>
      <c r="L417" s="435"/>
      <c r="M417" s="435"/>
      <c r="N417" s="435"/>
      <c r="O417" s="435"/>
      <c r="P417" s="435"/>
      <c r="Q417" s="435"/>
      <c r="R417" s="435"/>
      <c r="S417" s="435"/>
      <c r="T417" s="435"/>
      <c r="U417" s="435"/>
    </row>
    <row r="418" spans="1:21" s="54" customFormat="1" ht="19" hidden="1" thickBot="1">
      <c r="A418" s="460">
        <v>417</v>
      </c>
      <c r="B418" s="57" t="s">
        <v>867</v>
      </c>
      <c r="C418" s="56" t="s">
        <v>887</v>
      </c>
      <c r="D418" s="48">
        <v>60</v>
      </c>
      <c r="E418" s="49"/>
      <c r="F418" s="498"/>
      <c r="G418" s="461">
        <f t="shared" si="13"/>
        <v>0</v>
      </c>
      <c r="H418" s="462"/>
      <c r="I418" s="53"/>
      <c r="J418" s="53"/>
      <c r="K418" s="435"/>
      <c r="L418" s="435"/>
      <c r="M418" s="435"/>
      <c r="N418" s="435"/>
      <c r="O418" s="435"/>
      <c r="P418" s="435"/>
      <c r="Q418" s="435"/>
      <c r="R418" s="435"/>
      <c r="S418" s="435"/>
      <c r="T418" s="435"/>
      <c r="U418" s="435"/>
    </row>
    <row r="419" spans="1:21" s="54" customFormat="1" ht="19" hidden="1" thickBot="1">
      <c r="A419" s="460">
        <v>418</v>
      </c>
      <c r="B419" s="57" t="s">
        <v>868</v>
      </c>
      <c r="C419" s="56" t="s">
        <v>887</v>
      </c>
      <c r="D419" s="48">
        <v>400</v>
      </c>
      <c r="E419" s="49"/>
      <c r="F419" s="498"/>
      <c r="G419" s="461">
        <f t="shared" si="13"/>
        <v>0</v>
      </c>
      <c r="H419" s="462"/>
      <c r="I419" s="53"/>
      <c r="J419" s="53"/>
      <c r="K419" s="435"/>
      <c r="L419" s="435"/>
      <c r="M419" s="435"/>
      <c r="N419" s="435"/>
      <c r="O419" s="435"/>
      <c r="P419" s="435"/>
      <c r="Q419" s="435"/>
      <c r="R419" s="435"/>
      <c r="S419" s="435"/>
      <c r="T419" s="435"/>
      <c r="U419" s="435"/>
    </row>
    <row r="420" spans="1:21" ht="19" hidden="1" thickBot="1">
      <c r="A420" s="429">
        <v>419</v>
      </c>
      <c r="B420" s="75" t="s">
        <v>869</v>
      </c>
      <c r="C420" s="76" t="s">
        <v>888</v>
      </c>
      <c r="D420" s="77">
        <v>10</v>
      </c>
      <c r="E420" s="78"/>
      <c r="F420" s="497"/>
      <c r="G420" s="433">
        <f t="shared" si="13"/>
        <v>0</v>
      </c>
      <c r="H420" s="434"/>
      <c r="I420" s="50"/>
      <c r="J420" s="50"/>
      <c r="K420" s="419"/>
      <c r="L420" s="419"/>
      <c r="M420" s="419"/>
      <c r="N420" s="419"/>
      <c r="O420" s="419"/>
      <c r="P420" s="419"/>
      <c r="Q420" s="419"/>
      <c r="R420" s="419"/>
      <c r="S420" s="419"/>
      <c r="T420" s="419"/>
      <c r="U420" s="419"/>
    </row>
    <row r="421" spans="1:21" ht="19" hidden="1" thickBot="1">
      <c r="A421" s="429">
        <v>420</v>
      </c>
      <c r="B421" s="75" t="s">
        <v>870</v>
      </c>
      <c r="C421" s="76" t="s">
        <v>888</v>
      </c>
      <c r="D421" s="77">
        <v>10</v>
      </c>
      <c r="E421" s="78"/>
      <c r="F421" s="497"/>
      <c r="G421" s="433">
        <f t="shared" si="13"/>
        <v>0</v>
      </c>
      <c r="H421" s="434"/>
      <c r="I421" s="50"/>
      <c r="J421" s="50"/>
      <c r="K421" s="419"/>
      <c r="L421" s="419"/>
      <c r="M421" s="419"/>
      <c r="N421" s="419"/>
      <c r="O421" s="419"/>
      <c r="P421" s="419"/>
      <c r="Q421" s="419"/>
      <c r="R421" s="419"/>
      <c r="S421" s="419"/>
      <c r="T421" s="419"/>
      <c r="U421" s="419"/>
    </row>
    <row r="422" spans="1:21" ht="19" hidden="1" thickBot="1">
      <c r="A422" s="429">
        <v>421</v>
      </c>
      <c r="B422" s="75" t="s">
        <v>871</v>
      </c>
      <c r="C422" s="76" t="s">
        <v>888</v>
      </c>
      <c r="D422" s="77">
        <v>10</v>
      </c>
      <c r="E422" s="78"/>
      <c r="F422" s="497"/>
      <c r="G422" s="433">
        <f t="shared" si="13"/>
        <v>0</v>
      </c>
      <c r="H422" s="434"/>
      <c r="I422" s="50"/>
      <c r="J422" s="50"/>
      <c r="K422" s="419"/>
      <c r="L422" s="419"/>
      <c r="M422" s="419"/>
      <c r="N422" s="419"/>
      <c r="O422" s="419"/>
      <c r="P422" s="419"/>
      <c r="Q422" s="419"/>
      <c r="R422" s="419"/>
      <c r="S422" s="419"/>
      <c r="T422" s="419"/>
      <c r="U422" s="419"/>
    </row>
    <row r="423" spans="1:21" ht="19" hidden="1" thickBot="1">
      <c r="A423" s="429">
        <v>422</v>
      </c>
      <c r="B423" s="75" t="s">
        <v>872</v>
      </c>
      <c r="C423" s="76" t="s">
        <v>889</v>
      </c>
      <c r="D423" s="77">
        <v>3</v>
      </c>
      <c r="E423" s="78"/>
      <c r="F423" s="497"/>
      <c r="G423" s="433">
        <f t="shared" si="13"/>
        <v>0</v>
      </c>
      <c r="H423" s="434"/>
      <c r="I423" s="50"/>
      <c r="J423" s="50"/>
      <c r="K423" s="419"/>
      <c r="L423" s="419"/>
      <c r="M423" s="419"/>
      <c r="N423" s="419"/>
      <c r="O423" s="419"/>
      <c r="P423" s="419"/>
      <c r="Q423" s="419"/>
      <c r="R423" s="419"/>
      <c r="S423" s="419"/>
      <c r="T423" s="419"/>
      <c r="U423" s="419"/>
    </row>
    <row r="424" spans="1:21" ht="19" hidden="1" thickBot="1">
      <c r="A424" s="429">
        <v>423</v>
      </c>
      <c r="B424" s="75" t="s">
        <v>873</v>
      </c>
      <c r="C424" s="76" t="s">
        <v>889</v>
      </c>
      <c r="D424" s="77">
        <v>8</v>
      </c>
      <c r="E424" s="78"/>
      <c r="F424" s="497"/>
      <c r="G424" s="433">
        <f t="shared" si="13"/>
        <v>0</v>
      </c>
      <c r="H424" s="434"/>
      <c r="I424" s="50"/>
      <c r="J424" s="50"/>
      <c r="K424" s="419"/>
      <c r="L424" s="419"/>
      <c r="M424" s="419"/>
      <c r="N424" s="419"/>
      <c r="O424" s="419"/>
      <c r="P424" s="419"/>
      <c r="Q424" s="419"/>
      <c r="R424" s="419"/>
      <c r="S424" s="419"/>
      <c r="T424" s="419"/>
      <c r="U424" s="419"/>
    </row>
    <row r="425" spans="1:21" ht="19" hidden="1" thickBot="1">
      <c r="A425" s="429">
        <v>424</v>
      </c>
      <c r="B425" s="75" t="s">
        <v>874</v>
      </c>
      <c r="C425" s="76" t="s">
        <v>889</v>
      </c>
      <c r="D425" s="77">
        <v>3</v>
      </c>
      <c r="E425" s="78"/>
      <c r="F425" s="497"/>
      <c r="G425" s="433">
        <f t="shared" si="13"/>
        <v>0</v>
      </c>
      <c r="H425" s="434"/>
      <c r="I425" s="50"/>
      <c r="J425" s="50"/>
      <c r="K425" s="419"/>
      <c r="L425" s="419"/>
      <c r="M425" s="419"/>
      <c r="N425" s="419"/>
      <c r="O425" s="419"/>
      <c r="P425" s="419"/>
      <c r="Q425" s="419"/>
      <c r="R425" s="419"/>
      <c r="S425" s="419"/>
      <c r="T425" s="419"/>
      <c r="U425" s="419"/>
    </row>
    <row r="426" spans="1:21" ht="19" hidden="1" thickBot="1">
      <c r="A426" s="429">
        <v>425</v>
      </c>
      <c r="B426" s="75" t="s">
        <v>875</v>
      </c>
      <c r="C426" s="76" t="s">
        <v>890</v>
      </c>
      <c r="D426" s="77">
        <v>2</v>
      </c>
      <c r="E426" s="78"/>
      <c r="F426" s="497"/>
      <c r="G426" s="433">
        <f t="shared" si="13"/>
        <v>0</v>
      </c>
      <c r="H426" s="434"/>
      <c r="I426" s="50"/>
      <c r="J426" s="50"/>
      <c r="K426" s="419"/>
      <c r="L426" s="419"/>
      <c r="M426" s="419"/>
      <c r="N426" s="419"/>
      <c r="O426" s="419"/>
      <c r="P426" s="419"/>
      <c r="Q426" s="419"/>
      <c r="R426" s="419"/>
      <c r="S426" s="419"/>
      <c r="T426" s="419"/>
      <c r="U426" s="419"/>
    </row>
    <row r="427" spans="1:21" ht="19" hidden="1" thickBot="1">
      <c r="A427" s="465">
        <v>426</v>
      </c>
      <c r="B427" s="79" t="s">
        <v>876</v>
      </c>
      <c r="C427" s="80" t="s">
        <v>890</v>
      </c>
      <c r="D427" s="81">
        <v>2</v>
      </c>
      <c r="E427" s="82"/>
      <c r="F427" s="506"/>
      <c r="G427" s="469">
        <f t="shared" si="13"/>
        <v>0</v>
      </c>
      <c r="H427" s="434"/>
      <c r="I427" s="470"/>
      <c r="J427" s="470"/>
      <c r="K427" s="419"/>
      <c r="L427" s="419"/>
      <c r="M427" s="419"/>
      <c r="N427" s="419"/>
      <c r="O427" s="419"/>
      <c r="P427" s="419"/>
      <c r="Q427" s="419"/>
      <c r="R427" s="419"/>
      <c r="S427" s="419"/>
      <c r="T427" s="419"/>
      <c r="U427" s="419"/>
    </row>
    <row r="428" spans="1:21" ht="19" thickBot="1">
      <c r="A428" s="471"/>
      <c r="B428" s="472"/>
      <c r="C428" s="473"/>
      <c r="D428" s="507"/>
      <c r="E428" s="508"/>
      <c r="F428" s="508"/>
      <c r="G428" s="698">
        <f>+SUM(G22:G385)</f>
        <v>416120.91931249981</v>
      </c>
      <c r="H428" s="716">
        <f>+SUM(H2:H427)</f>
        <v>77127239.760000005</v>
      </c>
      <c r="I428" s="477"/>
      <c r="J428" s="478"/>
      <c r="K428" s="419"/>
      <c r="L428" s="419"/>
      <c r="M428" s="419"/>
      <c r="N428" s="419"/>
      <c r="O428" s="419"/>
      <c r="P428" s="419"/>
      <c r="Q428" s="419"/>
      <c r="R428" s="419"/>
      <c r="S428" s="419"/>
      <c r="T428" s="419"/>
      <c r="U428" s="419"/>
    </row>
    <row r="429" spans="1:21" ht="18">
      <c r="A429" s="419"/>
      <c r="B429" s="435"/>
      <c r="C429" s="419"/>
      <c r="D429" s="509"/>
      <c r="E429" s="510"/>
      <c r="F429" s="510"/>
      <c r="G429" s="419"/>
      <c r="H429" s="511"/>
      <c r="I429" s="419"/>
      <c r="J429" s="419"/>
      <c r="K429" s="419"/>
      <c r="L429" s="419"/>
      <c r="M429" s="419"/>
      <c r="N429" s="419"/>
      <c r="O429" s="419"/>
      <c r="P429" s="419"/>
      <c r="Q429" s="419"/>
      <c r="R429" s="419"/>
      <c r="S429" s="419"/>
      <c r="T429" s="419"/>
      <c r="U429" s="419"/>
    </row>
    <row r="430" spans="1:21" ht="18">
      <c r="A430" s="419"/>
      <c r="B430" s="435"/>
      <c r="C430" s="419"/>
      <c r="D430" s="509"/>
      <c r="E430" s="510"/>
      <c r="F430" s="510"/>
      <c r="G430" s="419"/>
      <c r="H430" s="511">
        <v>77127240.319999993</v>
      </c>
      <c r="I430" s="419"/>
      <c r="J430" s="419"/>
      <c r="K430" s="419"/>
      <c r="L430" s="419"/>
      <c r="M430" s="419"/>
      <c r="N430" s="419"/>
      <c r="O430" s="419"/>
      <c r="P430" s="419"/>
      <c r="Q430" s="419"/>
      <c r="R430" s="419"/>
      <c r="S430" s="419"/>
      <c r="T430" s="419"/>
      <c r="U430" s="419"/>
    </row>
    <row r="431" spans="1:21" ht="18">
      <c r="A431" s="419"/>
      <c r="B431" s="435"/>
      <c r="C431" s="419"/>
      <c r="D431" s="509"/>
      <c r="E431" s="510"/>
      <c r="F431" s="510"/>
      <c r="G431" s="419"/>
      <c r="H431" s="511">
        <f>+H430-H428</f>
        <v>0.5599999874830246</v>
      </c>
      <c r="I431" s="419"/>
      <c r="J431" s="419"/>
      <c r="K431" s="419"/>
      <c r="L431" s="419"/>
      <c r="M431" s="419"/>
      <c r="N431" s="419"/>
      <c r="O431" s="419"/>
      <c r="P431" s="419"/>
      <c r="Q431" s="419"/>
      <c r="R431" s="419"/>
      <c r="S431" s="419"/>
      <c r="T431" s="419"/>
      <c r="U431" s="419"/>
    </row>
    <row r="432" spans="1:21" ht="18">
      <c r="A432" s="419"/>
      <c r="B432" s="435"/>
      <c r="C432" s="419"/>
      <c r="D432" s="509"/>
      <c r="E432" s="510"/>
      <c r="F432" s="510"/>
      <c r="G432" s="419"/>
      <c r="H432" s="511"/>
      <c r="I432" s="419"/>
      <c r="J432" s="419"/>
      <c r="K432" s="419"/>
      <c r="L432" s="419"/>
      <c r="M432" s="419"/>
      <c r="N432" s="419"/>
      <c r="O432" s="419"/>
      <c r="P432" s="419"/>
      <c r="Q432" s="419"/>
      <c r="R432" s="419"/>
      <c r="S432" s="419"/>
      <c r="T432" s="419"/>
      <c r="U432" s="419"/>
    </row>
    <row r="433" spans="1:21" ht="18">
      <c r="A433" s="419"/>
      <c r="B433" s="435"/>
      <c r="C433" s="419"/>
      <c r="D433" s="509"/>
      <c r="E433" s="510"/>
      <c r="F433" s="510"/>
      <c r="G433" s="419"/>
      <c r="H433" s="511"/>
      <c r="I433" s="419"/>
      <c r="J433" s="419"/>
      <c r="K433" s="419"/>
      <c r="L433" s="419"/>
      <c r="M433" s="419"/>
      <c r="N433" s="419"/>
      <c r="O433" s="419"/>
      <c r="P433" s="419"/>
      <c r="Q433" s="419"/>
      <c r="R433" s="419"/>
      <c r="S433" s="419"/>
      <c r="T433" s="419"/>
      <c r="U433" s="419"/>
    </row>
    <row r="434" spans="1:21" ht="18">
      <c r="A434" s="419"/>
      <c r="B434" s="435"/>
      <c r="C434" s="419"/>
      <c r="D434" s="509"/>
      <c r="E434" s="510"/>
      <c r="F434" s="510"/>
      <c r="G434" s="419"/>
      <c r="H434" s="511"/>
      <c r="I434" s="419"/>
      <c r="J434" s="419"/>
      <c r="K434" s="419"/>
      <c r="L434" s="419"/>
      <c r="M434" s="419"/>
      <c r="N434" s="419"/>
      <c r="O434" s="419"/>
      <c r="P434" s="419"/>
      <c r="Q434" s="419"/>
      <c r="R434" s="419"/>
      <c r="S434" s="419"/>
      <c r="T434" s="419"/>
      <c r="U434" s="419"/>
    </row>
    <row r="435" spans="1:21" ht="18">
      <c r="A435" s="419"/>
      <c r="B435" s="435"/>
      <c r="C435" s="419"/>
      <c r="D435" s="509"/>
      <c r="E435" s="510"/>
      <c r="F435" s="510"/>
      <c r="G435" s="419"/>
      <c r="H435" s="511"/>
      <c r="I435" s="419"/>
      <c r="J435" s="419"/>
      <c r="K435" s="419"/>
      <c r="L435" s="419"/>
      <c r="M435" s="419"/>
      <c r="N435" s="419"/>
      <c r="O435" s="419"/>
      <c r="P435" s="419"/>
      <c r="Q435" s="419"/>
      <c r="R435" s="419"/>
      <c r="S435" s="419"/>
      <c r="T435" s="419"/>
      <c r="U435" s="419"/>
    </row>
    <row r="436" spans="1:21" ht="18">
      <c r="A436" s="419"/>
      <c r="B436" s="435"/>
      <c r="C436" s="419"/>
      <c r="D436" s="509"/>
      <c r="E436" s="510"/>
      <c r="F436" s="510"/>
      <c r="G436" s="419"/>
      <c r="H436" s="511"/>
      <c r="I436" s="419"/>
      <c r="J436" s="419"/>
      <c r="K436" s="419"/>
      <c r="L436" s="419"/>
      <c r="M436" s="419"/>
      <c r="N436" s="419"/>
      <c r="O436" s="419"/>
      <c r="P436" s="419"/>
      <c r="Q436" s="419"/>
      <c r="R436" s="419"/>
      <c r="S436" s="419"/>
      <c r="T436" s="419"/>
      <c r="U436" s="419"/>
    </row>
    <row r="437" spans="1:21" ht="18">
      <c r="A437" s="419"/>
      <c r="B437" s="435"/>
      <c r="C437" s="419"/>
      <c r="D437" s="509"/>
      <c r="E437" s="510"/>
      <c r="F437" s="510"/>
      <c r="G437" s="419"/>
      <c r="H437" s="511"/>
      <c r="I437" s="419"/>
      <c r="J437" s="419"/>
      <c r="K437" s="419"/>
      <c r="L437" s="419"/>
      <c r="M437" s="419"/>
      <c r="N437" s="419"/>
      <c r="O437" s="419"/>
      <c r="P437" s="419"/>
      <c r="Q437" s="419"/>
      <c r="R437" s="419"/>
      <c r="S437" s="419"/>
      <c r="T437" s="419"/>
      <c r="U437" s="419"/>
    </row>
    <row r="438" spans="1:21" ht="18">
      <c r="A438" s="419"/>
      <c r="B438" s="435"/>
      <c r="C438" s="419"/>
      <c r="D438" s="509"/>
      <c r="E438" s="510"/>
      <c r="F438" s="510"/>
      <c r="G438" s="419"/>
      <c r="H438" s="511"/>
      <c r="I438" s="419"/>
      <c r="J438" s="419"/>
      <c r="K438" s="419"/>
      <c r="L438" s="419"/>
      <c r="M438" s="419"/>
      <c r="N438" s="419"/>
      <c r="O438" s="419"/>
      <c r="P438" s="419"/>
      <c r="Q438" s="419"/>
      <c r="R438" s="419"/>
      <c r="S438" s="419"/>
      <c r="T438" s="419"/>
      <c r="U438" s="419"/>
    </row>
    <row r="439" spans="1:21" ht="18">
      <c r="A439" s="419"/>
      <c r="B439" s="435"/>
      <c r="C439" s="419"/>
      <c r="D439" s="509"/>
      <c r="E439" s="510"/>
      <c r="F439" s="510"/>
      <c r="G439" s="419"/>
      <c r="H439" s="511"/>
      <c r="I439" s="419"/>
      <c r="J439" s="419"/>
      <c r="K439" s="419"/>
      <c r="L439" s="419"/>
      <c r="M439" s="419"/>
      <c r="N439" s="419"/>
      <c r="O439" s="419"/>
      <c r="P439" s="419"/>
      <c r="Q439" s="419"/>
      <c r="R439" s="419"/>
      <c r="S439" s="419"/>
      <c r="T439" s="419"/>
      <c r="U439" s="419"/>
    </row>
    <row r="440" spans="1:21" ht="18">
      <c r="A440" s="419"/>
      <c r="B440" s="435"/>
      <c r="C440" s="419"/>
      <c r="D440" s="509"/>
      <c r="E440" s="510"/>
      <c r="F440" s="510"/>
      <c r="G440" s="419"/>
      <c r="H440" s="511"/>
      <c r="I440" s="419"/>
      <c r="J440" s="419"/>
      <c r="K440" s="419"/>
      <c r="L440" s="419"/>
      <c r="M440" s="419"/>
      <c r="N440" s="419"/>
      <c r="O440" s="419"/>
      <c r="P440" s="419"/>
      <c r="Q440" s="419"/>
      <c r="R440" s="419"/>
      <c r="S440" s="419"/>
      <c r="T440" s="419"/>
      <c r="U440" s="419"/>
    </row>
    <row r="441" spans="1:21" ht="18">
      <c r="A441" s="419"/>
      <c r="B441" s="435"/>
      <c r="C441" s="419"/>
      <c r="D441" s="509"/>
      <c r="E441" s="510"/>
      <c r="F441" s="510"/>
      <c r="G441" s="419"/>
      <c r="H441" s="511"/>
      <c r="I441" s="419"/>
      <c r="J441" s="419"/>
      <c r="K441" s="419"/>
      <c r="L441" s="419"/>
      <c r="M441" s="419"/>
      <c r="N441" s="419"/>
      <c r="O441" s="419"/>
      <c r="P441" s="419"/>
      <c r="Q441" s="419"/>
      <c r="R441" s="419"/>
      <c r="S441" s="419"/>
      <c r="T441" s="419"/>
      <c r="U441" s="419"/>
    </row>
    <row r="442" spans="1:21" ht="18">
      <c r="A442" s="419"/>
      <c r="B442" s="435"/>
      <c r="C442" s="419"/>
      <c r="D442" s="509"/>
      <c r="E442" s="510"/>
      <c r="F442" s="510"/>
      <c r="G442" s="419"/>
      <c r="H442" s="511"/>
      <c r="I442" s="419"/>
      <c r="J442" s="419"/>
      <c r="K442" s="419"/>
      <c r="L442" s="419"/>
      <c r="M442" s="419"/>
      <c r="N442" s="419"/>
      <c r="O442" s="419"/>
      <c r="P442" s="419"/>
      <c r="Q442" s="419"/>
      <c r="R442" s="419"/>
      <c r="S442" s="419"/>
      <c r="T442" s="419"/>
      <c r="U442" s="419"/>
    </row>
    <row r="443" spans="1:21" ht="18">
      <c r="A443" s="419"/>
      <c r="B443" s="435"/>
      <c r="C443" s="419"/>
      <c r="D443" s="509"/>
      <c r="E443" s="510"/>
      <c r="F443" s="510"/>
      <c r="G443" s="419"/>
      <c r="H443" s="511"/>
      <c r="I443" s="419"/>
      <c r="J443" s="419"/>
      <c r="K443" s="419"/>
      <c r="L443" s="419"/>
      <c r="M443" s="419"/>
      <c r="N443" s="419"/>
      <c r="O443" s="419"/>
      <c r="P443" s="419"/>
      <c r="Q443" s="419"/>
      <c r="R443" s="419"/>
      <c r="S443" s="419"/>
      <c r="T443" s="419"/>
      <c r="U443" s="419"/>
    </row>
    <row r="444" spans="1:21" ht="18">
      <c r="A444" s="419"/>
      <c r="B444" s="435"/>
      <c r="C444" s="419"/>
      <c r="D444" s="509"/>
      <c r="E444" s="510"/>
      <c r="F444" s="510"/>
      <c r="G444" s="419"/>
      <c r="H444" s="511"/>
      <c r="I444" s="419"/>
      <c r="J444" s="419"/>
      <c r="K444" s="419"/>
      <c r="L444" s="419"/>
      <c r="M444" s="419"/>
      <c r="N444" s="419"/>
      <c r="O444" s="419"/>
      <c r="P444" s="419"/>
      <c r="Q444" s="419"/>
      <c r="R444" s="419"/>
      <c r="S444" s="419"/>
      <c r="T444" s="419"/>
      <c r="U444" s="419"/>
    </row>
    <row r="445" spans="1:21" ht="18">
      <c r="A445" s="419"/>
      <c r="B445" s="435"/>
      <c r="C445" s="419"/>
      <c r="D445" s="509"/>
      <c r="E445" s="510"/>
      <c r="F445" s="510"/>
      <c r="G445" s="419"/>
      <c r="H445" s="511"/>
      <c r="I445" s="419"/>
      <c r="J445" s="419"/>
      <c r="K445" s="419"/>
      <c r="L445" s="419"/>
      <c r="M445" s="419"/>
      <c r="N445" s="419"/>
      <c r="O445" s="419"/>
      <c r="P445" s="419"/>
      <c r="Q445" s="419"/>
      <c r="R445" s="419"/>
      <c r="S445" s="419"/>
      <c r="T445" s="419"/>
      <c r="U445" s="419"/>
    </row>
    <row r="446" spans="1:21" ht="18">
      <c r="A446" s="419"/>
      <c r="B446" s="435"/>
      <c r="C446" s="419"/>
      <c r="D446" s="509"/>
      <c r="E446" s="510"/>
      <c r="F446" s="510"/>
      <c r="G446" s="419"/>
      <c r="H446" s="511"/>
      <c r="I446" s="419"/>
      <c r="J446" s="419"/>
      <c r="K446" s="419"/>
      <c r="L446" s="419"/>
      <c r="M446" s="419"/>
      <c r="N446" s="419"/>
      <c r="O446" s="419"/>
      <c r="P446" s="419"/>
      <c r="Q446" s="419"/>
      <c r="R446" s="419"/>
      <c r="S446" s="419"/>
      <c r="T446" s="419"/>
      <c r="U446" s="419"/>
    </row>
    <row r="447" spans="1:21" ht="18">
      <c r="A447" s="419"/>
      <c r="B447" s="435"/>
      <c r="C447" s="419"/>
      <c r="D447" s="509"/>
      <c r="E447" s="510"/>
      <c r="F447" s="510"/>
      <c r="G447" s="419"/>
      <c r="H447" s="511"/>
      <c r="I447" s="419"/>
      <c r="J447" s="419"/>
      <c r="K447" s="419"/>
      <c r="L447" s="419"/>
      <c r="M447" s="419"/>
      <c r="N447" s="419"/>
      <c r="O447" s="419"/>
      <c r="P447" s="419"/>
      <c r="Q447" s="419"/>
      <c r="R447" s="419"/>
      <c r="S447" s="419"/>
      <c r="T447" s="419"/>
      <c r="U447" s="419"/>
    </row>
    <row r="448" spans="1:21" ht="18">
      <c r="A448" s="419"/>
      <c r="B448" s="435"/>
      <c r="C448" s="419"/>
      <c r="D448" s="509"/>
      <c r="E448" s="510"/>
      <c r="F448" s="510"/>
      <c r="G448" s="419"/>
      <c r="H448" s="511"/>
      <c r="I448" s="419"/>
      <c r="J448" s="419"/>
      <c r="K448" s="419"/>
      <c r="L448" s="419"/>
      <c r="M448" s="419"/>
      <c r="N448" s="419"/>
      <c r="O448" s="419"/>
      <c r="P448" s="419"/>
      <c r="Q448" s="419"/>
      <c r="R448" s="419"/>
      <c r="S448" s="419"/>
      <c r="T448" s="419"/>
      <c r="U448" s="419"/>
    </row>
    <row r="449" spans="1:21" ht="18">
      <c r="A449" s="419"/>
      <c r="B449" s="435"/>
      <c r="C449" s="419"/>
      <c r="D449" s="509"/>
      <c r="E449" s="510"/>
      <c r="F449" s="510"/>
      <c r="G449" s="419"/>
      <c r="H449" s="511"/>
      <c r="I449" s="419"/>
      <c r="J449" s="419"/>
      <c r="K449" s="419"/>
      <c r="L449" s="419"/>
      <c r="M449" s="419"/>
      <c r="N449" s="419"/>
      <c r="O449" s="419"/>
      <c r="P449" s="419"/>
      <c r="Q449" s="419"/>
      <c r="R449" s="419"/>
      <c r="S449" s="419"/>
      <c r="T449" s="419"/>
      <c r="U449" s="419"/>
    </row>
    <row r="450" spans="1:21" ht="18">
      <c r="A450" s="419"/>
      <c r="B450" s="435"/>
      <c r="C450" s="419"/>
      <c r="D450" s="509"/>
      <c r="E450" s="510"/>
      <c r="F450" s="510"/>
      <c r="G450" s="419"/>
      <c r="H450" s="511"/>
      <c r="I450" s="419"/>
      <c r="J450" s="419"/>
      <c r="K450" s="419"/>
      <c r="L450" s="419"/>
      <c r="M450" s="419"/>
      <c r="N450" s="419"/>
      <c r="O450" s="419"/>
      <c r="P450" s="419"/>
      <c r="Q450" s="419"/>
      <c r="R450" s="419"/>
      <c r="S450" s="419"/>
      <c r="T450" s="419"/>
      <c r="U450" s="419"/>
    </row>
    <row r="451" spans="1:21" ht="18">
      <c r="A451" s="419"/>
      <c r="B451" s="435"/>
      <c r="C451" s="419"/>
      <c r="D451" s="509"/>
      <c r="E451" s="510"/>
      <c r="F451" s="510"/>
      <c r="G451" s="419"/>
      <c r="H451" s="511"/>
      <c r="I451" s="419"/>
      <c r="J451" s="419"/>
      <c r="K451" s="419"/>
      <c r="L451" s="419"/>
      <c r="M451" s="419"/>
      <c r="N451" s="419"/>
      <c r="O451" s="419"/>
      <c r="P451" s="419"/>
      <c r="Q451" s="419"/>
      <c r="R451" s="419"/>
      <c r="S451" s="419"/>
      <c r="T451" s="419"/>
      <c r="U451" s="419"/>
    </row>
    <row r="452" spans="1:21" ht="18">
      <c r="A452" s="419"/>
      <c r="B452" s="435"/>
      <c r="C452" s="419"/>
      <c r="D452" s="509"/>
      <c r="E452" s="510"/>
      <c r="F452" s="510"/>
      <c r="G452" s="419"/>
      <c r="H452" s="511"/>
      <c r="I452" s="419"/>
      <c r="J452" s="419"/>
      <c r="K452" s="419"/>
      <c r="L452" s="419"/>
      <c r="M452" s="419"/>
      <c r="N452" s="419"/>
      <c r="O452" s="419"/>
      <c r="P452" s="419"/>
      <c r="Q452" s="419"/>
      <c r="R452" s="419"/>
      <c r="S452" s="419"/>
      <c r="T452" s="419"/>
      <c r="U452" s="419"/>
    </row>
    <row r="453" spans="1:21" ht="18">
      <c r="A453" s="419"/>
      <c r="B453" s="435"/>
      <c r="C453" s="419"/>
      <c r="D453" s="509"/>
      <c r="E453" s="510"/>
      <c r="F453" s="510"/>
      <c r="G453" s="419"/>
      <c r="H453" s="511"/>
      <c r="I453" s="419"/>
      <c r="J453" s="419"/>
      <c r="K453" s="419"/>
      <c r="L453" s="419"/>
      <c r="M453" s="419"/>
      <c r="N453" s="419"/>
      <c r="O453" s="419"/>
      <c r="P453" s="419"/>
      <c r="Q453" s="419"/>
      <c r="R453" s="419"/>
      <c r="S453" s="419"/>
      <c r="T453" s="419"/>
      <c r="U453" s="419"/>
    </row>
    <row r="454" spans="1:21" ht="18">
      <c r="A454" s="419"/>
      <c r="B454" s="435"/>
      <c r="C454" s="419"/>
      <c r="D454" s="509"/>
      <c r="E454" s="510"/>
      <c r="F454" s="510"/>
      <c r="G454" s="419"/>
      <c r="H454" s="511"/>
      <c r="I454" s="419"/>
      <c r="J454" s="419"/>
      <c r="K454" s="419"/>
      <c r="L454" s="419"/>
      <c r="M454" s="419"/>
      <c r="N454" s="419"/>
      <c r="O454" s="419"/>
      <c r="P454" s="419"/>
      <c r="Q454" s="419"/>
      <c r="R454" s="419"/>
      <c r="S454" s="419"/>
      <c r="T454" s="419"/>
      <c r="U454" s="419"/>
    </row>
    <row r="455" spans="1:21" ht="18">
      <c r="A455" s="419"/>
      <c r="B455" s="435"/>
      <c r="C455" s="419"/>
      <c r="D455" s="509"/>
      <c r="E455" s="510"/>
      <c r="F455" s="510"/>
      <c r="G455" s="419"/>
      <c r="H455" s="511"/>
      <c r="I455" s="419"/>
      <c r="J455" s="419"/>
      <c r="K455" s="419"/>
      <c r="L455" s="419"/>
      <c r="M455" s="419"/>
      <c r="N455" s="419"/>
      <c r="O455" s="419"/>
      <c r="P455" s="419"/>
      <c r="Q455" s="419"/>
      <c r="R455" s="419"/>
      <c r="S455" s="419"/>
      <c r="T455" s="419"/>
      <c r="U455" s="419"/>
    </row>
    <row r="456" spans="1:21" ht="18">
      <c r="A456" s="419"/>
      <c r="B456" s="435"/>
      <c r="C456" s="419"/>
      <c r="D456" s="509"/>
      <c r="E456" s="510"/>
      <c r="F456" s="510"/>
      <c r="G456" s="419"/>
      <c r="H456" s="511"/>
      <c r="I456" s="419"/>
      <c r="J456" s="419"/>
      <c r="K456" s="419"/>
      <c r="L456" s="419"/>
      <c r="M456" s="419"/>
      <c r="N456" s="419"/>
      <c r="O456" s="419"/>
      <c r="P456" s="419"/>
      <c r="Q456" s="419"/>
      <c r="R456" s="419"/>
      <c r="S456" s="419"/>
      <c r="T456" s="419"/>
      <c r="U456" s="419"/>
    </row>
    <row r="457" spans="1:21" ht="18">
      <c r="A457" s="419"/>
      <c r="B457" s="435"/>
      <c r="C457" s="419"/>
      <c r="D457" s="509"/>
      <c r="E457" s="510"/>
      <c r="F457" s="510"/>
      <c r="G457" s="419"/>
      <c r="H457" s="511"/>
      <c r="I457" s="419"/>
      <c r="J457" s="419"/>
      <c r="K457" s="419"/>
      <c r="L457" s="419"/>
      <c r="M457" s="419"/>
      <c r="N457" s="419"/>
      <c r="O457" s="419"/>
      <c r="P457" s="419"/>
      <c r="Q457" s="419"/>
      <c r="R457" s="419"/>
      <c r="S457" s="419"/>
      <c r="T457" s="419"/>
      <c r="U457" s="419"/>
    </row>
    <row r="458" spans="1:21" ht="18">
      <c r="A458" s="419"/>
      <c r="B458" s="435"/>
      <c r="C458" s="419"/>
      <c r="D458" s="509"/>
      <c r="E458" s="510"/>
      <c r="F458" s="510"/>
      <c r="G458" s="419"/>
      <c r="H458" s="511"/>
      <c r="I458" s="419"/>
      <c r="J458" s="419"/>
      <c r="K458" s="419"/>
      <c r="L458" s="419"/>
      <c r="M458" s="419"/>
      <c r="N458" s="419"/>
      <c r="O458" s="419"/>
      <c r="P458" s="419"/>
      <c r="Q458" s="419"/>
      <c r="R458" s="419"/>
      <c r="S458" s="419"/>
      <c r="T458" s="419"/>
      <c r="U458" s="419"/>
    </row>
    <row r="459" spans="1:21" ht="18">
      <c r="A459" s="419"/>
      <c r="B459" s="435"/>
      <c r="C459" s="419"/>
      <c r="D459" s="509"/>
      <c r="E459" s="510"/>
      <c r="F459" s="510"/>
      <c r="G459" s="419"/>
      <c r="H459" s="511"/>
      <c r="I459" s="419"/>
      <c r="J459" s="419"/>
      <c r="K459" s="419"/>
      <c r="L459" s="419"/>
      <c r="M459" s="419"/>
      <c r="N459" s="419"/>
      <c r="O459" s="419"/>
      <c r="P459" s="419"/>
      <c r="Q459" s="419"/>
      <c r="R459" s="419"/>
      <c r="S459" s="419"/>
      <c r="T459" s="419"/>
      <c r="U459" s="419"/>
    </row>
    <row r="460" spans="1:21" ht="18">
      <c r="A460" s="419"/>
      <c r="B460" s="435"/>
      <c r="C460" s="419"/>
      <c r="D460" s="509"/>
      <c r="E460" s="510"/>
      <c r="F460" s="510"/>
      <c r="G460" s="419"/>
      <c r="H460" s="511"/>
      <c r="I460" s="419"/>
      <c r="J460" s="419"/>
      <c r="K460" s="419"/>
      <c r="L460" s="419"/>
      <c r="M460" s="419"/>
      <c r="N460" s="419"/>
      <c r="O460" s="419"/>
      <c r="P460" s="419"/>
      <c r="Q460" s="419"/>
      <c r="R460" s="419"/>
      <c r="S460" s="419"/>
      <c r="T460" s="419"/>
      <c r="U460" s="419"/>
    </row>
    <row r="461" spans="1:21" ht="18">
      <c r="A461" s="419"/>
      <c r="B461" s="435"/>
      <c r="C461" s="419"/>
      <c r="D461" s="509"/>
      <c r="E461" s="510"/>
      <c r="F461" s="510"/>
      <c r="G461" s="419"/>
      <c r="H461" s="511"/>
      <c r="I461" s="419"/>
      <c r="J461" s="419"/>
      <c r="K461" s="419"/>
      <c r="L461" s="419"/>
      <c r="M461" s="419"/>
      <c r="N461" s="419"/>
      <c r="O461" s="419"/>
      <c r="P461" s="419"/>
      <c r="Q461" s="419"/>
      <c r="R461" s="419"/>
      <c r="S461" s="419"/>
      <c r="T461" s="419"/>
      <c r="U461" s="419"/>
    </row>
    <row r="462" spans="1:21" ht="18">
      <c r="A462" s="419"/>
      <c r="B462" s="435"/>
      <c r="C462" s="419"/>
      <c r="D462" s="509"/>
      <c r="E462" s="510"/>
      <c r="F462" s="510"/>
      <c r="G462" s="419"/>
      <c r="H462" s="511"/>
      <c r="I462" s="419"/>
      <c r="J462" s="419"/>
      <c r="K462" s="419"/>
      <c r="L462" s="419"/>
      <c r="M462" s="419"/>
      <c r="N462" s="419"/>
      <c r="O462" s="419"/>
      <c r="P462" s="419"/>
      <c r="Q462" s="419"/>
      <c r="R462" s="419"/>
      <c r="S462" s="419"/>
      <c r="T462" s="419"/>
      <c r="U462" s="419"/>
    </row>
    <row r="463" spans="1:21" ht="18">
      <c r="A463" s="419"/>
      <c r="B463" s="435"/>
      <c r="C463" s="419"/>
      <c r="D463" s="509"/>
      <c r="E463" s="510"/>
      <c r="F463" s="510"/>
      <c r="G463" s="419"/>
      <c r="H463" s="511"/>
      <c r="I463" s="419"/>
      <c r="J463" s="419"/>
      <c r="K463" s="419"/>
      <c r="L463" s="419"/>
      <c r="M463" s="419"/>
      <c r="N463" s="419"/>
      <c r="O463" s="419"/>
      <c r="P463" s="419"/>
      <c r="Q463" s="419"/>
      <c r="R463" s="419"/>
      <c r="S463" s="419"/>
      <c r="T463" s="419"/>
      <c r="U463" s="419"/>
    </row>
    <row r="464" spans="1:21" ht="18">
      <c r="A464" s="419"/>
      <c r="B464" s="435"/>
      <c r="C464" s="419"/>
      <c r="D464" s="509"/>
      <c r="E464" s="510"/>
      <c r="F464" s="510"/>
      <c r="G464" s="419"/>
      <c r="H464" s="511"/>
      <c r="I464" s="419"/>
      <c r="J464" s="419"/>
      <c r="K464" s="419"/>
      <c r="L464" s="419"/>
      <c r="M464" s="419"/>
      <c r="N464" s="419"/>
      <c r="O464" s="419"/>
      <c r="P464" s="419"/>
      <c r="Q464" s="419"/>
      <c r="R464" s="419"/>
      <c r="S464" s="419"/>
      <c r="T464" s="419"/>
      <c r="U464" s="419"/>
    </row>
    <row r="465" spans="1:21" ht="18">
      <c r="A465" s="419"/>
      <c r="B465" s="435"/>
      <c r="C465" s="419"/>
      <c r="D465" s="509"/>
      <c r="E465" s="510"/>
      <c r="F465" s="510"/>
      <c r="G465" s="419"/>
      <c r="H465" s="511"/>
      <c r="I465" s="419"/>
      <c r="J465" s="419"/>
      <c r="K465" s="419"/>
      <c r="L465" s="419"/>
      <c r="M465" s="419"/>
      <c r="N465" s="419"/>
      <c r="O465" s="419"/>
      <c r="P465" s="419"/>
      <c r="Q465" s="419"/>
      <c r="R465" s="419"/>
      <c r="S465" s="419"/>
      <c r="T465" s="419"/>
      <c r="U465" s="419"/>
    </row>
    <row r="466" spans="1:21" ht="18">
      <c r="A466" s="419"/>
      <c r="B466" s="435"/>
      <c r="C466" s="419"/>
      <c r="D466" s="509"/>
      <c r="E466" s="510"/>
      <c r="F466" s="510"/>
      <c r="G466" s="419"/>
      <c r="H466" s="511"/>
      <c r="I466" s="419"/>
      <c r="J466" s="419"/>
      <c r="K466" s="419"/>
      <c r="L466" s="419"/>
      <c r="M466" s="419"/>
      <c r="N466" s="419"/>
      <c r="O466" s="419"/>
      <c r="P466" s="419"/>
      <c r="Q466" s="419"/>
      <c r="R466" s="419"/>
      <c r="S466" s="419"/>
      <c r="T466" s="419"/>
      <c r="U466" s="419"/>
    </row>
    <row r="467" spans="1:21" ht="18">
      <c r="A467" s="419"/>
      <c r="B467" s="435"/>
      <c r="C467" s="419"/>
      <c r="D467" s="509"/>
      <c r="E467" s="510"/>
      <c r="F467" s="510"/>
      <c r="G467" s="419"/>
      <c r="H467" s="511"/>
      <c r="I467" s="419"/>
      <c r="J467" s="419"/>
      <c r="K467" s="419"/>
      <c r="L467" s="419"/>
      <c r="M467" s="419"/>
      <c r="N467" s="419"/>
      <c r="O467" s="419"/>
      <c r="P467" s="419"/>
      <c r="Q467" s="419"/>
      <c r="R467" s="419"/>
      <c r="S467" s="419"/>
      <c r="T467" s="419"/>
      <c r="U467" s="419"/>
    </row>
    <row r="468" spans="1:21" ht="18">
      <c r="A468" s="419"/>
      <c r="B468" s="435"/>
      <c r="C468" s="419"/>
      <c r="D468" s="509"/>
      <c r="E468" s="510"/>
      <c r="F468" s="510"/>
      <c r="G468" s="419"/>
      <c r="H468" s="511"/>
      <c r="I468" s="419"/>
      <c r="J468" s="419"/>
      <c r="K468" s="419"/>
      <c r="L468" s="419"/>
      <c r="M468" s="419"/>
      <c r="N468" s="419"/>
      <c r="O468" s="419"/>
      <c r="P468" s="419"/>
      <c r="Q468" s="419"/>
      <c r="R468" s="419"/>
      <c r="S468" s="419"/>
      <c r="T468" s="419"/>
      <c r="U468" s="419"/>
    </row>
    <row r="469" spans="1:21" ht="18">
      <c r="A469" s="419"/>
      <c r="B469" s="435"/>
      <c r="C469" s="419"/>
      <c r="D469" s="509"/>
      <c r="E469" s="510"/>
      <c r="F469" s="510"/>
      <c r="G469" s="419"/>
      <c r="H469" s="511"/>
      <c r="I469" s="419"/>
      <c r="J469" s="419"/>
      <c r="K469" s="419"/>
      <c r="L469" s="419"/>
      <c r="M469" s="419"/>
      <c r="N469" s="419"/>
      <c r="O469" s="419"/>
      <c r="P469" s="419"/>
      <c r="Q469" s="419"/>
      <c r="R469" s="419"/>
      <c r="S469" s="419"/>
      <c r="T469" s="419"/>
      <c r="U469" s="419"/>
    </row>
    <row r="470" spans="1:21" ht="18">
      <c r="A470" s="419"/>
      <c r="B470" s="435"/>
      <c r="C470" s="419"/>
      <c r="D470" s="509"/>
      <c r="E470" s="510"/>
      <c r="F470" s="510"/>
      <c r="G470" s="419"/>
      <c r="H470" s="511"/>
      <c r="I470" s="419"/>
      <c r="J470" s="419"/>
      <c r="K470" s="419"/>
      <c r="L470" s="419"/>
      <c r="M470" s="419"/>
      <c r="N470" s="419"/>
      <c r="O470" s="419"/>
      <c r="P470" s="419"/>
      <c r="Q470" s="419"/>
      <c r="R470" s="419"/>
      <c r="S470" s="419"/>
      <c r="T470" s="419"/>
      <c r="U470" s="419"/>
    </row>
    <row r="471" spans="1:21" ht="18">
      <c r="A471" s="419"/>
      <c r="B471" s="435"/>
      <c r="C471" s="419"/>
      <c r="D471" s="509"/>
      <c r="E471" s="510"/>
      <c r="F471" s="510"/>
      <c r="G471" s="419"/>
      <c r="H471" s="511"/>
      <c r="I471" s="419"/>
      <c r="J471" s="419"/>
      <c r="K471" s="419"/>
      <c r="L471" s="419"/>
      <c r="M471" s="419"/>
      <c r="N471" s="419"/>
      <c r="O471" s="419"/>
      <c r="P471" s="419"/>
      <c r="Q471" s="419"/>
      <c r="R471" s="419"/>
      <c r="S471" s="419"/>
      <c r="T471" s="419"/>
      <c r="U471" s="419"/>
    </row>
    <row r="472" spans="1:21" ht="18">
      <c r="A472" s="419"/>
      <c r="B472" s="435"/>
      <c r="C472" s="419"/>
      <c r="D472" s="509"/>
      <c r="E472" s="510"/>
      <c r="F472" s="510"/>
      <c r="G472" s="419"/>
      <c r="H472" s="511"/>
      <c r="I472" s="419"/>
      <c r="J472" s="419"/>
      <c r="K472" s="419"/>
      <c r="L472" s="419"/>
      <c r="M472" s="419"/>
      <c r="N472" s="419"/>
      <c r="O472" s="419"/>
      <c r="P472" s="419"/>
      <c r="Q472" s="419"/>
      <c r="R472" s="419"/>
      <c r="S472" s="419"/>
      <c r="T472" s="419"/>
      <c r="U472" s="419"/>
    </row>
    <row r="473" spans="1:21" ht="18">
      <c r="A473" s="419"/>
      <c r="B473" s="435"/>
      <c r="C473" s="419"/>
      <c r="D473" s="509"/>
      <c r="E473" s="510"/>
      <c r="F473" s="510"/>
      <c r="G473" s="419"/>
      <c r="H473" s="511"/>
      <c r="I473" s="419"/>
      <c r="J473" s="419"/>
      <c r="K473" s="419"/>
      <c r="L473" s="419"/>
      <c r="M473" s="419"/>
      <c r="N473" s="419"/>
      <c r="O473" s="419"/>
      <c r="P473" s="419"/>
      <c r="Q473" s="419"/>
      <c r="R473" s="419"/>
      <c r="S473" s="419"/>
      <c r="T473" s="419"/>
      <c r="U473" s="419"/>
    </row>
    <row r="474" spans="1:21" ht="18">
      <c r="A474" s="419"/>
      <c r="B474" s="435"/>
      <c r="C474" s="419"/>
      <c r="D474" s="509"/>
      <c r="E474" s="510"/>
      <c r="F474" s="510"/>
      <c r="G474" s="419"/>
      <c r="H474" s="511"/>
      <c r="I474" s="419"/>
      <c r="J474" s="419"/>
      <c r="K474" s="419"/>
      <c r="L474" s="419"/>
      <c r="M474" s="419"/>
      <c r="N474" s="419"/>
      <c r="O474" s="419"/>
      <c r="P474" s="419"/>
      <c r="Q474" s="419"/>
      <c r="R474" s="419"/>
      <c r="S474" s="419"/>
      <c r="T474" s="419"/>
      <c r="U474" s="419"/>
    </row>
    <row r="475" spans="1:21" ht="18">
      <c r="A475" s="419"/>
      <c r="B475" s="435"/>
      <c r="C475" s="419"/>
      <c r="D475" s="509"/>
      <c r="E475" s="510"/>
      <c r="F475" s="510"/>
      <c r="G475" s="419"/>
      <c r="H475" s="511"/>
      <c r="I475" s="419"/>
      <c r="J475" s="419"/>
      <c r="K475" s="419"/>
      <c r="L475" s="419"/>
      <c r="M475" s="419"/>
      <c r="N475" s="419"/>
      <c r="O475" s="419"/>
      <c r="P475" s="419"/>
      <c r="Q475" s="419"/>
      <c r="R475" s="419"/>
      <c r="S475" s="419"/>
      <c r="T475" s="419"/>
      <c r="U475" s="419"/>
    </row>
    <row r="476" spans="1:21" ht="18">
      <c r="A476" s="419"/>
      <c r="B476" s="435"/>
      <c r="C476" s="419"/>
      <c r="D476" s="509"/>
      <c r="E476" s="510"/>
      <c r="F476" s="510"/>
      <c r="G476" s="419"/>
      <c r="H476" s="511"/>
      <c r="I476" s="419"/>
      <c r="J476" s="419"/>
      <c r="K476" s="419"/>
      <c r="L476" s="419"/>
      <c r="M476" s="419"/>
      <c r="N476" s="419"/>
      <c r="O476" s="419"/>
      <c r="P476" s="419"/>
      <c r="Q476" s="419"/>
      <c r="R476" s="419"/>
      <c r="S476" s="419"/>
      <c r="T476" s="419"/>
      <c r="U476" s="419"/>
    </row>
    <row r="477" spans="1:21" ht="18">
      <c r="A477" s="419"/>
      <c r="B477" s="435"/>
      <c r="C477" s="419"/>
      <c r="D477" s="509"/>
      <c r="E477" s="510"/>
      <c r="F477" s="510"/>
      <c r="G477" s="419"/>
      <c r="H477" s="511"/>
      <c r="I477" s="419"/>
      <c r="J477" s="419"/>
      <c r="K477" s="419"/>
      <c r="L477" s="419"/>
      <c r="M477" s="419"/>
      <c r="N477" s="419"/>
      <c r="O477" s="419"/>
      <c r="P477" s="419"/>
      <c r="Q477" s="419"/>
      <c r="R477" s="419"/>
      <c r="S477" s="419"/>
      <c r="T477" s="419"/>
      <c r="U477" s="419"/>
    </row>
    <row r="478" spans="1:21" ht="18">
      <c r="A478" s="419"/>
      <c r="B478" s="435"/>
      <c r="C478" s="419"/>
      <c r="D478" s="509"/>
      <c r="E478" s="510"/>
      <c r="F478" s="510"/>
      <c r="G478" s="419"/>
      <c r="H478" s="511"/>
      <c r="I478" s="419"/>
      <c r="J478" s="419"/>
      <c r="K478" s="419"/>
      <c r="L478" s="419"/>
      <c r="M478" s="419"/>
      <c r="N478" s="419"/>
      <c r="O478" s="419"/>
      <c r="P478" s="419"/>
      <c r="Q478" s="419"/>
      <c r="R478" s="419"/>
      <c r="S478" s="419"/>
      <c r="T478" s="419"/>
      <c r="U478" s="419"/>
    </row>
    <row r="479" spans="1:21" ht="18">
      <c r="A479" s="419"/>
      <c r="B479" s="435"/>
      <c r="C479" s="419"/>
      <c r="D479" s="509"/>
      <c r="E479" s="510"/>
      <c r="F479" s="510"/>
      <c r="G479" s="419"/>
      <c r="H479" s="511"/>
      <c r="I479" s="419"/>
      <c r="J479" s="419"/>
      <c r="K479" s="419"/>
      <c r="L479" s="419"/>
      <c r="M479" s="419"/>
      <c r="N479" s="419"/>
      <c r="O479" s="419"/>
      <c r="P479" s="419"/>
      <c r="Q479" s="419"/>
      <c r="R479" s="419"/>
      <c r="S479" s="419"/>
      <c r="T479" s="419"/>
      <c r="U479" s="419"/>
    </row>
    <row r="480" spans="1:21" ht="18">
      <c r="A480" s="419"/>
      <c r="B480" s="435"/>
      <c r="C480" s="419"/>
      <c r="D480" s="509"/>
      <c r="E480" s="510"/>
      <c r="F480" s="510"/>
      <c r="G480" s="419"/>
      <c r="H480" s="511"/>
      <c r="I480" s="419"/>
      <c r="J480" s="419"/>
      <c r="K480" s="419"/>
      <c r="L480" s="419"/>
      <c r="M480" s="419"/>
      <c r="N480" s="419"/>
      <c r="O480" s="419"/>
      <c r="P480" s="419"/>
      <c r="Q480" s="419"/>
      <c r="R480" s="419"/>
      <c r="S480" s="419"/>
      <c r="T480" s="419"/>
      <c r="U480" s="419"/>
    </row>
    <row r="481" spans="1:21" ht="18">
      <c r="A481" s="419"/>
      <c r="B481" s="435"/>
      <c r="C481" s="419"/>
      <c r="D481" s="509"/>
      <c r="E481" s="510"/>
      <c r="F481" s="510"/>
      <c r="G481" s="419"/>
      <c r="H481" s="511"/>
      <c r="I481" s="419"/>
      <c r="J481" s="419"/>
      <c r="K481" s="419"/>
      <c r="L481" s="419"/>
      <c r="M481" s="419"/>
      <c r="N481" s="419"/>
      <c r="O481" s="419"/>
      <c r="P481" s="419"/>
      <c r="Q481" s="419"/>
      <c r="R481" s="419"/>
      <c r="S481" s="419"/>
      <c r="T481" s="419"/>
      <c r="U481" s="419"/>
    </row>
    <row r="482" spans="1:21" ht="18">
      <c r="A482" s="419"/>
      <c r="B482" s="435"/>
      <c r="C482" s="419"/>
      <c r="D482" s="509"/>
      <c r="E482" s="510"/>
      <c r="F482" s="510"/>
      <c r="G482" s="419"/>
      <c r="H482" s="511"/>
      <c r="I482" s="419"/>
      <c r="J482" s="419"/>
      <c r="K482" s="419"/>
      <c r="L482" s="419"/>
      <c r="M482" s="419"/>
      <c r="N482" s="419"/>
      <c r="O482" s="419"/>
      <c r="P482" s="419"/>
      <c r="Q482" s="419"/>
      <c r="R482" s="419"/>
      <c r="S482" s="419"/>
      <c r="T482" s="419"/>
      <c r="U482" s="419"/>
    </row>
    <row r="483" spans="1:21" ht="18">
      <c r="A483" s="419"/>
      <c r="B483" s="435"/>
      <c r="C483" s="419"/>
      <c r="D483" s="509"/>
      <c r="E483" s="510"/>
      <c r="F483" s="510"/>
      <c r="G483" s="419"/>
      <c r="H483" s="511"/>
      <c r="I483" s="419"/>
      <c r="J483" s="419"/>
      <c r="K483" s="419"/>
      <c r="L483" s="419"/>
      <c r="M483" s="419"/>
      <c r="N483" s="419"/>
      <c r="O483" s="419"/>
      <c r="P483" s="419"/>
      <c r="Q483" s="419"/>
      <c r="R483" s="419"/>
      <c r="S483" s="419"/>
      <c r="T483" s="419"/>
      <c r="U483" s="419"/>
    </row>
    <row r="484" spans="1:21" ht="18">
      <c r="A484" s="419"/>
      <c r="B484" s="435"/>
      <c r="C484" s="419"/>
      <c r="D484" s="509"/>
      <c r="E484" s="510"/>
      <c r="F484" s="510"/>
      <c r="G484" s="419"/>
      <c r="H484" s="511"/>
      <c r="I484" s="419"/>
      <c r="J484" s="419"/>
      <c r="K484" s="419"/>
      <c r="L484" s="419"/>
      <c r="M484" s="419"/>
      <c r="N484" s="419"/>
      <c r="O484" s="419"/>
      <c r="P484" s="419"/>
      <c r="Q484" s="419"/>
      <c r="R484" s="419"/>
      <c r="S484" s="419"/>
      <c r="T484" s="419"/>
      <c r="U484" s="419"/>
    </row>
    <row r="485" spans="1:21" ht="18">
      <c r="A485" s="419"/>
      <c r="B485" s="435"/>
      <c r="C485" s="419"/>
      <c r="D485" s="509"/>
      <c r="E485" s="510"/>
      <c r="F485" s="510"/>
      <c r="G485" s="419"/>
      <c r="H485" s="511"/>
      <c r="I485" s="419"/>
      <c r="J485" s="419"/>
      <c r="K485" s="419"/>
      <c r="L485" s="419"/>
      <c r="M485" s="419"/>
      <c r="N485" s="419"/>
      <c r="O485" s="419"/>
      <c r="P485" s="419"/>
      <c r="Q485" s="419"/>
      <c r="R485" s="419"/>
      <c r="S485" s="419"/>
      <c r="T485" s="419"/>
      <c r="U485" s="419"/>
    </row>
    <row r="486" spans="1:21" ht="18">
      <c r="A486" s="419"/>
      <c r="B486" s="435"/>
      <c r="C486" s="419"/>
      <c r="D486" s="509"/>
      <c r="E486" s="510"/>
      <c r="F486" s="510"/>
      <c r="G486" s="419"/>
      <c r="H486" s="511"/>
      <c r="I486" s="419"/>
      <c r="J486" s="419"/>
      <c r="K486" s="419"/>
      <c r="L486" s="419"/>
      <c r="M486" s="419"/>
      <c r="N486" s="419"/>
      <c r="O486" s="419"/>
      <c r="P486" s="419"/>
      <c r="Q486" s="419"/>
      <c r="R486" s="419"/>
      <c r="S486" s="419"/>
      <c r="T486" s="419"/>
      <c r="U486" s="419"/>
    </row>
    <row r="487" spans="1:21" ht="18">
      <c r="A487" s="419"/>
      <c r="B487" s="435"/>
      <c r="C487" s="419"/>
      <c r="D487" s="509"/>
      <c r="E487" s="510"/>
      <c r="F487" s="510"/>
      <c r="G487" s="419"/>
      <c r="H487" s="511"/>
      <c r="I487" s="419"/>
      <c r="J487" s="419"/>
      <c r="K487" s="419"/>
      <c r="L487" s="419"/>
      <c r="M487" s="419"/>
      <c r="N487" s="419"/>
      <c r="O487" s="419"/>
      <c r="P487" s="419"/>
      <c r="Q487" s="419"/>
      <c r="R487" s="419"/>
      <c r="S487" s="419"/>
      <c r="T487" s="419"/>
      <c r="U487" s="419"/>
    </row>
    <row r="488" spans="1:21" ht="18">
      <c r="A488" s="419"/>
      <c r="B488" s="435"/>
      <c r="C488" s="419"/>
      <c r="D488" s="509"/>
      <c r="E488" s="510"/>
      <c r="F488" s="510"/>
      <c r="G488" s="419"/>
      <c r="H488" s="511"/>
      <c r="I488" s="419"/>
      <c r="J488" s="419"/>
      <c r="K488" s="419"/>
      <c r="L488" s="419"/>
      <c r="M488" s="419"/>
      <c r="N488" s="419"/>
      <c r="O488" s="419"/>
      <c r="P488" s="419"/>
      <c r="Q488" s="419"/>
      <c r="R488" s="419"/>
      <c r="S488" s="419"/>
      <c r="T488" s="419"/>
      <c r="U488" s="419"/>
    </row>
    <row r="489" spans="1:21" ht="18">
      <c r="A489" s="419"/>
      <c r="B489" s="435"/>
      <c r="C489" s="419"/>
      <c r="D489" s="509"/>
      <c r="E489" s="510"/>
      <c r="F489" s="510"/>
      <c r="G489" s="419"/>
      <c r="H489" s="511"/>
      <c r="I489" s="419"/>
      <c r="J489" s="419"/>
      <c r="K489" s="419"/>
      <c r="L489" s="419"/>
      <c r="M489" s="419"/>
      <c r="N489" s="419"/>
      <c r="O489" s="419"/>
      <c r="P489" s="419"/>
      <c r="Q489" s="419"/>
      <c r="R489" s="419"/>
      <c r="S489" s="419"/>
      <c r="T489" s="419"/>
      <c r="U489" s="419"/>
    </row>
    <row r="490" spans="1:21" ht="18">
      <c r="A490" s="419"/>
      <c r="B490" s="435"/>
      <c r="C490" s="419"/>
      <c r="D490" s="509"/>
      <c r="E490" s="510"/>
      <c r="F490" s="510"/>
      <c r="G490" s="419"/>
      <c r="H490" s="511"/>
      <c r="I490" s="419"/>
      <c r="J490" s="419"/>
      <c r="K490" s="419"/>
      <c r="L490" s="419"/>
      <c r="M490" s="419"/>
      <c r="N490" s="419"/>
      <c r="O490" s="419"/>
      <c r="P490" s="419"/>
      <c r="Q490" s="419"/>
      <c r="R490" s="419"/>
      <c r="S490" s="419"/>
      <c r="T490" s="419"/>
      <c r="U490" s="419"/>
    </row>
    <row r="491" spans="1:21" ht="18">
      <c r="A491" s="419"/>
      <c r="B491" s="435"/>
      <c r="C491" s="419"/>
      <c r="D491" s="509"/>
      <c r="E491" s="510"/>
      <c r="F491" s="510"/>
      <c r="G491" s="419"/>
      <c r="H491" s="511"/>
      <c r="I491" s="419"/>
      <c r="J491" s="419"/>
      <c r="K491" s="419"/>
      <c r="L491" s="419"/>
      <c r="M491" s="419"/>
      <c r="N491" s="419"/>
      <c r="O491" s="419"/>
      <c r="P491" s="419"/>
      <c r="Q491" s="419"/>
      <c r="R491" s="419"/>
      <c r="S491" s="419"/>
      <c r="T491" s="419"/>
      <c r="U491" s="419"/>
    </row>
    <row r="492" spans="1:21" ht="18">
      <c r="A492" s="419"/>
      <c r="B492" s="435"/>
      <c r="C492" s="419"/>
      <c r="D492" s="509"/>
      <c r="E492" s="510"/>
      <c r="F492" s="510"/>
      <c r="G492" s="419"/>
      <c r="H492" s="511"/>
      <c r="I492" s="419"/>
      <c r="J492" s="419"/>
      <c r="K492" s="419"/>
      <c r="L492" s="419"/>
      <c r="M492" s="419"/>
      <c r="N492" s="419"/>
      <c r="O492" s="419"/>
      <c r="P492" s="419"/>
      <c r="Q492" s="419"/>
      <c r="R492" s="419"/>
      <c r="S492" s="419"/>
      <c r="T492" s="419"/>
      <c r="U492" s="419"/>
    </row>
    <row r="493" spans="1:21" ht="18">
      <c r="A493" s="419"/>
      <c r="B493" s="435"/>
      <c r="C493" s="419"/>
      <c r="D493" s="509"/>
      <c r="E493" s="510"/>
      <c r="F493" s="510"/>
      <c r="G493" s="419"/>
      <c r="H493" s="511"/>
      <c r="I493" s="419"/>
      <c r="J493" s="419"/>
      <c r="K493" s="419"/>
      <c r="L493" s="419"/>
      <c r="M493" s="419"/>
      <c r="N493" s="419"/>
      <c r="O493" s="419"/>
      <c r="P493" s="419"/>
      <c r="Q493" s="419"/>
      <c r="R493" s="419"/>
      <c r="S493" s="419"/>
      <c r="T493" s="419"/>
      <c r="U493" s="419"/>
    </row>
    <row r="494" spans="1:21" ht="18">
      <c r="A494" s="419"/>
      <c r="B494" s="435"/>
      <c r="C494" s="419"/>
      <c r="D494" s="509"/>
      <c r="E494" s="510"/>
      <c r="F494" s="510"/>
      <c r="G494" s="419"/>
      <c r="H494" s="511"/>
      <c r="I494" s="419"/>
      <c r="J494" s="419"/>
      <c r="K494" s="419"/>
      <c r="L494" s="419"/>
      <c r="M494" s="419"/>
      <c r="N494" s="419"/>
      <c r="O494" s="419"/>
      <c r="P494" s="419"/>
      <c r="Q494" s="419"/>
      <c r="R494" s="419"/>
      <c r="S494" s="419"/>
      <c r="T494" s="419"/>
      <c r="U494" s="419"/>
    </row>
    <row r="495" spans="1:21" ht="18">
      <c r="A495" s="419"/>
      <c r="B495" s="435"/>
      <c r="C495" s="419"/>
      <c r="D495" s="509"/>
      <c r="E495" s="510"/>
      <c r="F495" s="510"/>
      <c r="G495" s="419"/>
      <c r="H495" s="511"/>
      <c r="I495" s="419"/>
      <c r="J495" s="419"/>
      <c r="K495" s="419"/>
      <c r="L495" s="419"/>
      <c r="M495" s="419"/>
      <c r="N495" s="419"/>
      <c r="O495" s="419"/>
      <c r="P495" s="419"/>
      <c r="Q495" s="419"/>
      <c r="R495" s="419"/>
      <c r="S495" s="419"/>
      <c r="T495" s="419"/>
      <c r="U495" s="419"/>
    </row>
    <row r="496" spans="1:21" ht="18">
      <c r="A496" s="419"/>
      <c r="B496" s="435"/>
      <c r="C496" s="419"/>
      <c r="D496" s="509"/>
      <c r="E496" s="510"/>
      <c r="F496" s="510"/>
      <c r="G496" s="419"/>
      <c r="H496" s="511"/>
      <c r="I496" s="419"/>
      <c r="J496" s="419"/>
      <c r="K496" s="419"/>
      <c r="L496" s="419"/>
      <c r="M496" s="419"/>
      <c r="N496" s="419"/>
      <c r="O496" s="419"/>
      <c r="P496" s="419"/>
      <c r="Q496" s="419"/>
      <c r="R496" s="419"/>
      <c r="S496" s="419"/>
      <c r="T496" s="419"/>
      <c r="U496" s="419"/>
    </row>
    <row r="497" spans="1:21" ht="18">
      <c r="A497" s="419"/>
      <c r="B497" s="435"/>
      <c r="C497" s="419"/>
      <c r="D497" s="509"/>
      <c r="E497" s="510"/>
      <c r="F497" s="510"/>
      <c r="G497" s="419"/>
      <c r="H497" s="511"/>
      <c r="I497" s="419"/>
      <c r="J497" s="419"/>
      <c r="K497" s="419"/>
      <c r="L497" s="419"/>
      <c r="M497" s="419"/>
      <c r="N497" s="419"/>
      <c r="O497" s="419"/>
      <c r="P497" s="419"/>
      <c r="Q497" s="419"/>
      <c r="R497" s="419"/>
      <c r="S497" s="419"/>
      <c r="T497" s="419"/>
      <c r="U497" s="419"/>
    </row>
    <row r="498" spans="1:21" ht="18">
      <c r="A498" s="419"/>
      <c r="B498" s="435"/>
      <c r="C498" s="419"/>
      <c r="D498" s="509"/>
      <c r="E498" s="510"/>
      <c r="F498" s="510"/>
      <c r="G498" s="419"/>
      <c r="H498" s="511"/>
      <c r="I498" s="419"/>
      <c r="J498" s="419"/>
      <c r="K498" s="419"/>
      <c r="L498" s="419"/>
      <c r="M498" s="419"/>
      <c r="N498" s="419"/>
      <c r="O498" s="419"/>
      <c r="P498" s="419"/>
      <c r="Q498" s="419"/>
      <c r="R498" s="419"/>
      <c r="S498" s="419"/>
      <c r="T498" s="419"/>
      <c r="U498" s="419"/>
    </row>
    <row r="499" spans="1:21" ht="18">
      <c r="A499" s="419"/>
      <c r="B499" s="435"/>
      <c r="C499" s="419"/>
      <c r="D499" s="509"/>
      <c r="E499" s="510"/>
      <c r="F499" s="510"/>
      <c r="G499" s="419"/>
      <c r="H499" s="511"/>
      <c r="I499" s="419"/>
      <c r="J499" s="419"/>
      <c r="K499" s="419"/>
      <c r="L499" s="419"/>
      <c r="M499" s="419"/>
      <c r="N499" s="419"/>
      <c r="O499" s="419"/>
      <c r="P499" s="419"/>
      <c r="Q499" s="419"/>
      <c r="R499" s="419"/>
      <c r="S499" s="419"/>
      <c r="T499" s="419"/>
      <c r="U499" s="419"/>
    </row>
    <row r="500" spans="1:21" ht="18">
      <c r="A500" s="419"/>
      <c r="B500" s="435"/>
      <c r="C500" s="419"/>
      <c r="D500" s="509"/>
      <c r="E500" s="510"/>
      <c r="F500" s="510"/>
      <c r="G500" s="419"/>
      <c r="H500" s="511"/>
      <c r="I500" s="419"/>
      <c r="J500" s="419"/>
      <c r="K500" s="419"/>
      <c r="L500" s="419"/>
      <c r="M500" s="419"/>
      <c r="N500" s="419"/>
      <c r="O500" s="419"/>
      <c r="P500" s="419"/>
      <c r="Q500" s="419"/>
      <c r="R500" s="419"/>
      <c r="S500" s="419"/>
      <c r="T500" s="419"/>
      <c r="U500" s="419"/>
    </row>
    <row r="501" spans="1:21" ht="18">
      <c r="A501" s="419"/>
      <c r="B501" s="435"/>
      <c r="C501" s="419"/>
      <c r="D501" s="509"/>
      <c r="E501" s="510"/>
      <c r="F501" s="510"/>
      <c r="G501" s="419"/>
      <c r="H501" s="511"/>
      <c r="I501" s="419"/>
      <c r="J501" s="419"/>
      <c r="K501" s="419"/>
      <c r="L501" s="419"/>
      <c r="M501" s="419"/>
      <c r="N501" s="419"/>
      <c r="O501" s="419"/>
      <c r="P501" s="419"/>
      <c r="Q501" s="419"/>
      <c r="R501" s="419"/>
      <c r="S501" s="419"/>
      <c r="T501" s="419"/>
      <c r="U501" s="419"/>
    </row>
    <row r="502" spans="1:21" ht="18">
      <c r="A502" s="419"/>
      <c r="B502" s="435"/>
      <c r="C502" s="419"/>
      <c r="D502" s="509"/>
      <c r="E502" s="510"/>
      <c r="F502" s="510"/>
      <c r="G502" s="419"/>
      <c r="H502" s="511"/>
      <c r="I502" s="419"/>
      <c r="J502" s="419"/>
      <c r="K502" s="419"/>
      <c r="L502" s="419"/>
      <c r="M502" s="419"/>
      <c r="N502" s="419"/>
      <c r="O502" s="419"/>
      <c r="P502" s="419"/>
      <c r="Q502" s="419"/>
      <c r="R502" s="419"/>
      <c r="S502" s="419"/>
      <c r="T502" s="419"/>
      <c r="U502" s="419"/>
    </row>
    <row r="503" spans="1:21" ht="18">
      <c r="A503" s="419"/>
      <c r="B503" s="435"/>
      <c r="C503" s="419"/>
      <c r="D503" s="509"/>
      <c r="E503" s="510"/>
      <c r="F503" s="510"/>
      <c r="G503" s="419"/>
      <c r="H503" s="511"/>
      <c r="I503" s="419"/>
      <c r="J503" s="419"/>
      <c r="K503" s="419"/>
      <c r="L503" s="419"/>
      <c r="M503" s="419"/>
      <c r="N503" s="419"/>
      <c r="O503" s="419"/>
      <c r="P503" s="419"/>
      <c r="Q503" s="419"/>
      <c r="R503" s="419"/>
      <c r="S503" s="419"/>
      <c r="T503" s="419"/>
      <c r="U503" s="419"/>
    </row>
    <row r="504" spans="1:21" ht="18">
      <c r="A504" s="419"/>
      <c r="B504" s="435"/>
      <c r="C504" s="419"/>
      <c r="D504" s="509"/>
      <c r="E504" s="510"/>
      <c r="F504" s="510"/>
      <c r="G504" s="419"/>
      <c r="H504" s="511"/>
      <c r="I504" s="419"/>
      <c r="J504" s="419"/>
      <c r="K504" s="419"/>
      <c r="L504" s="419"/>
      <c r="M504" s="419"/>
      <c r="N504" s="419"/>
      <c r="O504" s="419"/>
      <c r="P504" s="419"/>
      <c r="Q504" s="419"/>
      <c r="R504" s="419"/>
      <c r="S504" s="419"/>
      <c r="T504" s="419"/>
      <c r="U504" s="419"/>
    </row>
    <row r="505" spans="1:21" ht="18">
      <c r="A505" s="419"/>
      <c r="B505" s="435"/>
      <c r="C505" s="419"/>
      <c r="D505" s="509"/>
      <c r="E505" s="510"/>
      <c r="F505" s="510"/>
      <c r="G505" s="419"/>
      <c r="H505" s="511"/>
      <c r="I505" s="419"/>
      <c r="J505" s="419"/>
      <c r="K505" s="419"/>
      <c r="L505" s="419"/>
      <c r="M505" s="419"/>
      <c r="N505" s="419"/>
      <c r="O505" s="419"/>
      <c r="P505" s="419"/>
      <c r="Q505" s="419"/>
      <c r="R505" s="419"/>
      <c r="S505" s="419"/>
      <c r="T505" s="419"/>
      <c r="U505" s="419"/>
    </row>
    <row r="506" spans="1:21" ht="18">
      <c r="A506" s="419"/>
      <c r="B506" s="435"/>
      <c r="C506" s="419"/>
      <c r="D506" s="509"/>
      <c r="E506" s="510"/>
      <c r="F506" s="510"/>
      <c r="G506" s="419"/>
      <c r="H506" s="511"/>
      <c r="I506" s="419"/>
      <c r="J506" s="419"/>
      <c r="K506" s="419"/>
      <c r="L506" s="419"/>
      <c r="M506" s="419"/>
      <c r="N506" s="419"/>
      <c r="O506" s="419"/>
      <c r="P506" s="419"/>
      <c r="Q506" s="419"/>
      <c r="R506" s="419"/>
      <c r="S506" s="419"/>
      <c r="T506" s="419"/>
      <c r="U506" s="419"/>
    </row>
    <row r="507" spans="1:21" ht="18">
      <c r="A507" s="419"/>
      <c r="B507" s="435"/>
      <c r="C507" s="419"/>
      <c r="D507" s="509"/>
      <c r="E507" s="510"/>
      <c r="F507" s="510"/>
      <c r="G507" s="419"/>
      <c r="H507" s="511"/>
      <c r="I507" s="419"/>
      <c r="J507" s="419"/>
      <c r="K507" s="419"/>
      <c r="L507" s="419"/>
      <c r="M507" s="419"/>
      <c r="N507" s="419"/>
      <c r="O507" s="419"/>
      <c r="P507" s="419"/>
      <c r="Q507" s="419"/>
      <c r="R507" s="419"/>
      <c r="S507" s="419"/>
      <c r="T507" s="419"/>
      <c r="U507" s="419"/>
    </row>
    <row r="508" spans="1:21" ht="18">
      <c r="A508" s="419"/>
      <c r="B508" s="435"/>
      <c r="C508" s="419"/>
      <c r="D508" s="509"/>
      <c r="E508" s="510"/>
      <c r="F508" s="510"/>
      <c r="G508" s="419"/>
      <c r="H508" s="511"/>
      <c r="I508" s="419"/>
      <c r="J508" s="419"/>
      <c r="K508" s="419"/>
      <c r="L508" s="419"/>
      <c r="M508" s="419"/>
      <c r="N508" s="419"/>
      <c r="O508" s="419"/>
      <c r="P508" s="419"/>
      <c r="Q508" s="419"/>
      <c r="R508" s="419"/>
      <c r="S508" s="419"/>
      <c r="T508" s="419"/>
      <c r="U508" s="419"/>
    </row>
    <row r="509" spans="1:21" ht="18">
      <c r="A509" s="419"/>
      <c r="B509" s="435"/>
      <c r="C509" s="419"/>
      <c r="D509" s="509"/>
      <c r="E509" s="510"/>
      <c r="F509" s="510"/>
      <c r="G509" s="419"/>
      <c r="H509" s="511"/>
      <c r="I509" s="419"/>
      <c r="J509" s="419"/>
      <c r="K509" s="419"/>
      <c r="L509" s="419"/>
      <c r="M509" s="419"/>
      <c r="N509" s="419"/>
      <c r="O509" s="419"/>
      <c r="P509" s="419"/>
      <c r="Q509" s="419"/>
      <c r="R509" s="419"/>
      <c r="S509" s="419"/>
      <c r="T509" s="419"/>
      <c r="U509" s="419"/>
    </row>
    <row r="510" spans="1:21" ht="18">
      <c r="A510" s="419"/>
      <c r="B510" s="435"/>
      <c r="C510" s="419"/>
      <c r="D510" s="509"/>
      <c r="E510" s="510"/>
      <c r="F510" s="510"/>
      <c r="G510" s="419"/>
      <c r="H510" s="511"/>
      <c r="I510" s="419"/>
      <c r="J510" s="419"/>
      <c r="K510" s="419"/>
      <c r="L510" s="419"/>
      <c r="M510" s="419"/>
      <c r="N510" s="419"/>
      <c r="O510" s="419"/>
      <c r="P510" s="419"/>
      <c r="Q510" s="419"/>
      <c r="R510" s="419"/>
      <c r="S510" s="419"/>
      <c r="T510" s="419"/>
      <c r="U510" s="419"/>
    </row>
    <row r="511" spans="1:21" ht="18">
      <c r="A511" s="419"/>
      <c r="B511" s="435"/>
      <c r="C511" s="419"/>
      <c r="D511" s="509"/>
      <c r="E511" s="510"/>
      <c r="F511" s="510"/>
      <c r="G511" s="419"/>
      <c r="H511" s="511"/>
      <c r="I511" s="419"/>
      <c r="J511" s="419"/>
      <c r="K511" s="419"/>
      <c r="L511" s="419"/>
      <c r="M511" s="419"/>
      <c r="N511" s="419"/>
      <c r="O511" s="419"/>
      <c r="P511" s="419"/>
      <c r="Q511" s="419"/>
      <c r="R511" s="419"/>
      <c r="S511" s="419"/>
      <c r="T511" s="419"/>
      <c r="U511" s="419"/>
    </row>
    <row r="512" spans="1:21" ht="18">
      <c r="A512" s="419"/>
      <c r="B512" s="435"/>
      <c r="C512" s="419"/>
      <c r="D512" s="509"/>
      <c r="E512" s="510"/>
      <c r="F512" s="510"/>
      <c r="G512" s="419"/>
      <c r="H512" s="511"/>
      <c r="I512" s="419"/>
      <c r="J512" s="419"/>
      <c r="K512" s="419"/>
      <c r="L512" s="419"/>
      <c r="M512" s="419"/>
      <c r="N512" s="419"/>
      <c r="O512" s="419"/>
      <c r="P512" s="419"/>
      <c r="Q512" s="419"/>
      <c r="R512" s="419"/>
      <c r="S512" s="419"/>
      <c r="T512" s="419"/>
      <c r="U512" s="419"/>
    </row>
    <row r="513" spans="1:21" ht="18">
      <c r="A513" s="419"/>
      <c r="B513" s="435"/>
      <c r="C513" s="419"/>
      <c r="D513" s="509"/>
      <c r="E513" s="510"/>
      <c r="F513" s="510"/>
      <c r="G513" s="419"/>
      <c r="H513" s="511"/>
      <c r="I513" s="419"/>
      <c r="J513" s="419"/>
      <c r="K513" s="419"/>
      <c r="L513" s="419"/>
      <c r="M513" s="419"/>
      <c r="N513" s="419"/>
      <c r="O513" s="419"/>
      <c r="P513" s="419"/>
      <c r="Q513" s="419"/>
      <c r="R513" s="419"/>
      <c r="S513" s="419"/>
      <c r="T513" s="419"/>
      <c r="U513" s="419"/>
    </row>
    <row r="514" spans="1:21" ht="18">
      <c r="A514" s="419"/>
      <c r="B514" s="435"/>
      <c r="C514" s="419"/>
      <c r="D514" s="509"/>
      <c r="E514" s="510"/>
      <c r="F514" s="510"/>
      <c r="G514" s="419"/>
      <c r="H514" s="511"/>
      <c r="I514" s="419"/>
      <c r="J514" s="419"/>
      <c r="K514" s="419"/>
      <c r="L514" s="419"/>
      <c r="M514" s="419"/>
      <c r="N514" s="419"/>
      <c r="O514" s="419"/>
      <c r="P514" s="419"/>
      <c r="Q514" s="419"/>
      <c r="R514" s="419"/>
      <c r="S514" s="419"/>
      <c r="T514" s="419"/>
      <c r="U514" s="419"/>
    </row>
    <row r="515" spans="1:21" ht="18">
      <c r="A515" s="419"/>
      <c r="B515" s="435"/>
      <c r="C515" s="419"/>
      <c r="D515" s="509"/>
      <c r="E515" s="510"/>
      <c r="F515" s="510"/>
      <c r="G515" s="419"/>
      <c r="H515" s="511"/>
      <c r="I515" s="419"/>
      <c r="J515" s="419"/>
      <c r="K515" s="419"/>
      <c r="L515" s="419"/>
      <c r="M515" s="419"/>
      <c r="N515" s="419"/>
      <c r="O515" s="419"/>
      <c r="P515" s="419"/>
      <c r="Q515" s="419"/>
      <c r="R515" s="419"/>
      <c r="S515" s="419"/>
      <c r="T515" s="419"/>
      <c r="U515" s="419"/>
    </row>
    <row r="516" spans="1:21" ht="18">
      <c r="A516" s="419"/>
      <c r="B516" s="435"/>
      <c r="C516" s="419"/>
      <c r="D516" s="509"/>
      <c r="E516" s="510"/>
      <c r="F516" s="510"/>
      <c r="G516" s="419"/>
      <c r="H516" s="511"/>
      <c r="I516" s="419"/>
      <c r="J516" s="419"/>
      <c r="K516" s="419"/>
      <c r="L516" s="419"/>
      <c r="M516" s="419"/>
      <c r="N516" s="419"/>
      <c r="O516" s="419"/>
      <c r="P516" s="419"/>
      <c r="Q516" s="419"/>
      <c r="R516" s="419"/>
      <c r="S516" s="419"/>
      <c r="T516" s="419"/>
      <c r="U516" s="419"/>
    </row>
    <row r="517" spans="1:21" ht="18">
      <c r="A517" s="419"/>
      <c r="B517" s="435"/>
      <c r="C517" s="419"/>
      <c r="D517" s="509"/>
      <c r="E517" s="510"/>
      <c r="F517" s="510"/>
      <c r="G517" s="419"/>
      <c r="H517" s="511"/>
      <c r="I517" s="419"/>
      <c r="J517" s="419"/>
      <c r="K517" s="419"/>
      <c r="L517" s="419"/>
      <c r="M517" s="419"/>
      <c r="N517" s="419"/>
      <c r="O517" s="419"/>
      <c r="P517" s="419"/>
      <c r="Q517" s="419"/>
      <c r="R517" s="419"/>
      <c r="S517" s="419"/>
      <c r="T517" s="419"/>
      <c r="U517" s="419"/>
    </row>
    <row r="518" spans="1:21" ht="18">
      <c r="A518" s="419"/>
      <c r="B518" s="435"/>
      <c r="C518" s="419"/>
      <c r="D518" s="509"/>
      <c r="E518" s="510"/>
      <c r="F518" s="510"/>
      <c r="G518" s="419"/>
      <c r="H518" s="511"/>
      <c r="I518" s="419"/>
      <c r="J518" s="419"/>
      <c r="K518" s="419"/>
      <c r="L518" s="419"/>
      <c r="M518" s="419"/>
      <c r="N518" s="419"/>
      <c r="O518" s="419"/>
      <c r="P518" s="419"/>
      <c r="Q518" s="419"/>
      <c r="R518" s="419"/>
      <c r="S518" s="419"/>
      <c r="T518" s="419"/>
      <c r="U518" s="419"/>
    </row>
    <row r="519" spans="1:21" ht="18">
      <c r="A519" s="419"/>
      <c r="B519" s="435"/>
      <c r="C519" s="419"/>
      <c r="D519" s="509"/>
      <c r="E519" s="510"/>
      <c r="F519" s="510"/>
      <c r="G519" s="419"/>
      <c r="H519" s="511"/>
      <c r="I519" s="419"/>
      <c r="J519" s="419"/>
      <c r="K519" s="419"/>
      <c r="L519" s="419"/>
      <c r="M519" s="419"/>
      <c r="N519" s="419"/>
      <c r="O519" s="419"/>
      <c r="P519" s="419"/>
      <c r="Q519" s="419"/>
      <c r="R519" s="419"/>
      <c r="S519" s="419"/>
      <c r="T519" s="419"/>
      <c r="U519" s="419"/>
    </row>
    <row r="520" spans="1:21" ht="18">
      <c r="A520" s="419"/>
      <c r="B520" s="435"/>
      <c r="C520" s="419"/>
      <c r="D520" s="509"/>
      <c r="E520" s="510"/>
      <c r="F520" s="510"/>
      <c r="G520" s="419"/>
      <c r="H520" s="511"/>
      <c r="I520" s="419"/>
      <c r="J520" s="419"/>
      <c r="K520" s="419"/>
      <c r="L520" s="419"/>
      <c r="M520" s="419"/>
      <c r="N520" s="419"/>
      <c r="O520" s="419"/>
      <c r="P520" s="419"/>
      <c r="Q520" s="419"/>
      <c r="R520" s="419"/>
      <c r="S520" s="419"/>
      <c r="T520" s="419"/>
      <c r="U520" s="419"/>
    </row>
    <row r="521" spans="1:21" ht="18">
      <c r="A521" s="419"/>
      <c r="B521" s="435"/>
      <c r="C521" s="419"/>
      <c r="D521" s="509"/>
      <c r="E521" s="510"/>
      <c r="F521" s="510"/>
      <c r="G521" s="419"/>
      <c r="H521" s="511"/>
      <c r="I521" s="419"/>
      <c r="J521" s="419"/>
      <c r="K521" s="419"/>
      <c r="L521" s="419"/>
      <c r="M521" s="419"/>
      <c r="N521" s="419"/>
      <c r="O521" s="419"/>
      <c r="P521" s="419"/>
      <c r="Q521" s="419"/>
      <c r="R521" s="419"/>
      <c r="S521" s="419"/>
      <c r="T521" s="419"/>
      <c r="U521" s="419"/>
    </row>
    <row r="522" spans="1:21" ht="18">
      <c r="A522" s="419"/>
      <c r="B522" s="435"/>
      <c r="C522" s="419"/>
      <c r="D522" s="509"/>
      <c r="E522" s="510"/>
      <c r="F522" s="510"/>
      <c r="G522" s="419"/>
      <c r="H522" s="511"/>
      <c r="I522" s="419"/>
      <c r="J522" s="419"/>
      <c r="K522" s="419"/>
      <c r="L522" s="419"/>
      <c r="M522" s="419"/>
      <c r="N522" s="419"/>
      <c r="O522" s="419"/>
      <c r="P522" s="419"/>
      <c r="Q522" s="419"/>
      <c r="R522" s="419"/>
      <c r="S522" s="419"/>
      <c r="T522" s="419"/>
      <c r="U522" s="419"/>
    </row>
    <row r="523" spans="1:21" ht="18">
      <c r="A523" s="419"/>
      <c r="B523" s="435"/>
      <c r="C523" s="419"/>
      <c r="D523" s="509"/>
      <c r="E523" s="510"/>
      <c r="F523" s="510"/>
      <c r="G523" s="419"/>
      <c r="H523" s="511"/>
      <c r="I523" s="419"/>
      <c r="J523" s="419"/>
      <c r="K523" s="419"/>
      <c r="L523" s="419"/>
      <c r="M523" s="419"/>
      <c r="N523" s="419"/>
      <c r="O523" s="419"/>
      <c r="P523" s="419"/>
      <c r="Q523" s="419"/>
      <c r="R523" s="419"/>
      <c r="S523" s="419"/>
      <c r="T523" s="419"/>
      <c r="U523" s="419"/>
    </row>
    <row r="524" spans="1:21" ht="18">
      <c r="A524" s="419"/>
      <c r="B524" s="435"/>
      <c r="C524" s="419"/>
      <c r="D524" s="509"/>
      <c r="E524" s="510"/>
      <c r="F524" s="510"/>
      <c r="G524" s="419"/>
      <c r="H524" s="511"/>
      <c r="I524" s="419"/>
      <c r="J524" s="419"/>
      <c r="K524" s="419"/>
      <c r="L524" s="419"/>
      <c r="M524" s="419"/>
      <c r="N524" s="419"/>
      <c r="O524" s="419"/>
      <c r="P524" s="419"/>
      <c r="Q524" s="419"/>
      <c r="R524" s="419"/>
      <c r="S524" s="419"/>
      <c r="T524" s="419"/>
      <c r="U524" s="419"/>
    </row>
    <row r="525" spans="1:21" ht="18">
      <c r="A525" s="419"/>
      <c r="B525" s="435"/>
      <c r="C525" s="419"/>
      <c r="D525" s="509"/>
      <c r="E525" s="510"/>
      <c r="F525" s="510"/>
      <c r="G525" s="419"/>
      <c r="H525" s="511"/>
      <c r="I525" s="419"/>
      <c r="J525" s="419"/>
      <c r="K525" s="419"/>
      <c r="L525" s="419"/>
      <c r="M525" s="419"/>
      <c r="N525" s="419"/>
      <c r="O525" s="419"/>
      <c r="P525" s="419"/>
      <c r="Q525" s="419"/>
      <c r="R525" s="419"/>
      <c r="S525" s="419"/>
      <c r="T525" s="419"/>
      <c r="U525" s="419"/>
    </row>
    <row r="526" spans="1:21" ht="18">
      <c r="A526" s="419"/>
      <c r="B526" s="435"/>
      <c r="C526" s="419"/>
      <c r="D526" s="509"/>
      <c r="E526" s="510"/>
      <c r="F526" s="510"/>
      <c r="G526" s="419"/>
      <c r="H526" s="511"/>
      <c r="I526" s="419"/>
      <c r="J526" s="419"/>
      <c r="K526" s="419"/>
      <c r="L526" s="419"/>
      <c r="M526" s="419"/>
      <c r="N526" s="419"/>
      <c r="O526" s="419"/>
      <c r="P526" s="419"/>
      <c r="Q526" s="419"/>
      <c r="R526" s="419"/>
      <c r="S526" s="419"/>
      <c r="T526" s="419"/>
      <c r="U526" s="419"/>
    </row>
    <row r="527" spans="1:21" ht="18">
      <c r="A527" s="419"/>
      <c r="B527" s="435"/>
      <c r="C527" s="419"/>
      <c r="D527" s="509"/>
      <c r="E527" s="510"/>
      <c r="F527" s="510"/>
      <c r="G527" s="419"/>
      <c r="H527" s="511"/>
      <c r="I527" s="419"/>
      <c r="J527" s="419"/>
      <c r="K527" s="419"/>
      <c r="L527" s="419"/>
      <c r="M527" s="419"/>
      <c r="N527" s="419"/>
      <c r="O527" s="419"/>
      <c r="P527" s="419"/>
      <c r="Q527" s="419"/>
      <c r="R527" s="419"/>
      <c r="S527" s="419"/>
      <c r="T527" s="419"/>
      <c r="U527" s="419"/>
    </row>
    <row r="528" spans="1:21" ht="18">
      <c r="A528" s="419"/>
      <c r="B528" s="435"/>
      <c r="C528" s="419"/>
      <c r="D528" s="509"/>
      <c r="E528" s="510"/>
      <c r="F528" s="510"/>
      <c r="G528" s="419"/>
      <c r="H528" s="511"/>
      <c r="I528" s="419"/>
      <c r="J528" s="419"/>
      <c r="K528" s="419"/>
      <c r="L528" s="419"/>
      <c r="M528" s="419"/>
      <c r="N528" s="419"/>
      <c r="O528" s="419"/>
      <c r="P528" s="419"/>
      <c r="Q528" s="419"/>
      <c r="R528" s="419"/>
      <c r="S528" s="419"/>
      <c r="T528" s="419"/>
      <c r="U528" s="419"/>
    </row>
    <row r="529" spans="1:21" ht="18">
      <c r="A529" s="419"/>
      <c r="B529" s="435"/>
      <c r="C529" s="419"/>
      <c r="D529" s="509"/>
      <c r="E529" s="510"/>
      <c r="F529" s="510"/>
      <c r="G529" s="419"/>
      <c r="H529" s="511"/>
      <c r="I529" s="419"/>
      <c r="J529" s="419"/>
      <c r="K529" s="419"/>
      <c r="L529" s="419"/>
      <c r="M529" s="419"/>
      <c r="N529" s="419"/>
      <c r="O529" s="419"/>
      <c r="P529" s="419"/>
      <c r="Q529" s="419"/>
      <c r="R529" s="419"/>
      <c r="S529" s="419"/>
      <c r="T529" s="419"/>
      <c r="U529" s="419"/>
    </row>
    <row r="530" spans="1:21" ht="18">
      <c r="A530" s="419"/>
      <c r="B530" s="435"/>
      <c r="C530" s="419"/>
      <c r="D530" s="509"/>
      <c r="E530" s="510"/>
      <c r="F530" s="510"/>
      <c r="G530" s="419"/>
      <c r="H530" s="511"/>
      <c r="I530" s="419"/>
      <c r="J530" s="419"/>
      <c r="K530" s="419"/>
      <c r="L530" s="419"/>
      <c r="M530" s="419"/>
      <c r="N530" s="419"/>
      <c r="O530" s="419"/>
      <c r="P530" s="419"/>
      <c r="Q530" s="419"/>
      <c r="R530" s="419"/>
      <c r="S530" s="419"/>
      <c r="T530" s="419"/>
      <c r="U530" s="419"/>
    </row>
    <row r="531" spans="1:21" ht="18">
      <c r="A531" s="419"/>
      <c r="B531" s="435"/>
      <c r="C531" s="419"/>
      <c r="D531" s="509"/>
      <c r="E531" s="510"/>
      <c r="F531" s="510"/>
      <c r="G531" s="419"/>
      <c r="H531" s="511"/>
      <c r="I531" s="419"/>
      <c r="J531" s="419"/>
      <c r="K531" s="419"/>
      <c r="L531" s="419"/>
      <c r="M531" s="419"/>
      <c r="N531" s="419"/>
      <c r="O531" s="419"/>
      <c r="P531" s="419"/>
      <c r="Q531" s="419"/>
      <c r="R531" s="419"/>
      <c r="S531" s="419"/>
      <c r="T531" s="419"/>
      <c r="U531" s="419"/>
    </row>
    <row r="532" spans="1:21" ht="18">
      <c r="A532" s="419"/>
      <c r="B532" s="435"/>
      <c r="C532" s="419"/>
      <c r="D532" s="509"/>
      <c r="E532" s="510"/>
      <c r="F532" s="510"/>
      <c r="G532" s="419"/>
      <c r="H532" s="511"/>
      <c r="I532" s="419"/>
      <c r="J532" s="419"/>
      <c r="K532" s="419"/>
      <c r="L532" s="419"/>
      <c r="M532" s="419"/>
      <c r="N532" s="419"/>
      <c r="O532" s="419"/>
      <c r="P532" s="419"/>
      <c r="Q532" s="419"/>
      <c r="R532" s="419"/>
      <c r="S532" s="419"/>
      <c r="T532" s="419"/>
      <c r="U532" s="419"/>
    </row>
    <row r="533" spans="1:21" ht="18">
      <c r="A533" s="419"/>
      <c r="B533" s="435"/>
      <c r="C533" s="419"/>
      <c r="D533" s="509"/>
      <c r="E533" s="510"/>
      <c r="F533" s="510"/>
      <c r="G533" s="419"/>
      <c r="H533" s="511"/>
      <c r="I533" s="419"/>
      <c r="J533" s="419"/>
      <c r="K533" s="419"/>
      <c r="L533" s="419"/>
      <c r="M533" s="419"/>
      <c r="N533" s="419"/>
      <c r="O533" s="419"/>
      <c r="P533" s="419"/>
      <c r="Q533" s="419"/>
      <c r="R533" s="419"/>
      <c r="S533" s="419"/>
      <c r="T533" s="419"/>
      <c r="U533" s="419"/>
    </row>
    <row r="534" spans="1:21" ht="18">
      <c r="A534" s="419"/>
      <c r="B534" s="435"/>
      <c r="C534" s="419"/>
      <c r="D534" s="509"/>
      <c r="E534" s="510"/>
      <c r="F534" s="510"/>
      <c r="G534" s="419"/>
      <c r="H534" s="511"/>
      <c r="I534" s="419"/>
      <c r="J534" s="419"/>
      <c r="K534" s="419"/>
      <c r="L534" s="419"/>
      <c r="M534" s="419"/>
      <c r="N534" s="419"/>
      <c r="O534" s="419"/>
      <c r="P534" s="419"/>
      <c r="Q534" s="419"/>
      <c r="R534" s="419"/>
      <c r="S534" s="419"/>
      <c r="T534" s="419"/>
      <c r="U534" s="419"/>
    </row>
    <row r="535" spans="1:21" ht="18">
      <c r="A535" s="419"/>
      <c r="B535" s="435"/>
      <c r="C535" s="419"/>
      <c r="D535" s="509"/>
      <c r="E535" s="510"/>
      <c r="F535" s="510"/>
      <c r="G535" s="419"/>
      <c r="H535" s="511"/>
      <c r="I535" s="419"/>
      <c r="J535" s="419"/>
      <c r="K535" s="419"/>
      <c r="L535" s="419"/>
      <c r="M535" s="419"/>
      <c r="N535" s="419"/>
      <c r="O535" s="419"/>
      <c r="P535" s="419"/>
      <c r="Q535" s="419"/>
      <c r="R535" s="419"/>
      <c r="S535" s="419"/>
      <c r="T535" s="419"/>
      <c r="U535" s="419"/>
    </row>
    <row r="536" spans="1:21" ht="18">
      <c r="A536" s="419"/>
      <c r="B536" s="435"/>
      <c r="C536" s="419"/>
      <c r="D536" s="509"/>
      <c r="E536" s="510"/>
      <c r="F536" s="510"/>
      <c r="G536" s="419"/>
      <c r="H536" s="511"/>
      <c r="I536" s="419"/>
      <c r="J536" s="419"/>
      <c r="K536" s="419"/>
      <c r="L536" s="419"/>
      <c r="M536" s="419"/>
      <c r="N536" s="419"/>
      <c r="O536" s="419"/>
      <c r="P536" s="419"/>
      <c r="Q536" s="419"/>
      <c r="R536" s="419"/>
      <c r="S536" s="419"/>
      <c r="T536" s="419"/>
      <c r="U536" s="419"/>
    </row>
    <row r="537" spans="1:21" ht="18">
      <c r="A537" s="419"/>
      <c r="B537" s="435"/>
      <c r="C537" s="419"/>
      <c r="D537" s="509"/>
      <c r="E537" s="510"/>
      <c r="F537" s="510"/>
      <c r="G537" s="419"/>
      <c r="H537" s="511"/>
      <c r="I537" s="419"/>
      <c r="J537" s="419"/>
      <c r="K537" s="419"/>
      <c r="L537" s="419"/>
      <c r="M537" s="419"/>
      <c r="N537" s="419"/>
      <c r="O537" s="419"/>
      <c r="P537" s="419"/>
      <c r="Q537" s="419"/>
      <c r="R537" s="419"/>
      <c r="S537" s="419"/>
      <c r="T537" s="419"/>
      <c r="U537" s="419"/>
    </row>
    <row r="538" spans="1:21" ht="18">
      <c r="A538" s="419"/>
      <c r="B538" s="435"/>
      <c r="C538" s="419"/>
      <c r="D538" s="509"/>
      <c r="E538" s="510"/>
      <c r="F538" s="510"/>
      <c r="G538" s="419"/>
      <c r="H538" s="511"/>
      <c r="I538" s="419"/>
      <c r="J538" s="419"/>
      <c r="K538" s="419"/>
      <c r="L538" s="419"/>
      <c r="M538" s="419"/>
      <c r="N538" s="419"/>
      <c r="O538" s="419"/>
      <c r="P538" s="419"/>
      <c r="Q538" s="419"/>
      <c r="R538" s="419"/>
      <c r="S538" s="419"/>
      <c r="T538" s="419"/>
      <c r="U538" s="419"/>
    </row>
    <row r="539" spans="1:21" ht="18">
      <c r="A539" s="419"/>
      <c r="B539" s="435"/>
      <c r="C539" s="419"/>
      <c r="D539" s="509"/>
      <c r="E539" s="510"/>
      <c r="F539" s="510"/>
      <c r="G539" s="419"/>
      <c r="H539" s="511"/>
      <c r="I539" s="419"/>
      <c r="J539" s="419"/>
      <c r="K539" s="419"/>
      <c r="L539" s="419"/>
      <c r="M539" s="419"/>
      <c r="N539" s="419"/>
      <c r="O539" s="419"/>
      <c r="P539" s="419"/>
      <c r="Q539" s="419"/>
      <c r="R539" s="419"/>
      <c r="S539" s="419"/>
      <c r="T539" s="419"/>
      <c r="U539" s="419"/>
    </row>
    <row r="540" spans="1:21" ht="18">
      <c r="A540" s="419"/>
      <c r="B540" s="435"/>
      <c r="C540" s="419"/>
      <c r="D540" s="509"/>
      <c r="E540" s="510"/>
      <c r="F540" s="510"/>
      <c r="G540" s="419"/>
      <c r="H540" s="511"/>
      <c r="I540" s="419"/>
      <c r="J540" s="419"/>
      <c r="K540" s="419"/>
      <c r="L540" s="419"/>
      <c r="M540" s="419"/>
      <c r="N540" s="419"/>
      <c r="O540" s="419"/>
      <c r="P540" s="419"/>
      <c r="Q540" s="419"/>
      <c r="R540" s="419"/>
      <c r="S540" s="419"/>
      <c r="T540" s="419"/>
      <c r="U540" s="419"/>
    </row>
    <row r="541" spans="1:21" ht="18">
      <c r="A541" s="419"/>
      <c r="B541" s="435"/>
      <c r="C541" s="419"/>
      <c r="D541" s="509"/>
      <c r="E541" s="510"/>
      <c r="F541" s="510"/>
      <c r="G541" s="419"/>
      <c r="H541" s="511"/>
      <c r="I541" s="419"/>
      <c r="J541" s="419"/>
      <c r="K541" s="419"/>
      <c r="L541" s="419"/>
      <c r="M541" s="419"/>
      <c r="N541" s="419"/>
      <c r="O541" s="419"/>
      <c r="P541" s="419"/>
      <c r="Q541" s="419"/>
      <c r="R541" s="419"/>
      <c r="S541" s="419"/>
      <c r="T541" s="419"/>
      <c r="U541" s="419"/>
    </row>
    <row r="542" spans="1:21" ht="18">
      <c r="A542" s="419"/>
      <c r="B542" s="435"/>
      <c r="C542" s="419"/>
      <c r="D542" s="509"/>
      <c r="E542" s="510"/>
      <c r="F542" s="510"/>
      <c r="G542" s="419"/>
      <c r="H542" s="511"/>
      <c r="I542" s="419"/>
      <c r="J542" s="419"/>
      <c r="K542" s="419"/>
      <c r="L542" s="419"/>
      <c r="M542" s="419"/>
      <c r="N542" s="419"/>
      <c r="O542" s="419"/>
      <c r="P542" s="419"/>
      <c r="Q542" s="419"/>
      <c r="R542" s="419"/>
      <c r="S542" s="419"/>
      <c r="T542" s="419"/>
      <c r="U542" s="419"/>
    </row>
    <row r="543" spans="1:21" ht="18">
      <c r="A543" s="419"/>
      <c r="B543" s="435"/>
      <c r="C543" s="419"/>
      <c r="D543" s="509"/>
      <c r="E543" s="510"/>
      <c r="F543" s="510"/>
      <c r="G543" s="419"/>
      <c r="H543" s="511"/>
      <c r="I543" s="419"/>
      <c r="J543" s="419"/>
      <c r="K543" s="419"/>
      <c r="L543" s="419"/>
      <c r="M543" s="419"/>
      <c r="N543" s="419"/>
      <c r="O543" s="419"/>
      <c r="P543" s="419"/>
      <c r="Q543" s="419"/>
      <c r="R543" s="419"/>
      <c r="S543" s="419"/>
      <c r="T543" s="419"/>
      <c r="U543" s="419"/>
    </row>
    <row r="544" spans="1:21" ht="18">
      <c r="A544" s="419"/>
      <c r="B544" s="435"/>
      <c r="C544" s="419"/>
      <c r="D544" s="509"/>
      <c r="E544" s="510"/>
      <c r="F544" s="510"/>
      <c r="G544" s="419"/>
      <c r="H544" s="511"/>
      <c r="I544" s="419"/>
      <c r="J544" s="419"/>
      <c r="K544" s="419"/>
      <c r="L544" s="419"/>
      <c r="M544" s="419"/>
      <c r="N544" s="419"/>
      <c r="O544" s="419"/>
      <c r="P544" s="419"/>
      <c r="Q544" s="419"/>
      <c r="R544" s="419"/>
      <c r="S544" s="419"/>
      <c r="T544" s="419"/>
      <c r="U544" s="419"/>
    </row>
    <row r="545" spans="1:21" ht="18">
      <c r="A545" s="419"/>
      <c r="B545" s="435"/>
      <c r="C545" s="419"/>
      <c r="D545" s="509"/>
      <c r="E545" s="510"/>
      <c r="F545" s="510"/>
      <c r="G545" s="419"/>
      <c r="H545" s="511"/>
      <c r="I545" s="419"/>
      <c r="J545" s="419"/>
      <c r="K545" s="419"/>
      <c r="L545" s="419"/>
      <c r="M545" s="419"/>
      <c r="N545" s="419"/>
      <c r="O545" s="419"/>
      <c r="P545" s="419"/>
      <c r="Q545" s="419"/>
      <c r="R545" s="419"/>
      <c r="S545" s="419"/>
      <c r="T545" s="419"/>
      <c r="U545" s="419"/>
    </row>
    <row r="546" spans="1:21" ht="18">
      <c r="A546" s="419"/>
      <c r="B546" s="435"/>
      <c r="C546" s="419"/>
      <c r="D546" s="509"/>
      <c r="E546" s="510"/>
      <c r="F546" s="510"/>
      <c r="G546" s="419"/>
      <c r="H546" s="511"/>
      <c r="I546" s="419"/>
      <c r="J546" s="419"/>
      <c r="K546" s="419"/>
      <c r="L546" s="419"/>
      <c r="M546" s="419"/>
      <c r="N546" s="419"/>
      <c r="O546" s="419"/>
      <c r="P546" s="419"/>
      <c r="Q546" s="419"/>
      <c r="R546" s="419"/>
      <c r="S546" s="419"/>
      <c r="T546" s="419"/>
      <c r="U546" s="419"/>
    </row>
    <row r="547" spans="1:21" ht="18">
      <c r="A547" s="419"/>
      <c r="B547" s="435"/>
      <c r="C547" s="419"/>
      <c r="D547" s="509"/>
      <c r="E547" s="510"/>
      <c r="F547" s="510"/>
      <c r="G547" s="419"/>
      <c r="H547" s="511"/>
      <c r="I547" s="419"/>
      <c r="J547" s="419"/>
      <c r="K547" s="419"/>
      <c r="L547" s="419"/>
      <c r="M547" s="419"/>
      <c r="N547" s="419"/>
      <c r="O547" s="419"/>
      <c r="P547" s="419"/>
      <c r="Q547" s="419"/>
      <c r="R547" s="419"/>
      <c r="S547" s="419"/>
      <c r="T547" s="419"/>
      <c r="U547" s="419"/>
    </row>
    <row r="548" spans="1:21" ht="18">
      <c r="A548" s="419"/>
      <c r="B548" s="435"/>
      <c r="C548" s="419"/>
      <c r="D548" s="509"/>
      <c r="E548" s="510"/>
      <c r="F548" s="510"/>
      <c r="G548" s="419"/>
      <c r="H548" s="511"/>
      <c r="I548" s="419"/>
      <c r="J548" s="419"/>
      <c r="K548" s="419"/>
      <c r="L548" s="419"/>
      <c r="M548" s="419"/>
      <c r="N548" s="419"/>
      <c r="O548" s="419"/>
      <c r="P548" s="419"/>
      <c r="Q548" s="419"/>
      <c r="R548" s="419"/>
      <c r="S548" s="419"/>
      <c r="T548" s="419"/>
      <c r="U548" s="419"/>
    </row>
    <row r="549" spans="1:21" ht="18">
      <c r="A549" s="419"/>
      <c r="B549" s="435"/>
      <c r="C549" s="419"/>
      <c r="D549" s="509"/>
      <c r="E549" s="510"/>
      <c r="F549" s="510"/>
      <c r="G549" s="419"/>
      <c r="H549" s="511"/>
      <c r="I549" s="419"/>
      <c r="J549" s="419"/>
      <c r="K549" s="419"/>
      <c r="L549" s="419"/>
      <c r="M549" s="419"/>
      <c r="N549" s="419"/>
      <c r="O549" s="419"/>
      <c r="P549" s="419"/>
      <c r="Q549" s="419"/>
      <c r="R549" s="419"/>
      <c r="S549" s="419"/>
      <c r="T549" s="419"/>
      <c r="U549" s="419"/>
    </row>
    <row r="550" spans="1:21" ht="18">
      <c r="A550" s="419"/>
      <c r="B550" s="435"/>
      <c r="C550" s="419"/>
      <c r="D550" s="509"/>
      <c r="E550" s="510"/>
      <c r="F550" s="510"/>
      <c r="G550" s="419"/>
      <c r="H550" s="511"/>
      <c r="I550" s="419"/>
      <c r="J550" s="419"/>
      <c r="K550" s="419"/>
      <c r="L550" s="419"/>
      <c r="M550" s="419"/>
      <c r="N550" s="419"/>
      <c r="O550" s="419"/>
      <c r="P550" s="419"/>
      <c r="Q550" s="419"/>
      <c r="R550" s="419"/>
      <c r="S550" s="419"/>
      <c r="T550" s="419"/>
      <c r="U550" s="419"/>
    </row>
    <row r="551" spans="1:21" ht="18">
      <c r="A551" s="419"/>
      <c r="B551" s="435"/>
      <c r="C551" s="419"/>
      <c r="D551" s="509"/>
      <c r="E551" s="510"/>
      <c r="F551" s="510"/>
      <c r="G551" s="419"/>
      <c r="H551" s="511"/>
      <c r="I551" s="419"/>
      <c r="J551" s="419"/>
      <c r="K551" s="419"/>
      <c r="L551" s="419"/>
      <c r="M551" s="419"/>
      <c r="N551" s="419"/>
      <c r="O551" s="419"/>
      <c r="P551" s="419"/>
      <c r="Q551" s="419"/>
      <c r="R551" s="419"/>
      <c r="S551" s="419"/>
      <c r="T551" s="419"/>
      <c r="U551" s="419"/>
    </row>
    <row r="552" spans="1:21" ht="18">
      <c r="A552" s="419"/>
      <c r="B552" s="435"/>
      <c r="C552" s="419"/>
      <c r="D552" s="509"/>
      <c r="E552" s="510"/>
      <c r="F552" s="510"/>
      <c r="G552" s="419"/>
      <c r="H552" s="511"/>
      <c r="I552" s="419"/>
      <c r="J552" s="419"/>
      <c r="K552" s="419"/>
      <c r="L552" s="419"/>
      <c r="M552" s="419"/>
      <c r="N552" s="419"/>
      <c r="O552" s="419"/>
      <c r="P552" s="419"/>
      <c r="Q552" s="419"/>
      <c r="R552" s="419"/>
      <c r="S552" s="419"/>
      <c r="T552" s="419"/>
      <c r="U552" s="419"/>
    </row>
    <row r="553" spans="1:21" ht="18">
      <c r="A553" s="419"/>
      <c r="B553" s="435"/>
      <c r="C553" s="419"/>
      <c r="D553" s="509"/>
      <c r="E553" s="510"/>
      <c r="F553" s="510"/>
      <c r="G553" s="419"/>
      <c r="H553" s="511"/>
      <c r="I553" s="419"/>
      <c r="J553" s="419"/>
      <c r="K553" s="419"/>
      <c r="L553" s="419"/>
      <c r="M553" s="419"/>
      <c r="N553" s="419"/>
      <c r="O553" s="419"/>
      <c r="P553" s="419"/>
      <c r="Q553" s="419"/>
      <c r="R553" s="419"/>
      <c r="S553" s="419"/>
      <c r="T553" s="419"/>
      <c r="U553" s="419"/>
    </row>
    <row r="554" spans="1:21" ht="18">
      <c r="A554" s="419"/>
      <c r="B554" s="435"/>
      <c r="C554" s="419"/>
      <c r="D554" s="509"/>
      <c r="E554" s="510"/>
      <c r="F554" s="510"/>
      <c r="G554" s="419"/>
      <c r="H554" s="511"/>
      <c r="I554" s="419"/>
      <c r="J554" s="419"/>
      <c r="K554" s="419"/>
      <c r="L554" s="419"/>
      <c r="M554" s="419"/>
      <c r="N554" s="419"/>
      <c r="O554" s="419"/>
      <c r="P554" s="419"/>
      <c r="Q554" s="419"/>
      <c r="R554" s="419"/>
      <c r="S554" s="419"/>
      <c r="T554" s="419"/>
      <c r="U554" s="419"/>
    </row>
    <row r="555" spans="1:21" ht="18">
      <c r="A555" s="419"/>
      <c r="B555" s="435"/>
      <c r="C555" s="419"/>
      <c r="D555" s="509"/>
      <c r="E555" s="510"/>
      <c r="F555" s="510"/>
      <c r="G555" s="419"/>
      <c r="H555" s="511"/>
      <c r="I555" s="419"/>
      <c r="J555" s="419"/>
      <c r="K555" s="419"/>
      <c r="L555" s="419"/>
      <c r="M555" s="419"/>
      <c r="N555" s="419"/>
      <c r="O555" s="419"/>
      <c r="P555" s="419"/>
      <c r="Q555" s="419"/>
      <c r="R555" s="419"/>
      <c r="S555" s="419"/>
      <c r="T555" s="419"/>
      <c r="U555" s="419"/>
    </row>
    <row r="556" spans="1:21" ht="18">
      <c r="A556" s="419"/>
      <c r="B556" s="435"/>
      <c r="C556" s="419"/>
      <c r="D556" s="509"/>
      <c r="E556" s="510"/>
      <c r="F556" s="510"/>
      <c r="G556" s="419"/>
      <c r="H556" s="511"/>
      <c r="I556" s="419"/>
      <c r="J556" s="419"/>
      <c r="K556" s="419"/>
      <c r="L556" s="419"/>
      <c r="M556" s="419"/>
      <c r="N556" s="419"/>
      <c r="O556" s="419"/>
      <c r="P556" s="419"/>
      <c r="Q556" s="419"/>
      <c r="R556" s="419"/>
      <c r="S556" s="419"/>
      <c r="T556" s="419"/>
      <c r="U556" s="419"/>
    </row>
    <row r="557" spans="1:21" ht="18">
      <c r="A557" s="419"/>
      <c r="B557" s="435"/>
      <c r="C557" s="419"/>
      <c r="D557" s="509"/>
      <c r="E557" s="510"/>
      <c r="F557" s="510"/>
      <c r="G557" s="419"/>
      <c r="H557" s="511"/>
      <c r="I557" s="419"/>
      <c r="J557" s="419"/>
      <c r="K557" s="419"/>
      <c r="L557" s="419"/>
      <c r="M557" s="419"/>
      <c r="N557" s="419"/>
      <c r="O557" s="419"/>
      <c r="P557" s="419"/>
      <c r="Q557" s="419"/>
      <c r="R557" s="419"/>
      <c r="S557" s="419"/>
      <c r="T557" s="419"/>
      <c r="U557" s="419"/>
    </row>
    <row r="558" spans="1:21" ht="18">
      <c r="A558" s="419"/>
      <c r="B558" s="435"/>
      <c r="C558" s="419"/>
      <c r="D558" s="509"/>
      <c r="E558" s="510"/>
      <c r="F558" s="510"/>
      <c r="G558" s="419"/>
      <c r="H558" s="511"/>
      <c r="I558" s="419"/>
      <c r="J558" s="419"/>
      <c r="K558" s="419"/>
      <c r="L558" s="419"/>
      <c r="M558" s="419"/>
      <c r="N558" s="419"/>
      <c r="O558" s="419"/>
      <c r="P558" s="419"/>
      <c r="Q558" s="419"/>
      <c r="R558" s="419"/>
      <c r="S558" s="419"/>
      <c r="T558" s="419"/>
      <c r="U558" s="419"/>
    </row>
    <row r="559" spans="1:21" ht="18">
      <c r="A559" s="419"/>
      <c r="B559" s="435"/>
      <c r="C559" s="419"/>
      <c r="D559" s="509"/>
      <c r="E559" s="510"/>
      <c r="F559" s="510"/>
      <c r="G559" s="419"/>
      <c r="H559" s="511"/>
      <c r="I559" s="419"/>
      <c r="J559" s="419"/>
      <c r="K559" s="419"/>
      <c r="L559" s="419"/>
      <c r="M559" s="419"/>
      <c r="N559" s="419"/>
      <c r="O559" s="419"/>
      <c r="P559" s="419"/>
      <c r="Q559" s="419"/>
      <c r="R559" s="419"/>
      <c r="S559" s="419"/>
      <c r="T559" s="419"/>
      <c r="U559" s="419"/>
    </row>
    <row r="560" spans="1:21" ht="18">
      <c r="A560" s="419"/>
      <c r="B560" s="435"/>
      <c r="C560" s="419"/>
      <c r="D560" s="509"/>
      <c r="E560" s="510"/>
      <c r="F560" s="510"/>
      <c r="G560" s="419"/>
      <c r="H560" s="511"/>
      <c r="I560" s="419"/>
      <c r="J560" s="419"/>
      <c r="K560" s="419"/>
      <c r="L560" s="419"/>
      <c r="M560" s="419"/>
      <c r="N560" s="419"/>
      <c r="O560" s="419"/>
      <c r="P560" s="419"/>
      <c r="Q560" s="419"/>
      <c r="R560" s="419"/>
      <c r="S560" s="419"/>
      <c r="T560" s="419"/>
      <c r="U560" s="419"/>
    </row>
    <row r="561" spans="1:21" ht="18">
      <c r="A561" s="419"/>
      <c r="B561" s="435"/>
      <c r="C561" s="419"/>
      <c r="D561" s="509"/>
      <c r="E561" s="510"/>
      <c r="F561" s="510"/>
      <c r="G561" s="419"/>
      <c r="H561" s="511"/>
      <c r="I561" s="419"/>
      <c r="J561" s="419"/>
      <c r="K561" s="419"/>
      <c r="L561" s="419"/>
      <c r="M561" s="419"/>
      <c r="N561" s="419"/>
      <c r="O561" s="419"/>
      <c r="P561" s="419"/>
      <c r="Q561" s="419"/>
      <c r="R561" s="419"/>
      <c r="S561" s="419"/>
      <c r="T561" s="419"/>
      <c r="U561" s="419"/>
    </row>
    <row r="562" spans="1:21" ht="18">
      <c r="A562" s="419"/>
      <c r="B562" s="435"/>
      <c r="C562" s="419"/>
      <c r="D562" s="509"/>
      <c r="E562" s="510"/>
      <c r="F562" s="510"/>
      <c r="G562" s="419"/>
      <c r="H562" s="511"/>
      <c r="I562" s="419"/>
      <c r="J562" s="419"/>
      <c r="K562" s="419"/>
      <c r="L562" s="419"/>
      <c r="M562" s="419"/>
      <c r="N562" s="419"/>
      <c r="O562" s="419"/>
      <c r="P562" s="419"/>
      <c r="Q562" s="419"/>
      <c r="R562" s="419"/>
      <c r="S562" s="419"/>
      <c r="T562" s="419"/>
      <c r="U562" s="419"/>
    </row>
    <row r="563" spans="1:21" ht="18">
      <c r="A563" s="419"/>
      <c r="B563" s="435"/>
      <c r="C563" s="419"/>
      <c r="D563" s="509"/>
      <c r="E563" s="510"/>
      <c r="F563" s="510"/>
      <c r="G563" s="419"/>
      <c r="H563" s="511"/>
      <c r="I563" s="419"/>
      <c r="J563" s="419"/>
      <c r="K563" s="419"/>
      <c r="L563" s="419"/>
      <c r="M563" s="419"/>
      <c r="N563" s="419"/>
      <c r="O563" s="419"/>
      <c r="P563" s="419"/>
      <c r="Q563" s="419"/>
      <c r="R563" s="419"/>
      <c r="S563" s="419"/>
      <c r="T563" s="419"/>
      <c r="U563" s="419"/>
    </row>
    <row r="564" spans="1:21" ht="18">
      <c r="A564" s="419"/>
      <c r="B564" s="435"/>
      <c r="C564" s="419"/>
      <c r="D564" s="509"/>
      <c r="E564" s="510"/>
      <c r="F564" s="510"/>
      <c r="G564" s="419"/>
      <c r="H564" s="511"/>
      <c r="I564" s="419"/>
      <c r="J564" s="419"/>
      <c r="K564" s="419"/>
      <c r="L564" s="419"/>
      <c r="M564" s="419"/>
      <c r="N564" s="419"/>
      <c r="O564" s="419"/>
      <c r="P564" s="419"/>
      <c r="Q564" s="419"/>
      <c r="R564" s="419"/>
      <c r="S564" s="419"/>
      <c r="T564" s="419"/>
      <c r="U564" s="419"/>
    </row>
    <row r="565" spans="1:21" ht="18">
      <c r="A565" s="419"/>
      <c r="B565" s="435"/>
      <c r="C565" s="419"/>
      <c r="D565" s="509"/>
      <c r="E565" s="510"/>
      <c r="F565" s="510"/>
      <c r="G565" s="419"/>
      <c r="H565" s="511"/>
      <c r="I565" s="419"/>
      <c r="J565" s="419"/>
      <c r="K565" s="419"/>
      <c r="L565" s="419"/>
      <c r="M565" s="419"/>
      <c r="N565" s="419"/>
      <c r="O565" s="419"/>
      <c r="P565" s="419"/>
      <c r="Q565" s="419"/>
      <c r="R565" s="419"/>
      <c r="S565" s="419"/>
      <c r="T565" s="419"/>
      <c r="U565" s="419"/>
    </row>
    <row r="566" spans="1:21" ht="18">
      <c r="A566" s="419"/>
      <c r="B566" s="435"/>
      <c r="C566" s="419"/>
      <c r="D566" s="509"/>
      <c r="E566" s="510"/>
      <c r="F566" s="510"/>
      <c r="G566" s="419"/>
      <c r="H566" s="511"/>
      <c r="I566" s="419"/>
      <c r="J566" s="419"/>
      <c r="K566" s="419"/>
      <c r="L566" s="419"/>
      <c r="M566" s="419"/>
      <c r="N566" s="419"/>
      <c r="O566" s="419"/>
      <c r="P566" s="419"/>
      <c r="Q566" s="419"/>
      <c r="R566" s="419"/>
      <c r="S566" s="419"/>
      <c r="T566" s="419"/>
      <c r="U566" s="419"/>
    </row>
    <row r="567" spans="1:21" ht="18">
      <c r="A567" s="419"/>
      <c r="B567" s="435"/>
      <c r="C567" s="419"/>
      <c r="D567" s="509"/>
      <c r="E567" s="510"/>
      <c r="F567" s="510"/>
      <c r="G567" s="419"/>
      <c r="H567" s="511"/>
      <c r="I567" s="419"/>
      <c r="J567" s="419"/>
      <c r="K567" s="419"/>
      <c r="L567" s="419"/>
      <c r="M567" s="419"/>
      <c r="N567" s="419"/>
      <c r="O567" s="419"/>
      <c r="P567" s="419"/>
      <c r="Q567" s="419"/>
      <c r="R567" s="419"/>
      <c r="S567" s="419"/>
      <c r="T567" s="419"/>
      <c r="U567" s="419"/>
    </row>
    <row r="568" spans="1:21" ht="18">
      <c r="A568" s="419"/>
      <c r="B568" s="435"/>
      <c r="C568" s="419"/>
      <c r="D568" s="509"/>
      <c r="E568" s="510"/>
      <c r="F568" s="510"/>
      <c r="G568" s="419"/>
      <c r="H568" s="511"/>
      <c r="I568" s="419"/>
      <c r="J568" s="419"/>
      <c r="K568" s="419"/>
      <c r="L568" s="419"/>
      <c r="M568" s="419"/>
      <c r="N568" s="419"/>
      <c r="O568" s="419"/>
      <c r="P568" s="419"/>
      <c r="Q568" s="419"/>
      <c r="R568" s="419"/>
      <c r="S568" s="419"/>
      <c r="T568" s="419"/>
      <c r="U568" s="419"/>
    </row>
    <row r="569" spans="1:21" ht="18">
      <c r="A569" s="419"/>
      <c r="B569" s="435"/>
      <c r="C569" s="419"/>
      <c r="D569" s="509"/>
      <c r="E569" s="510"/>
      <c r="F569" s="510"/>
      <c r="G569" s="419"/>
      <c r="H569" s="511"/>
      <c r="I569" s="419"/>
      <c r="J569" s="419"/>
      <c r="K569" s="419"/>
      <c r="L569" s="419"/>
      <c r="M569" s="419"/>
      <c r="N569" s="419"/>
      <c r="O569" s="419"/>
      <c r="P569" s="419"/>
      <c r="Q569" s="419"/>
      <c r="R569" s="419"/>
      <c r="S569" s="419"/>
      <c r="T569" s="419"/>
      <c r="U569" s="419"/>
    </row>
    <row r="570" spans="1:21" ht="18">
      <c r="A570" s="419"/>
      <c r="B570" s="435"/>
      <c r="C570" s="419"/>
      <c r="D570" s="509"/>
      <c r="E570" s="510"/>
      <c r="F570" s="510"/>
      <c r="G570" s="419"/>
      <c r="H570" s="511"/>
      <c r="I570" s="419"/>
      <c r="J570" s="419"/>
      <c r="K570" s="419"/>
      <c r="L570" s="419"/>
      <c r="M570" s="419"/>
      <c r="N570" s="419"/>
      <c r="O570" s="419"/>
      <c r="P570" s="419"/>
      <c r="Q570" s="419"/>
      <c r="R570" s="419"/>
      <c r="S570" s="419"/>
      <c r="T570" s="419"/>
      <c r="U570" s="419"/>
    </row>
    <row r="571" spans="1:21" ht="18">
      <c r="A571" s="419"/>
      <c r="B571" s="435"/>
      <c r="C571" s="419"/>
      <c r="D571" s="509"/>
      <c r="E571" s="510"/>
      <c r="F571" s="510"/>
      <c r="G571" s="419"/>
      <c r="H571" s="511"/>
      <c r="I571" s="419"/>
      <c r="J571" s="419"/>
      <c r="K571" s="419"/>
      <c r="L571" s="419"/>
      <c r="M571" s="419"/>
      <c r="N571" s="419"/>
      <c r="O571" s="419"/>
      <c r="P571" s="419"/>
      <c r="Q571" s="419"/>
      <c r="R571" s="419"/>
      <c r="S571" s="419"/>
      <c r="T571" s="419"/>
      <c r="U571" s="419"/>
    </row>
    <row r="572" spans="1:21" ht="18">
      <c r="A572" s="419"/>
      <c r="B572" s="435"/>
      <c r="C572" s="419"/>
      <c r="D572" s="509"/>
      <c r="E572" s="510"/>
      <c r="F572" s="510"/>
      <c r="G572" s="419"/>
      <c r="H572" s="511"/>
      <c r="I572" s="419"/>
      <c r="J572" s="419"/>
      <c r="K572" s="419"/>
      <c r="L572" s="419"/>
      <c r="M572" s="419"/>
      <c r="N572" s="419"/>
      <c r="O572" s="419"/>
      <c r="P572" s="419"/>
      <c r="Q572" s="419"/>
      <c r="R572" s="419"/>
      <c r="S572" s="419"/>
      <c r="T572" s="419"/>
      <c r="U572" s="419"/>
    </row>
    <row r="573" spans="1:21" ht="18">
      <c r="A573" s="419"/>
      <c r="B573" s="435"/>
      <c r="C573" s="419"/>
      <c r="D573" s="509"/>
      <c r="E573" s="510"/>
      <c r="F573" s="510"/>
      <c r="G573" s="419"/>
      <c r="H573" s="511"/>
      <c r="I573" s="419"/>
      <c r="J573" s="419"/>
      <c r="K573" s="419"/>
      <c r="L573" s="419"/>
      <c r="M573" s="419"/>
      <c r="N573" s="419"/>
      <c r="O573" s="419"/>
      <c r="P573" s="419"/>
      <c r="Q573" s="419"/>
      <c r="R573" s="419"/>
      <c r="S573" s="419"/>
      <c r="T573" s="419"/>
      <c r="U573" s="419"/>
    </row>
    <row r="574" spans="1:21" ht="18">
      <c r="A574" s="419"/>
      <c r="B574" s="435"/>
      <c r="C574" s="419"/>
      <c r="D574" s="509"/>
      <c r="E574" s="510"/>
      <c r="F574" s="510"/>
      <c r="G574" s="419"/>
      <c r="H574" s="511"/>
      <c r="I574" s="419"/>
      <c r="J574" s="419"/>
      <c r="K574" s="419"/>
      <c r="L574" s="419"/>
      <c r="M574" s="419"/>
      <c r="N574" s="419"/>
      <c r="O574" s="419"/>
      <c r="P574" s="419"/>
      <c r="Q574" s="419"/>
      <c r="R574" s="419"/>
      <c r="S574" s="419"/>
      <c r="T574" s="419"/>
      <c r="U574" s="419"/>
    </row>
    <row r="575" spans="1:21" ht="18">
      <c r="A575" s="419"/>
      <c r="B575" s="435"/>
      <c r="C575" s="419"/>
      <c r="D575" s="509"/>
      <c r="E575" s="510"/>
      <c r="F575" s="510"/>
      <c r="G575" s="419"/>
      <c r="H575" s="511"/>
      <c r="I575" s="419"/>
      <c r="J575" s="419"/>
      <c r="K575" s="419"/>
      <c r="L575" s="419"/>
      <c r="M575" s="419"/>
      <c r="N575" s="419"/>
      <c r="O575" s="419"/>
      <c r="P575" s="419"/>
      <c r="Q575" s="419"/>
      <c r="R575" s="419"/>
      <c r="S575" s="419"/>
      <c r="T575" s="419"/>
      <c r="U575" s="419"/>
    </row>
    <row r="576" spans="1:21" ht="18">
      <c r="A576" s="419"/>
      <c r="B576" s="435"/>
      <c r="C576" s="419"/>
      <c r="D576" s="509"/>
      <c r="E576" s="510"/>
      <c r="F576" s="510"/>
      <c r="G576" s="419"/>
      <c r="H576" s="511"/>
      <c r="I576" s="419"/>
      <c r="J576" s="419"/>
      <c r="K576" s="419"/>
      <c r="L576" s="419"/>
      <c r="M576" s="419"/>
      <c r="N576" s="419"/>
      <c r="O576" s="419"/>
      <c r="P576" s="419"/>
      <c r="Q576" s="419"/>
      <c r="R576" s="419"/>
      <c r="S576" s="419"/>
      <c r="T576" s="419"/>
      <c r="U576" s="419"/>
    </row>
    <row r="577" spans="1:21" ht="18">
      <c r="A577" s="419"/>
      <c r="B577" s="435"/>
      <c r="C577" s="419"/>
      <c r="D577" s="509"/>
      <c r="E577" s="510"/>
      <c r="F577" s="510"/>
      <c r="G577" s="419"/>
      <c r="H577" s="511"/>
      <c r="I577" s="419"/>
      <c r="J577" s="419"/>
      <c r="K577" s="419"/>
      <c r="L577" s="419"/>
      <c r="M577" s="419"/>
      <c r="N577" s="419"/>
      <c r="O577" s="419"/>
      <c r="P577" s="419"/>
      <c r="Q577" s="419"/>
      <c r="R577" s="419"/>
      <c r="S577" s="419"/>
      <c r="T577" s="419"/>
      <c r="U577" s="419"/>
    </row>
    <row r="578" spans="1:21" ht="18">
      <c r="A578" s="419"/>
      <c r="B578" s="435"/>
      <c r="C578" s="419"/>
      <c r="D578" s="509"/>
      <c r="E578" s="510"/>
      <c r="F578" s="510"/>
      <c r="G578" s="419"/>
      <c r="H578" s="511"/>
      <c r="I578" s="419"/>
      <c r="J578" s="419"/>
      <c r="K578" s="419"/>
      <c r="L578" s="419"/>
      <c r="M578" s="419"/>
      <c r="N578" s="419"/>
      <c r="O578" s="419"/>
      <c r="P578" s="419"/>
      <c r="Q578" s="419"/>
      <c r="R578" s="419"/>
      <c r="S578" s="419"/>
      <c r="T578" s="419"/>
      <c r="U578" s="419"/>
    </row>
    <row r="579" spans="1:21" ht="18">
      <c r="A579" s="419"/>
      <c r="B579" s="435"/>
      <c r="C579" s="419"/>
      <c r="D579" s="509"/>
      <c r="E579" s="510"/>
      <c r="F579" s="510"/>
      <c r="G579" s="419"/>
      <c r="H579" s="511"/>
      <c r="I579" s="419"/>
      <c r="J579" s="419"/>
      <c r="K579" s="419"/>
      <c r="L579" s="419"/>
      <c r="M579" s="419"/>
      <c r="N579" s="419"/>
      <c r="O579" s="419"/>
      <c r="P579" s="419"/>
      <c r="Q579" s="419"/>
      <c r="R579" s="419"/>
      <c r="S579" s="419"/>
      <c r="T579" s="419"/>
      <c r="U579" s="419"/>
    </row>
    <row r="580" spans="1:21" ht="18">
      <c r="A580" s="419"/>
      <c r="B580" s="435"/>
      <c r="C580" s="419"/>
      <c r="D580" s="509"/>
      <c r="E580" s="510"/>
      <c r="F580" s="510"/>
      <c r="G580" s="419"/>
      <c r="H580" s="511"/>
      <c r="I580" s="419"/>
      <c r="J580" s="419"/>
      <c r="K580" s="419"/>
      <c r="L580" s="419"/>
      <c r="M580" s="419"/>
      <c r="N580" s="419"/>
      <c r="O580" s="419"/>
      <c r="P580" s="419"/>
      <c r="Q580" s="419"/>
      <c r="R580" s="419"/>
      <c r="S580" s="419"/>
      <c r="T580" s="419"/>
      <c r="U580" s="419"/>
    </row>
    <row r="581" spans="1:21" ht="18">
      <c r="A581" s="419"/>
      <c r="B581" s="435"/>
      <c r="C581" s="419"/>
      <c r="D581" s="509"/>
      <c r="E581" s="510"/>
      <c r="F581" s="510"/>
      <c r="G581" s="419"/>
      <c r="H581" s="511"/>
      <c r="I581" s="419"/>
      <c r="J581" s="419"/>
      <c r="K581" s="419"/>
      <c r="L581" s="419"/>
      <c r="M581" s="419"/>
      <c r="N581" s="419"/>
      <c r="O581" s="419"/>
      <c r="P581" s="419"/>
      <c r="Q581" s="419"/>
      <c r="R581" s="419"/>
      <c r="S581" s="419"/>
      <c r="T581" s="419"/>
      <c r="U581" s="419"/>
    </row>
    <row r="582" spans="1:21" ht="18">
      <c r="A582" s="419"/>
      <c r="B582" s="435"/>
      <c r="C582" s="419"/>
      <c r="D582" s="509"/>
      <c r="E582" s="510"/>
      <c r="F582" s="510"/>
      <c r="G582" s="419"/>
      <c r="H582" s="511"/>
      <c r="I582" s="419"/>
      <c r="J582" s="419"/>
      <c r="K582" s="419"/>
      <c r="L582" s="419"/>
      <c r="M582" s="419"/>
      <c r="N582" s="419"/>
      <c r="O582" s="419"/>
      <c r="P582" s="419"/>
      <c r="Q582" s="419"/>
      <c r="R582" s="419"/>
      <c r="S582" s="419"/>
      <c r="T582" s="419"/>
      <c r="U582" s="419"/>
    </row>
    <row r="583" spans="1:21" ht="18">
      <c r="A583" s="419"/>
      <c r="B583" s="435"/>
      <c r="C583" s="419"/>
      <c r="D583" s="509"/>
      <c r="E583" s="510"/>
      <c r="F583" s="510"/>
      <c r="G583" s="419"/>
      <c r="H583" s="511"/>
      <c r="I583" s="419"/>
      <c r="J583" s="419"/>
      <c r="K583" s="419"/>
      <c r="L583" s="419"/>
      <c r="M583" s="419"/>
      <c r="N583" s="419"/>
      <c r="O583" s="419"/>
      <c r="P583" s="419"/>
      <c r="Q583" s="419"/>
      <c r="R583" s="419"/>
      <c r="S583" s="419"/>
      <c r="T583" s="419"/>
      <c r="U583" s="419"/>
    </row>
    <row r="584" spans="1:21" ht="18">
      <c r="A584" s="419"/>
      <c r="B584" s="435"/>
      <c r="C584" s="419"/>
      <c r="D584" s="509"/>
      <c r="E584" s="510"/>
      <c r="F584" s="510"/>
      <c r="G584" s="419"/>
      <c r="H584" s="511"/>
      <c r="I584" s="419"/>
      <c r="J584" s="419"/>
      <c r="K584" s="419"/>
      <c r="L584" s="419"/>
      <c r="M584" s="419"/>
      <c r="N584" s="419"/>
      <c r="O584" s="419"/>
      <c r="P584" s="419"/>
      <c r="Q584" s="419"/>
      <c r="R584" s="419"/>
      <c r="S584" s="419"/>
      <c r="T584" s="419"/>
      <c r="U584" s="419"/>
    </row>
    <row r="585" spans="1:21" ht="18">
      <c r="A585" s="419"/>
      <c r="B585" s="435"/>
      <c r="C585" s="419"/>
      <c r="D585" s="509"/>
      <c r="E585" s="510"/>
      <c r="F585" s="510"/>
      <c r="G585" s="419"/>
      <c r="H585" s="511"/>
      <c r="I585" s="419"/>
      <c r="J585" s="419"/>
      <c r="K585" s="419"/>
      <c r="L585" s="419"/>
      <c r="M585" s="419"/>
      <c r="N585" s="419"/>
      <c r="O585" s="419"/>
      <c r="P585" s="419"/>
      <c r="Q585" s="419"/>
      <c r="R585" s="419"/>
      <c r="S585" s="419"/>
      <c r="T585" s="419"/>
      <c r="U585" s="419"/>
    </row>
  </sheetData>
  <autoFilter ref="A1:J428">
    <filterColumn colId="7">
      <customFilters>
        <customFilter operator="notEqual" val=" "/>
      </customFilters>
    </filterColumn>
  </autoFilter>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249977111117893"/>
  </sheetPr>
  <dimension ref="A1:U585"/>
  <sheetViews>
    <sheetView topLeftCell="A423" zoomScale="70" zoomScaleNormal="70" zoomScalePageLayoutView="70" workbookViewId="0">
      <selection activeCell="H429" sqref="H429"/>
    </sheetView>
  </sheetViews>
  <sheetFormatPr baseColWidth="10" defaultRowHeight="14" x14ac:dyDescent="0"/>
  <cols>
    <col min="1" max="1" width="8.6640625" style="485" customWidth="1"/>
    <col min="2" max="2" width="56" style="54" customWidth="1"/>
    <col min="3" max="3" width="29.5" style="19" customWidth="1"/>
    <col min="4" max="4" width="18" style="486" customWidth="1"/>
    <col min="5" max="5" width="20.6640625" style="487" customWidth="1"/>
    <col min="6" max="6" width="11.5" style="487" customWidth="1"/>
    <col min="7" max="7" width="24.1640625" style="488" customWidth="1"/>
    <col min="8" max="8" width="23.33203125" style="489" bestFit="1" customWidth="1"/>
    <col min="9" max="9" width="26.83203125" style="19" customWidth="1"/>
    <col min="10" max="10" width="30" style="19" customWidth="1"/>
  </cols>
  <sheetData>
    <row r="1" spans="1:21" s="26" customFormat="1" ht="37" thickBot="1">
      <c r="A1" s="404" t="s">
        <v>3</v>
      </c>
      <c r="B1" s="405" t="s">
        <v>4</v>
      </c>
      <c r="C1" s="406" t="s">
        <v>6</v>
      </c>
      <c r="D1" s="40" t="s">
        <v>5</v>
      </c>
      <c r="E1" s="407" t="s">
        <v>357</v>
      </c>
      <c r="F1" s="408" t="s">
        <v>358</v>
      </c>
      <c r="G1" s="409" t="s">
        <v>359</v>
      </c>
      <c r="H1" s="410" t="s">
        <v>13</v>
      </c>
      <c r="I1" s="411" t="s">
        <v>360</v>
      </c>
      <c r="J1" s="412" t="s">
        <v>340</v>
      </c>
    </row>
    <row r="2" spans="1:21" ht="18">
      <c r="A2" s="413">
        <v>1</v>
      </c>
      <c r="B2" s="41" t="s">
        <v>18</v>
      </c>
      <c r="C2" s="42" t="s">
        <v>290</v>
      </c>
      <c r="D2" s="414">
        <v>4</v>
      </c>
      <c r="E2" s="415"/>
      <c r="F2" s="416"/>
      <c r="G2" s="417">
        <v>0</v>
      </c>
      <c r="H2" s="418">
        <v>0</v>
      </c>
      <c r="I2" s="45"/>
      <c r="J2" s="45"/>
      <c r="K2" s="419"/>
      <c r="L2" s="419"/>
      <c r="M2" s="419"/>
      <c r="N2" s="419"/>
      <c r="O2" s="419"/>
      <c r="P2" s="419"/>
      <c r="Q2" s="419"/>
      <c r="R2" s="419"/>
      <c r="S2" s="419"/>
      <c r="T2" s="419"/>
      <c r="U2" s="419"/>
    </row>
    <row r="3" spans="1:21" ht="18">
      <c r="A3" s="420">
        <v>2</v>
      </c>
      <c r="B3" s="421" t="s">
        <v>19</v>
      </c>
      <c r="C3" s="422" t="s">
        <v>291</v>
      </c>
      <c r="D3" s="423">
        <v>40</v>
      </c>
      <c r="E3" s="424">
        <v>6132</v>
      </c>
      <c r="F3" s="425">
        <v>981.12</v>
      </c>
      <c r="G3" s="426">
        <v>7113.12</v>
      </c>
      <c r="H3" s="427">
        <v>284524.79999999999</v>
      </c>
      <c r="I3" s="428" t="s">
        <v>1349</v>
      </c>
      <c r="J3" s="428" t="s">
        <v>1350</v>
      </c>
      <c r="K3" s="419"/>
      <c r="L3" s="419"/>
      <c r="M3" s="419"/>
      <c r="N3" s="419"/>
      <c r="O3" s="419"/>
      <c r="P3" s="419"/>
      <c r="Q3" s="419"/>
      <c r="R3" s="419"/>
      <c r="S3" s="419"/>
      <c r="T3" s="419"/>
      <c r="U3" s="419"/>
    </row>
    <row r="4" spans="1:21" ht="18">
      <c r="A4" s="420">
        <v>3</v>
      </c>
      <c r="B4" s="421" t="s">
        <v>20</v>
      </c>
      <c r="C4" s="422" t="s">
        <v>291</v>
      </c>
      <c r="D4" s="423">
        <v>8</v>
      </c>
      <c r="E4" s="424">
        <v>6132</v>
      </c>
      <c r="F4" s="425">
        <v>981.12</v>
      </c>
      <c r="G4" s="426">
        <v>7113.12</v>
      </c>
      <c r="H4" s="427">
        <v>56904.959999999999</v>
      </c>
      <c r="I4" s="428" t="s">
        <v>1349</v>
      </c>
      <c r="J4" s="428" t="s">
        <v>1350</v>
      </c>
      <c r="K4" s="419"/>
      <c r="L4" s="419"/>
      <c r="M4" s="419"/>
      <c r="N4" s="419"/>
      <c r="O4" s="419"/>
      <c r="P4" s="419"/>
      <c r="Q4" s="419"/>
      <c r="R4" s="419"/>
      <c r="S4" s="419"/>
      <c r="T4" s="419"/>
      <c r="U4" s="419"/>
    </row>
    <row r="5" spans="1:21" ht="18">
      <c r="A5" s="420">
        <v>4</v>
      </c>
      <c r="B5" s="421" t="s">
        <v>21</v>
      </c>
      <c r="C5" s="422" t="s">
        <v>291</v>
      </c>
      <c r="D5" s="423">
        <v>8</v>
      </c>
      <c r="E5" s="424">
        <v>6132</v>
      </c>
      <c r="F5" s="425">
        <v>981.12</v>
      </c>
      <c r="G5" s="426">
        <v>7113.12</v>
      </c>
      <c r="H5" s="427">
        <v>56904.959999999999</v>
      </c>
      <c r="I5" s="428" t="s">
        <v>1349</v>
      </c>
      <c r="J5" s="428" t="s">
        <v>1350</v>
      </c>
      <c r="K5" s="419"/>
      <c r="L5" s="419"/>
      <c r="M5" s="419"/>
      <c r="N5" s="419"/>
      <c r="O5" s="419"/>
      <c r="P5" s="419"/>
      <c r="Q5" s="419"/>
      <c r="R5" s="419"/>
      <c r="S5" s="419"/>
      <c r="T5" s="419"/>
      <c r="U5" s="419"/>
    </row>
    <row r="6" spans="1:21" ht="18">
      <c r="A6" s="420">
        <v>5</v>
      </c>
      <c r="B6" s="421" t="s">
        <v>22</v>
      </c>
      <c r="C6" s="422" t="s">
        <v>291</v>
      </c>
      <c r="D6" s="423">
        <v>8</v>
      </c>
      <c r="E6" s="424">
        <v>6132</v>
      </c>
      <c r="F6" s="425">
        <v>981.12</v>
      </c>
      <c r="G6" s="426">
        <v>7113.12</v>
      </c>
      <c r="H6" s="427">
        <v>56904.959999999999</v>
      </c>
      <c r="I6" s="428" t="s">
        <v>1349</v>
      </c>
      <c r="J6" s="428" t="s">
        <v>1350</v>
      </c>
      <c r="K6" s="419"/>
      <c r="L6" s="419"/>
      <c r="M6" s="419"/>
      <c r="N6" s="419"/>
      <c r="O6" s="419"/>
      <c r="P6" s="419"/>
      <c r="Q6" s="419"/>
      <c r="R6" s="419"/>
      <c r="S6" s="419"/>
      <c r="T6" s="419"/>
      <c r="U6" s="419"/>
    </row>
    <row r="7" spans="1:21" ht="18">
      <c r="A7" s="420">
        <v>6</v>
      </c>
      <c r="B7" s="421" t="s">
        <v>23</v>
      </c>
      <c r="C7" s="422" t="s">
        <v>291</v>
      </c>
      <c r="D7" s="423">
        <v>8</v>
      </c>
      <c r="E7" s="424">
        <v>6132</v>
      </c>
      <c r="F7" s="425">
        <v>981.12</v>
      </c>
      <c r="G7" s="426">
        <v>7113.12</v>
      </c>
      <c r="H7" s="427">
        <v>56904.959999999999</v>
      </c>
      <c r="I7" s="428" t="s">
        <v>1349</v>
      </c>
      <c r="J7" s="428" t="s">
        <v>1350</v>
      </c>
      <c r="K7" s="419"/>
      <c r="L7" s="419"/>
      <c r="M7" s="419"/>
      <c r="N7" s="419"/>
      <c r="O7" s="419"/>
      <c r="P7" s="419"/>
      <c r="Q7" s="419"/>
      <c r="R7" s="419"/>
      <c r="S7" s="419"/>
      <c r="T7" s="419"/>
      <c r="U7" s="419"/>
    </row>
    <row r="8" spans="1:21" ht="18">
      <c r="A8" s="420">
        <v>7</v>
      </c>
      <c r="B8" s="421" t="s">
        <v>24</v>
      </c>
      <c r="C8" s="422" t="s">
        <v>291</v>
      </c>
      <c r="D8" s="423">
        <v>16</v>
      </c>
      <c r="E8" s="424">
        <v>6132</v>
      </c>
      <c r="F8" s="425">
        <v>981.12</v>
      </c>
      <c r="G8" s="426">
        <v>7113.12</v>
      </c>
      <c r="H8" s="427">
        <v>113809.92</v>
      </c>
      <c r="I8" s="428" t="s">
        <v>1349</v>
      </c>
      <c r="J8" s="428" t="s">
        <v>1350</v>
      </c>
      <c r="K8" s="419"/>
      <c r="L8" s="419"/>
      <c r="M8" s="419"/>
      <c r="N8" s="419"/>
      <c r="O8" s="419"/>
      <c r="P8" s="419"/>
      <c r="Q8" s="419"/>
      <c r="R8" s="419"/>
      <c r="S8" s="419"/>
      <c r="T8" s="419"/>
      <c r="U8" s="419"/>
    </row>
    <row r="9" spans="1:21" ht="18">
      <c r="A9" s="420">
        <v>8</v>
      </c>
      <c r="B9" s="421" t="s">
        <v>25</v>
      </c>
      <c r="C9" s="422" t="s">
        <v>291</v>
      </c>
      <c r="D9" s="423">
        <v>8</v>
      </c>
      <c r="E9" s="424">
        <v>6132</v>
      </c>
      <c r="F9" s="425">
        <v>981.12</v>
      </c>
      <c r="G9" s="426">
        <v>7113.12</v>
      </c>
      <c r="H9" s="427">
        <v>56904.959999999999</v>
      </c>
      <c r="I9" s="428" t="s">
        <v>1349</v>
      </c>
      <c r="J9" s="428" t="s">
        <v>1350</v>
      </c>
      <c r="K9" s="419"/>
      <c r="L9" s="419"/>
      <c r="M9" s="419"/>
      <c r="N9" s="419"/>
      <c r="O9" s="419"/>
      <c r="P9" s="419"/>
      <c r="Q9" s="419"/>
      <c r="R9" s="419"/>
      <c r="S9" s="419"/>
      <c r="T9" s="419"/>
      <c r="U9" s="419"/>
    </row>
    <row r="10" spans="1:21" ht="18">
      <c r="A10" s="420">
        <v>9</v>
      </c>
      <c r="B10" s="421" t="s">
        <v>26</v>
      </c>
      <c r="C10" s="422" t="s">
        <v>291</v>
      </c>
      <c r="D10" s="423">
        <v>4</v>
      </c>
      <c r="E10" s="424">
        <v>6132</v>
      </c>
      <c r="F10" s="425">
        <v>981.12</v>
      </c>
      <c r="G10" s="426">
        <v>7113.12</v>
      </c>
      <c r="H10" s="427">
        <v>28452.48</v>
      </c>
      <c r="I10" s="428" t="s">
        <v>1349</v>
      </c>
      <c r="J10" s="428" t="s">
        <v>1350</v>
      </c>
      <c r="K10" s="419"/>
      <c r="L10" s="419"/>
      <c r="M10" s="419"/>
      <c r="N10" s="419"/>
      <c r="O10" s="419"/>
      <c r="P10" s="419"/>
      <c r="Q10" s="419"/>
      <c r="R10" s="419"/>
      <c r="S10" s="419"/>
      <c r="T10" s="419"/>
      <c r="U10" s="419"/>
    </row>
    <row r="11" spans="1:21" ht="18">
      <c r="A11" s="420">
        <v>10</v>
      </c>
      <c r="B11" s="421" t="s">
        <v>27</v>
      </c>
      <c r="C11" s="422" t="s">
        <v>291</v>
      </c>
      <c r="D11" s="423">
        <v>8</v>
      </c>
      <c r="E11" s="424">
        <v>6132</v>
      </c>
      <c r="F11" s="425">
        <v>981.12</v>
      </c>
      <c r="G11" s="426">
        <v>7113.12</v>
      </c>
      <c r="H11" s="427">
        <v>56904.959999999999</v>
      </c>
      <c r="I11" s="428" t="s">
        <v>1349</v>
      </c>
      <c r="J11" s="428" t="s">
        <v>1350</v>
      </c>
      <c r="K11" s="419"/>
      <c r="L11" s="419"/>
      <c r="M11" s="419"/>
      <c r="N11" s="419"/>
      <c r="O11" s="419"/>
      <c r="P11" s="419"/>
      <c r="Q11" s="419"/>
      <c r="R11" s="419"/>
      <c r="S11" s="419"/>
      <c r="T11" s="419"/>
      <c r="U11" s="419"/>
    </row>
    <row r="12" spans="1:21" ht="18">
      <c r="A12" s="429">
        <v>11</v>
      </c>
      <c r="B12" s="421" t="s">
        <v>28</v>
      </c>
      <c r="C12" s="47" t="s">
        <v>291</v>
      </c>
      <c r="D12" s="430">
        <v>8</v>
      </c>
      <c r="E12" s="431"/>
      <c r="F12" s="432"/>
      <c r="G12" s="433">
        <v>0</v>
      </c>
      <c r="H12" s="434">
        <v>0</v>
      </c>
      <c r="I12" s="50"/>
      <c r="J12" s="50"/>
      <c r="K12" s="419"/>
      <c r="L12" s="419"/>
      <c r="M12" s="419"/>
      <c r="N12" s="419"/>
      <c r="O12" s="419"/>
      <c r="P12" s="419"/>
      <c r="Q12" s="419"/>
      <c r="R12" s="419"/>
      <c r="S12" s="419"/>
      <c r="T12" s="419"/>
      <c r="U12" s="419"/>
    </row>
    <row r="13" spans="1:21" ht="18">
      <c r="A13" s="420">
        <v>12</v>
      </c>
      <c r="B13" s="421" t="s">
        <v>29</v>
      </c>
      <c r="C13" s="422" t="s">
        <v>291</v>
      </c>
      <c r="D13" s="423">
        <v>68</v>
      </c>
      <c r="E13" s="424">
        <v>6132</v>
      </c>
      <c r="F13" s="425">
        <v>981.12</v>
      </c>
      <c r="G13" s="426">
        <v>7113.12</v>
      </c>
      <c r="H13" s="427">
        <v>483692.16</v>
      </c>
      <c r="I13" s="428" t="s">
        <v>1349</v>
      </c>
      <c r="J13" s="428" t="s">
        <v>1350</v>
      </c>
      <c r="K13" s="419"/>
      <c r="L13" s="419"/>
      <c r="M13" s="419"/>
      <c r="N13" s="419"/>
      <c r="O13" s="419"/>
      <c r="P13" s="419"/>
      <c r="Q13" s="419"/>
      <c r="R13" s="419"/>
      <c r="S13" s="419"/>
      <c r="T13" s="419"/>
      <c r="U13" s="419"/>
    </row>
    <row r="14" spans="1:21" ht="18">
      <c r="A14" s="420">
        <v>13</v>
      </c>
      <c r="B14" s="421" t="s">
        <v>30</v>
      </c>
      <c r="C14" s="422" t="s">
        <v>291</v>
      </c>
      <c r="D14" s="423">
        <v>8</v>
      </c>
      <c r="E14" s="424">
        <v>6132</v>
      </c>
      <c r="F14" s="425">
        <v>981.12</v>
      </c>
      <c r="G14" s="426">
        <v>7113.12</v>
      </c>
      <c r="H14" s="427">
        <v>56904.959999999999</v>
      </c>
      <c r="I14" s="428" t="s">
        <v>1349</v>
      </c>
      <c r="J14" s="428" t="s">
        <v>1350</v>
      </c>
      <c r="K14" s="419"/>
      <c r="L14" s="419"/>
      <c r="M14" s="419"/>
      <c r="N14" s="419"/>
      <c r="O14" s="419"/>
      <c r="P14" s="419"/>
      <c r="Q14" s="419"/>
      <c r="R14" s="419"/>
      <c r="S14" s="419"/>
      <c r="T14" s="419"/>
      <c r="U14" s="419"/>
    </row>
    <row r="15" spans="1:21" ht="18">
      <c r="A15" s="420">
        <v>14</v>
      </c>
      <c r="B15" s="421" t="s">
        <v>31</v>
      </c>
      <c r="C15" s="422" t="s">
        <v>291</v>
      </c>
      <c r="D15" s="423">
        <v>8</v>
      </c>
      <c r="E15" s="424">
        <v>6132</v>
      </c>
      <c r="F15" s="425">
        <v>981.12</v>
      </c>
      <c r="G15" s="426">
        <v>7113.12</v>
      </c>
      <c r="H15" s="427">
        <v>56904.959999999999</v>
      </c>
      <c r="I15" s="428" t="s">
        <v>1349</v>
      </c>
      <c r="J15" s="428" t="s">
        <v>1350</v>
      </c>
      <c r="K15" s="419"/>
      <c r="L15" s="419"/>
      <c r="M15" s="419"/>
      <c r="N15" s="419"/>
      <c r="O15" s="419"/>
      <c r="P15" s="419"/>
      <c r="Q15" s="419"/>
      <c r="R15" s="419"/>
      <c r="S15" s="419"/>
      <c r="T15" s="419"/>
      <c r="U15" s="419"/>
    </row>
    <row r="16" spans="1:21" ht="18">
      <c r="A16" s="429">
        <v>15</v>
      </c>
      <c r="B16" s="46" t="s">
        <v>34</v>
      </c>
      <c r="C16" s="47" t="s">
        <v>291</v>
      </c>
      <c r="D16" s="430">
        <v>2</v>
      </c>
      <c r="E16" s="431"/>
      <c r="F16" s="432"/>
      <c r="G16" s="433">
        <v>0</v>
      </c>
      <c r="H16" s="434">
        <v>0</v>
      </c>
      <c r="I16" s="50"/>
      <c r="J16" s="50"/>
      <c r="K16" s="419"/>
      <c r="L16" s="419"/>
      <c r="M16" s="419"/>
      <c r="N16" s="419"/>
      <c r="O16" s="419"/>
      <c r="P16" s="419"/>
      <c r="Q16" s="419"/>
      <c r="R16" s="419"/>
      <c r="S16" s="419"/>
      <c r="T16" s="419"/>
      <c r="U16" s="419"/>
    </row>
    <row r="17" spans="1:21" ht="36">
      <c r="A17" s="429">
        <v>16</v>
      </c>
      <c r="B17" s="46" t="s">
        <v>32</v>
      </c>
      <c r="C17" s="47" t="s">
        <v>292</v>
      </c>
      <c r="D17" s="430">
        <v>8</v>
      </c>
      <c r="E17" s="431"/>
      <c r="F17" s="432"/>
      <c r="G17" s="433">
        <v>0</v>
      </c>
      <c r="H17" s="434">
        <v>0</v>
      </c>
      <c r="I17" s="50"/>
      <c r="J17" s="50"/>
      <c r="K17" s="419"/>
      <c r="L17" s="419"/>
      <c r="M17" s="419"/>
      <c r="N17" s="419"/>
      <c r="O17" s="419"/>
      <c r="P17" s="419"/>
      <c r="Q17" s="419"/>
      <c r="R17" s="419"/>
      <c r="S17" s="419"/>
      <c r="T17" s="419"/>
      <c r="U17" s="419"/>
    </row>
    <row r="18" spans="1:21" ht="36">
      <c r="A18" s="429">
        <v>17</v>
      </c>
      <c r="B18" s="46" t="s">
        <v>33</v>
      </c>
      <c r="C18" s="47" t="s">
        <v>292</v>
      </c>
      <c r="D18" s="430">
        <v>4</v>
      </c>
      <c r="E18" s="431"/>
      <c r="F18" s="432"/>
      <c r="G18" s="433">
        <v>0</v>
      </c>
      <c r="H18" s="434">
        <v>0</v>
      </c>
      <c r="I18" s="50"/>
      <c r="J18" s="50"/>
      <c r="K18" s="419"/>
      <c r="L18" s="419"/>
      <c r="M18" s="419"/>
      <c r="N18" s="419"/>
      <c r="O18" s="419"/>
      <c r="P18" s="419"/>
      <c r="Q18" s="419"/>
      <c r="R18" s="419"/>
      <c r="S18" s="419"/>
      <c r="T18" s="419"/>
      <c r="U18" s="419"/>
    </row>
    <row r="19" spans="1:21" ht="18">
      <c r="A19" s="429">
        <v>18</v>
      </c>
      <c r="B19" s="46" t="s">
        <v>35</v>
      </c>
      <c r="C19" s="47" t="s">
        <v>293</v>
      </c>
      <c r="D19" s="430">
        <v>248</v>
      </c>
      <c r="E19" s="431"/>
      <c r="F19" s="432"/>
      <c r="G19" s="433">
        <v>0</v>
      </c>
      <c r="H19" s="434">
        <v>0</v>
      </c>
      <c r="I19" s="50"/>
      <c r="J19" s="50"/>
      <c r="K19" s="419"/>
      <c r="L19" s="419"/>
      <c r="M19" s="419"/>
      <c r="N19" s="419"/>
      <c r="O19" s="419"/>
      <c r="P19" s="419"/>
      <c r="Q19" s="419"/>
      <c r="R19" s="419"/>
      <c r="S19" s="419"/>
      <c r="T19" s="419"/>
      <c r="U19" s="419"/>
    </row>
    <row r="20" spans="1:21" ht="18">
      <c r="A20" s="429">
        <v>19</v>
      </c>
      <c r="B20" s="46" t="s">
        <v>36</v>
      </c>
      <c r="C20" s="47" t="s">
        <v>294</v>
      </c>
      <c r="D20" s="430">
        <v>4</v>
      </c>
      <c r="E20" s="431"/>
      <c r="F20" s="432"/>
      <c r="G20" s="433">
        <v>0</v>
      </c>
      <c r="H20" s="434">
        <v>0</v>
      </c>
      <c r="I20" s="50"/>
      <c r="J20" s="50"/>
      <c r="K20" s="419"/>
      <c r="L20" s="419"/>
      <c r="M20" s="419"/>
      <c r="N20" s="419"/>
      <c r="O20" s="419"/>
      <c r="P20" s="419"/>
      <c r="Q20" s="419"/>
      <c r="R20" s="419"/>
      <c r="S20" s="419"/>
      <c r="T20" s="419"/>
      <c r="U20" s="419"/>
    </row>
    <row r="21" spans="1:21" s="54" customFormat="1" ht="18">
      <c r="A21" s="429">
        <v>20</v>
      </c>
      <c r="B21" s="46" t="s">
        <v>37</v>
      </c>
      <c r="C21" s="47" t="s">
        <v>295</v>
      </c>
      <c r="D21" s="430">
        <v>120</v>
      </c>
      <c r="E21" s="431"/>
      <c r="F21" s="432"/>
      <c r="G21" s="433">
        <v>0</v>
      </c>
      <c r="H21" s="434">
        <v>0</v>
      </c>
      <c r="I21" s="53"/>
      <c r="J21" s="53"/>
      <c r="K21" s="435"/>
      <c r="L21" s="435"/>
      <c r="M21" s="435"/>
      <c r="N21" s="435"/>
      <c r="O21" s="435"/>
      <c r="P21" s="435"/>
      <c r="Q21" s="435"/>
      <c r="R21" s="435"/>
      <c r="S21" s="435"/>
      <c r="T21" s="435"/>
      <c r="U21" s="435"/>
    </row>
    <row r="22" spans="1:21" ht="18">
      <c r="A22" s="420">
        <v>21</v>
      </c>
      <c r="B22" s="421" t="s">
        <v>38</v>
      </c>
      <c r="C22" s="422" t="s">
        <v>292</v>
      </c>
      <c r="D22" s="423">
        <v>8000</v>
      </c>
      <c r="E22" s="424">
        <v>20.36</v>
      </c>
      <c r="F22" s="425">
        <v>3.2576000000000001</v>
      </c>
      <c r="G22" s="426">
        <v>23.617599999999999</v>
      </c>
      <c r="H22" s="427">
        <v>188940.79999999999</v>
      </c>
      <c r="I22" s="428" t="s">
        <v>1351</v>
      </c>
      <c r="J22" s="428" t="s">
        <v>505</v>
      </c>
      <c r="K22" s="419"/>
      <c r="L22" s="419"/>
      <c r="M22" s="419"/>
      <c r="N22" s="419"/>
      <c r="O22" s="419"/>
      <c r="P22" s="419"/>
      <c r="Q22" s="419"/>
      <c r="R22" s="419"/>
      <c r="S22" s="419"/>
      <c r="T22" s="419"/>
      <c r="U22" s="419"/>
    </row>
    <row r="23" spans="1:21" ht="18">
      <c r="A23" s="429">
        <v>22</v>
      </c>
      <c r="B23" s="55" t="s">
        <v>721</v>
      </c>
      <c r="C23" s="56" t="s">
        <v>292</v>
      </c>
      <c r="D23" s="430">
        <v>120</v>
      </c>
      <c r="E23" s="431"/>
      <c r="F23" s="432"/>
      <c r="G23" s="433">
        <v>0</v>
      </c>
      <c r="H23" s="434">
        <v>0</v>
      </c>
      <c r="I23" s="50"/>
      <c r="J23" s="50"/>
      <c r="K23" s="419"/>
      <c r="L23" s="419"/>
      <c r="M23" s="419"/>
      <c r="N23" s="419"/>
      <c r="O23" s="419"/>
      <c r="P23" s="419"/>
      <c r="Q23" s="419"/>
      <c r="R23" s="419"/>
      <c r="S23" s="419"/>
      <c r="T23" s="419"/>
      <c r="U23" s="419"/>
    </row>
    <row r="24" spans="1:21" ht="18">
      <c r="A24" s="429">
        <v>23</v>
      </c>
      <c r="B24" s="46" t="s">
        <v>39</v>
      </c>
      <c r="C24" s="47" t="s">
        <v>292</v>
      </c>
      <c r="D24" s="430">
        <v>120</v>
      </c>
      <c r="E24" s="431"/>
      <c r="F24" s="432"/>
      <c r="G24" s="433">
        <v>0</v>
      </c>
      <c r="H24" s="434">
        <v>0</v>
      </c>
      <c r="I24" s="50"/>
      <c r="J24" s="50"/>
      <c r="K24" s="419"/>
      <c r="L24" s="419"/>
      <c r="M24" s="419"/>
      <c r="N24" s="419"/>
      <c r="O24" s="419"/>
      <c r="P24" s="419"/>
      <c r="Q24" s="419"/>
      <c r="R24" s="419"/>
      <c r="S24" s="419"/>
      <c r="T24" s="419"/>
      <c r="U24" s="419"/>
    </row>
    <row r="25" spans="1:21" ht="36">
      <c r="A25" s="429">
        <v>24</v>
      </c>
      <c r="B25" s="46" t="s">
        <v>722</v>
      </c>
      <c r="C25" s="47" t="s">
        <v>296</v>
      </c>
      <c r="D25" s="430">
        <v>4</v>
      </c>
      <c r="E25" s="431"/>
      <c r="F25" s="432"/>
      <c r="G25" s="433">
        <v>0</v>
      </c>
      <c r="H25" s="434">
        <v>0</v>
      </c>
      <c r="I25" s="50"/>
      <c r="J25" s="50"/>
      <c r="K25" s="419"/>
      <c r="L25" s="419"/>
      <c r="M25" s="419"/>
      <c r="N25" s="419"/>
      <c r="O25" s="419"/>
      <c r="P25" s="419"/>
      <c r="Q25" s="419"/>
      <c r="R25" s="419"/>
      <c r="S25" s="419"/>
      <c r="T25" s="419"/>
      <c r="U25" s="419"/>
    </row>
    <row r="26" spans="1:21" ht="36">
      <c r="A26" s="429">
        <v>25</v>
      </c>
      <c r="B26" s="46" t="s">
        <v>723</v>
      </c>
      <c r="C26" s="47" t="s">
        <v>297</v>
      </c>
      <c r="D26" s="430">
        <v>4</v>
      </c>
      <c r="E26" s="431"/>
      <c r="F26" s="432"/>
      <c r="G26" s="433">
        <v>0</v>
      </c>
      <c r="H26" s="434">
        <v>0</v>
      </c>
      <c r="I26" s="50"/>
      <c r="J26" s="50"/>
      <c r="K26" s="419"/>
      <c r="L26" s="419"/>
      <c r="M26" s="419"/>
      <c r="N26" s="419"/>
      <c r="O26" s="419"/>
      <c r="P26" s="419"/>
      <c r="Q26" s="419"/>
      <c r="R26" s="419"/>
      <c r="S26" s="419"/>
      <c r="T26" s="419"/>
      <c r="U26" s="419"/>
    </row>
    <row r="27" spans="1:21" ht="36">
      <c r="A27" s="429">
        <v>26</v>
      </c>
      <c r="B27" s="46" t="s">
        <v>724</v>
      </c>
      <c r="C27" s="47" t="s">
        <v>297</v>
      </c>
      <c r="D27" s="430">
        <v>4</v>
      </c>
      <c r="E27" s="431"/>
      <c r="F27" s="432"/>
      <c r="G27" s="433">
        <v>0</v>
      </c>
      <c r="H27" s="434">
        <v>0</v>
      </c>
      <c r="I27" s="50"/>
      <c r="J27" s="50"/>
      <c r="K27" s="419"/>
      <c r="L27" s="419"/>
      <c r="M27" s="419"/>
      <c r="N27" s="419"/>
      <c r="O27" s="419"/>
      <c r="P27" s="419"/>
      <c r="Q27" s="419"/>
      <c r="R27" s="419"/>
      <c r="S27" s="419"/>
      <c r="T27" s="419"/>
      <c r="U27" s="419"/>
    </row>
    <row r="28" spans="1:21" ht="18">
      <c r="A28" s="429">
        <v>27</v>
      </c>
      <c r="B28" s="57" t="s">
        <v>725</v>
      </c>
      <c r="C28" s="56" t="s">
        <v>292</v>
      </c>
      <c r="D28" s="430">
        <v>40</v>
      </c>
      <c r="E28" s="431"/>
      <c r="F28" s="432"/>
      <c r="G28" s="433">
        <v>0</v>
      </c>
      <c r="H28" s="434">
        <v>0</v>
      </c>
      <c r="I28" s="50"/>
      <c r="J28" s="50"/>
      <c r="K28" s="419"/>
      <c r="L28" s="419"/>
      <c r="M28" s="419"/>
      <c r="N28" s="419"/>
      <c r="O28" s="419"/>
      <c r="P28" s="419"/>
      <c r="Q28" s="419"/>
      <c r="R28" s="419"/>
      <c r="S28" s="419"/>
      <c r="T28" s="419"/>
      <c r="U28" s="419"/>
    </row>
    <row r="29" spans="1:21" ht="18">
      <c r="A29" s="429">
        <v>28</v>
      </c>
      <c r="B29" s="57" t="s">
        <v>726</v>
      </c>
      <c r="C29" s="56" t="s">
        <v>292</v>
      </c>
      <c r="D29" s="430">
        <v>40</v>
      </c>
      <c r="E29" s="431"/>
      <c r="F29" s="432"/>
      <c r="G29" s="433">
        <v>0</v>
      </c>
      <c r="H29" s="434">
        <v>0</v>
      </c>
      <c r="I29" s="50"/>
      <c r="J29" s="50"/>
      <c r="K29" s="419"/>
      <c r="L29" s="419"/>
      <c r="M29" s="419"/>
      <c r="N29" s="419"/>
      <c r="O29" s="419"/>
      <c r="P29" s="419"/>
      <c r="Q29" s="419"/>
      <c r="R29" s="419"/>
      <c r="S29" s="419"/>
      <c r="T29" s="419"/>
      <c r="U29" s="419"/>
    </row>
    <row r="30" spans="1:21" ht="36">
      <c r="A30" s="429">
        <v>29</v>
      </c>
      <c r="B30" s="46" t="s">
        <v>727</v>
      </c>
      <c r="C30" s="47" t="s">
        <v>292</v>
      </c>
      <c r="D30" s="430">
        <v>60</v>
      </c>
      <c r="E30" s="431"/>
      <c r="F30" s="432"/>
      <c r="G30" s="433">
        <v>0</v>
      </c>
      <c r="H30" s="434">
        <v>0</v>
      </c>
      <c r="I30" s="50"/>
      <c r="J30" s="50"/>
      <c r="K30" s="419"/>
      <c r="L30" s="419"/>
      <c r="M30" s="419"/>
      <c r="N30" s="419"/>
      <c r="O30" s="419"/>
      <c r="P30" s="419"/>
      <c r="Q30" s="419"/>
      <c r="R30" s="419"/>
      <c r="S30" s="419"/>
      <c r="T30" s="419"/>
      <c r="U30" s="419"/>
    </row>
    <row r="31" spans="1:21" ht="36">
      <c r="A31" s="429">
        <v>30</v>
      </c>
      <c r="B31" s="46" t="s">
        <v>40</v>
      </c>
      <c r="C31" s="47" t="s">
        <v>292</v>
      </c>
      <c r="D31" s="430">
        <v>60</v>
      </c>
      <c r="E31" s="431"/>
      <c r="F31" s="432"/>
      <c r="G31" s="433">
        <v>0</v>
      </c>
      <c r="H31" s="434">
        <v>0</v>
      </c>
      <c r="I31" s="50"/>
      <c r="J31" s="50"/>
      <c r="K31" s="419"/>
      <c r="L31" s="419"/>
      <c r="M31" s="419"/>
      <c r="N31" s="419"/>
      <c r="O31" s="419"/>
      <c r="P31" s="419"/>
      <c r="Q31" s="419"/>
      <c r="R31" s="419"/>
      <c r="S31" s="419"/>
      <c r="T31" s="419"/>
      <c r="U31" s="419"/>
    </row>
    <row r="32" spans="1:21" ht="36">
      <c r="A32" s="429">
        <v>31</v>
      </c>
      <c r="B32" s="46" t="s">
        <v>41</v>
      </c>
      <c r="C32" s="47" t="s">
        <v>292</v>
      </c>
      <c r="D32" s="430">
        <v>20</v>
      </c>
      <c r="E32" s="431"/>
      <c r="F32" s="432"/>
      <c r="G32" s="433">
        <v>0</v>
      </c>
      <c r="H32" s="434">
        <v>0</v>
      </c>
      <c r="I32" s="50"/>
      <c r="J32" s="50"/>
      <c r="K32" s="419"/>
      <c r="L32" s="419"/>
      <c r="M32" s="419"/>
      <c r="N32" s="419"/>
      <c r="O32" s="419"/>
      <c r="P32" s="419"/>
      <c r="Q32" s="419"/>
      <c r="R32" s="419"/>
      <c r="S32" s="419"/>
      <c r="T32" s="419"/>
      <c r="U32" s="419"/>
    </row>
    <row r="33" spans="1:21" ht="18">
      <c r="A33" s="429">
        <v>32</v>
      </c>
      <c r="B33" s="57" t="s">
        <v>728</v>
      </c>
      <c r="C33" s="56" t="s">
        <v>292</v>
      </c>
      <c r="D33" s="430">
        <v>40</v>
      </c>
      <c r="E33" s="431"/>
      <c r="F33" s="432"/>
      <c r="G33" s="433">
        <v>0</v>
      </c>
      <c r="H33" s="434">
        <v>0</v>
      </c>
      <c r="I33" s="50"/>
      <c r="J33" s="50"/>
      <c r="K33" s="419"/>
      <c r="L33" s="419"/>
      <c r="M33" s="419"/>
      <c r="N33" s="419"/>
      <c r="O33" s="419"/>
      <c r="P33" s="419"/>
      <c r="Q33" s="419"/>
      <c r="R33" s="419"/>
      <c r="S33" s="419"/>
      <c r="T33" s="419"/>
      <c r="U33" s="419"/>
    </row>
    <row r="34" spans="1:21" ht="36">
      <c r="A34" s="429">
        <v>33</v>
      </c>
      <c r="B34" s="46" t="s">
        <v>729</v>
      </c>
      <c r="C34" s="47" t="s">
        <v>292</v>
      </c>
      <c r="D34" s="430">
        <v>40</v>
      </c>
      <c r="E34" s="431"/>
      <c r="F34" s="432"/>
      <c r="G34" s="433">
        <v>0</v>
      </c>
      <c r="H34" s="434">
        <v>0</v>
      </c>
      <c r="I34" s="50"/>
      <c r="J34" s="50"/>
      <c r="K34" s="419"/>
      <c r="L34" s="419"/>
      <c r="M34" s="419"/>
      <c r="N34" s="419"/>
      <c r="O34" s="419"/>
      <c r="P34" s="419"/>
      <c r="Q34" s="419"/>
      <c r="R34" s="419"/>
      <c r="S34" s="419"/>
      <c r="T34" s="419"/>
      <c r="U34" s="419"/>
    </row>
    <row r="35" spans="1:21" ht="36">
      <c r="A35" s="429">
        <v>34</v>
      </c>
      <c r="B35" s="46" t="s">
        <v>730</v>
      </c>
      <c r="C35" s="47" t="s">
        <v>292</v>
      </c>
      <c r="D35" s="430">
        <v>40</v>
      </c>
      <c r="E35" s="431"/>
      <c r="F35" s="432"/>
      <c r="G35" s="433">
        <v>0</v>
      </c>
      <c r="H35" s="434">
        <v>0</v>
      </c>
      <c r="I35" s="50"/>
      <c r="J35" s="50"/>
      <c r="K35" s="419"/>
      <c r="L35" s="419"/>
      <c r="M35" s="419"/>
      <c r="N35" s="419"/>
      <c r="O35" s="419"/>
      <c r="P35" s="419"/>
      <c r="Q35" s="419"/>
      <c r="R35" s="419"/>
      <c r="S35" s="419"/>
      <c r="T35" s="419"/>
      <c r="U35" s="419"/>
    </row>
    <row r="36" spans="1:21" s="54" customFormat="1" ht="36">
      <c r="A36" s="429">
        <v>35</v>
      </c>
      <c r="B36" s="46" t="s">
        <v>731</v>
      </c>
      <c r="C36" s="47" t="s">
        <v>292</v>
      </c>
      <c r="D36" s="430">
        <v>40</v>
      </c>
      <c r="E36" s="431"/>
      <c r="F36" s="432"/>
      <c r="G36" s="433">
        <v>0</v>
      </c>
      <c r="H36" s="434">
        <v>0</v>
      </c>
      <c r="I36" s="53"/>
      <c r="J36" s="53"/>
      <c r="K36" s="435"/>
      <c r="L36" s="435"/>
      <c r="M36" s="435"/>
      <c r="N36" s="435"/>
      <c r="O36" s="435"/>
      <c r="P36" s="435"/>
      <c r="Q36" s="435"/>
      <c r="R36" s="435"/>
      <c r="S36" s="435"/>
      <c r="T36" s="435"/>
      <c r="U36" s="435"/>
    </row>
    <row r="37" spans="1:21" s="54" customFormat="1" ht="18">
      <c r="A37" s="429">
        <v>36</v>
      </c>
      <c r="B37" s="57" t="s">
        <v>732</v>
      </c>
      <c r="C37" s="56" t="s">
        <v>292</v>
      </c>
      <c r="D37" s="430">
        <v>40</v>
      </c>
      <c r="E37" s="431"/>
      <c r="F37" s="432"/>
      <c r="G37" s="433">
        <v>0</v>
      </c>
      <c r="H37" s="434">
        <v>0</v>
      </c>
      <c r="I37" s="53"/>
      <c r="J37" s="53"/>
      <c r="K37" s="435"/>
      <c r="L37" s="435"/>
      <c r="M37" s="435"/>
      <c r="N37" s="435"/>
      <c r="O37" s="435"/>
      <c r="P37" s="435"/>
      <c r="Q37" s="435"/>
      <c r="R37" s="435"/>
      <c r="S37" s="435"/>
      <c r="T37" s="435"/>
      <c r="U37" s="435"/>
    </row>
    <row r="38" spans="1:21" s="54" customFormat="1" ht="18">
      <c r="A38" s="429">
        <v>37</v>
      </c>
      <c r="B38" s="57" t="s">
        <v>733</v>
      </c>
      <c r="C38" s="56" t="s">
        <v>292</v>
      </c>
      <c r="D38" s="430">
        <v>40</v>
      </c>
      <c r="E38" s="431"/>
      <c r="F38" s="432"/>
      <c r="G38" s="433">
        <v>0</v>
      </c>
      <c r="H38" s="434">
        <v>0</v>
      </c>
      <c r="I38" s="53"/>
      <c r="J38" s="53"/>
      <c r="K38" s="435"/>
      <c r="L38" s="435"/>
      <c r="M38" s="435"/>
      <c r="N38" s="435"/>
      <c r="O38" s="435"/>
      <c r="P38" s="435"/>
      <c r="Q38" s="435"/>
      <c r="R38" s="435"/>
      <c r="S38" s="435"/>
      <c r="T38" s="435"/>
      <c r="U38" s="435"/>
    </row>
    <row r="39" spans="1:21" s="54" customFormat="1" ht="54">
      <c r="A39" s="429">
        <v>38</v>
      </c>
      <c r="B39" s="46" t="s">
        <v>42</v>
      </c>
      <c r="C39" s="47" t="s">
        <v>292</v>
      </c>
      <c r="D39" s="430">
        <v>16</v>
      </c>
      <c r="E39" s="431"/>
      <c r="F39" s="432"/>
      <c r="G39" s="433">
        <v>0</v>
      </c>
      <c r="H39" s="434">
        <v>0</v>
      </c>
      <c r="I39" s="53"/>
      <c r="J39" s="53"/>
      <c r="K39" s="435"/>
      <c r="L39" s="435"/>
      <c r="M39" s="435"/>
      <c r="N39" s="435"/>
      <c r="O39" s="435"/>
      <c r="P39" s="435"/>
      <c r="Q39" s="435"/>
      <c r="R39" s="435"/>
      <c r="S39" s="435"/>
      <c r="T39" s="435"/>
      <c r="U39" s="435"/>
    </row>
    <row r="40" spans="1:21" s="54" customFormat="1" ht="36">
      <c r="A40" s="429">
        <v>39</v>
      </c>
      <c r="B40" s="46" t="s">
        <v>43</v>
      </c>
      <c r="C40" s="47" t="s">
        <v>292</v>
      </c>
      <c r="D40" s="430">
        <v>12</v>
      </c>
      <c r="E40" s="431"/>
      <c r="F40" s="432"/>
      <c r="G40" s="433">
        <v>0</v>
      </c>
      <c r="H40" s="434">
        <v>0</v>
      </c>
      <c r="I40" s="53"/>
      <c r="J40" s="53"/>
      <c r="K40" s="435"/>
      <c r="L40" s="435"/>
      <c r="M40" s="435"/>
      <c r="N40" s="435"/>
      <c r="O40" s="435"/>
      <c r="P40" s="435"/>
      <c r="Q40" s="435"/>
      <c r="R40" s="435"/>
      <c r="S40" s="435"/>
      <c r="T40" s="435"/>
      <c r="U40" s="435"/>
    </row>
    <row r="41" spans="1:21" s="54" customFormat="1" ht="18">
      <c r="A41" s="429">
        <v>40</v>
      </c>
      <c r="B41" s="57" t="s">
        <v>734</v>
      </c>
      <c r="C41" s="56" t="s">
        <v>292</v>
      </c>
      <c r="D41" s="430">
        <v>40</v>
      </c>
      <c r="E41" s="431"/>
      <c r="F41" s="432"/>
      <c r="G41" s="433">
        <v>0</v>
      </c>
      <c r="H41" s="434">
        <v>0</v>
      </c>
      <c r="I41" s="53"/>
      <c r="J41" s="53"/>
      <c r="K41" s="435"/>
      <c r="L41" s="435"/>
      <c r="M41" s="435"/>
      <c r="N41" s="435"/>
      <c r="O41" s="435"/>
      <c r="P41" s="435"/>
      <c r="Q41" s="435"/>
      <c r="R41" s="435"/>
      <c r="S41" s="435"/>
      <c r="T41" s="435"/>
      <c r="U41" s="435"/>
    </row>
    <row r="42" spans="1:21" s="54" customFormat="1" ht="18">
      <c r="A42" s="429">
        <v>41</v>
      </c>
      <c r="B42" s="57" t="s">
        <v>735</v>
      </c>
      <c r="C42" s="56" t="s">
        <v>292</v>
      </c>
      <c r="D42" s="430">
        <v>120</v>
      </c>
      <c r="E42" s="431"/>
      <c r="F42" s="432"/>
      <c r="G42" s="433">
        <v>0</v>
      </c>
      <c r="H42" s="434">
        <v>0</v>
      </c>
      <c r="I42" s="53"/>
      <c r="J42" s="53"/>
      <c r="K42" s="435"/>
      <c r="L42" s="435"/>
      <c r="M42" s="435"/>
      <c r="N42" s="435"/>
      <c r="O42" s="435"/>
      <c r="P42" s="435"/>
      <c r="Q42" s="435"/>
      <c r="R42" s="435"/>
      <c r="S42" s="435"/>
      <c r="T42" s="435"/>
      <c r="U42" s="435"/>
    </row>
    <row r="43" spans="1:21" s="54" customFormat="1" ht="18">
      <c r="A43" s="429">
        <v>42</v>
      </c>
      <c r="B43" s="46" t="s">
        <v>44</v>
      </c>
      <c r="C43" s="47" t="s">
        <v>298</v>
      </c>
      <c r="D43" s="430">
        <v>8</v>
      </c>
      <c r="E43" s="431"/>
      <c r="F43" s="436"/>
      <c r="G43" s="433">
        <v>0</v>
      </c>
      <c r="H43" s="434">
        <v>0</v>
      </c>
      <c r="I43" s="53"/>
      <c r="J43" s="53"/>
      <c r="K43" s="435"/>
      <c r="L43" s="435"/>
      <c r="M43" s="435"/>
      <c r="N43" s="435"/>
      <c r="O43" s="435"/>
      <c r="P43" s="435"/>
      <c r="Q43" s="435"/>
      <c r="R43" s="435"/>
      <c r="S43" s="435"/>
      <c r="T43" s="435"/>
      <c r="U43" s="435"/>
    </row>
    <row r="44" spans="1:21" ht="18">
      <c r="A44" s="429">
        <v>43</v>
      </c>
      <c r="B44" s="46" t="s">
        <v>45</v>
      </c>
      <c r="C44" s="47" t="s">
        <v>292</v>
      </c>
      <c r="D44" s="430">
        <v>8</v>
      </c>
      <c r="E44" s="431"/>
      <c r="F44" s="436"/>
      <c r="G44" s="433">
        <v>0</v>
      </c>
      <c r="H44" s="434">
        <v>0</v>
      </c>
      <c r="I44" s="50"/>
      <c r="J44" s="50"/>
      <c r="K44" s="419"/>
      <c r="L44" s="419"/>
      <c r="M44" s="419"/>
      <c r="N44" s="419"/>
      <c r="O44" s="419"/>
      <c r="P44" s="419"/>
      <c r="Q44" s="419"/>
      <c r="R44" s="419"/>
      <c r="S44" s="419"/>
      <c r="T44" s="419"/>
      <c r="U44" s="419"/>
    </row>
    <row r="45" spans="1:21" ht="18">
      <c r="A45" s="429">
        <v>44</v>
      </c>
      <c r="B45" s="57" t="s">
        <v>736</v>
      </c>
      <c r="C45" s="56" t="s">
        <v>292</v>
      </c>
      <c r="D45" s="430">
        <v>8</v>
      </c>
      <c r="E45" s="431"/>
      <c r="F45" s="436"/>
      <c r="G45" s="433">
        <v>0</v>
      </c>
      <c r="H45" s="434">
        <v>0</v>
      </c>
      <c r="I45" s="50"/>
      <c r="J45" s="50"/>
      <c r="K45" s="419"/>
      <c r="L45" s="419"/>
      <c r="M45" s="419"/>
      <c r="N45" s="419"/>
      <c r="O45" s="419"/>
      <c r="P45" s="419"/>
      <c r="Q45" s="419"/>
      <c r="R45" s="419"/>
      <c r="S45" s="419"/>
      <c r="T45" s="419"/>
      <c r="U45" s="419"/>
    </row>
    <row r="46" spans="1:21" ht="18">
      <c r="A46" s="429">
        <v>45</v>
      </c>
      <c r="B46" s="57" t="s">
        <v>737</v>
      </c>
      <c r="C46" s="56" t="s">
        <v>292</v>
      </c>
      <c r="D46" s="430">
        <v>8</v>
      </c>
      <c r="E46" s="431"/>
      <c r="F46" s="436"/>
      <c r="G46" s="433">
        <v>0</v>
      </c>
      <c r="H46" s="434">
        <v>0</v>
      </c>
      <c r="I46" s="50"/>
      <c r="J46" s="50"/>
      <c r="K46" s="419"/>
      <c r="L46" s="419"/>
      <c r="M46" s="419"/>
      <c r="N46" s="419"/>
      <c r="O46" s="419"/>
      <c r="P46" s="419"/>
      <c r="Q46" s="419"/>
      <c r="R46" s="419"/>
      <c r="S46" s="419"/>
      <c r="T46" s="419"/>
      <c r="U46" s="419"/>
    </row>
    <row r="47" spans="1:21" ht="18">
      <c r="A47" s="429">
        <v>46</v>
      </c>
      <c r="B47" s="57" t="s">
        <v>738</v>
      </c>
      <c r="C47" s="56" t="s">
        <v>292</v>
      </c>
      <c r="D47" s="430">
        <v>8</v>
      </c>
      <c r="E47" s="431"/>
      <c r="F47" s="436"/>
      <c r="G47" s="433">
        <v>0</v>
      </c>
      <c r="H47" s="434">
        <v>0</v>
      </c>
      <c r="I47" s="50"/>
      <c r="J47" s="50"/>
      <c r="K47" s="419"/>
      <c r="L47" s="419"/>
      <c r="M47" s="419"/>
      <c r="N47" s="419"/>
      <c r="O47" s="419"/>
      <c r="P47" s="419"/>
      <c r="Q47" s="419"/>
      <c r="R47" s="419"/>
      <c r="S47" s="419"/>
      <c r="T47" s="419"/>
      <c r="U47" s="419"/>
    </row>
    <row r="48" spans="1:21" ht="18">
      <c r="A48" s="429">
        <v>47</v>
      </c>
      <c r="B48" s="57" t="s">
        <v>739</v>
      </c>
      <c r="C48" s="56" t="s">
        <v>292</v>
      </c>
      <c r="D48" s="430">
        <v>8</v>
      </c>
      <c r="E48" s="431"/>
      <c r="F48" s="436"/>
      <c r="G48" s="433">
        <v>0</v>
      </c>
      <c r="H48" s="434">
        <v>0</v>
      </c>
      <c r="I48" s="50"/>
      <c r="J48" s="50"/>
      <c r="K48" s="419"/>
      <c r="L48" s="419"/>
      <c r="M48" s="419"/>
      <c r="N48" s="419"/>
      <c r="O48" s="419"/>
      <c r="P48" s="419"/>
      <c r="Q48" s="419"/>
      <c r="R48" s="419"/>
      <c r="S48" s="419"/>
      <c r="T48" s="419"/>
      <c r="U48" s="419"/>
    </row>
    <row r="49" spans="1:21" ht="18">
      <c r="A49" s="429">
        <v>48</v>
      </c>
      <c r="B49" s="57" t="s">
        <v>740</v>
      </c>
      <c r="C49" s="56" t="s">
        <v>292</v>
      </c>
      <c r="D49" s="430">
        <v>8</v>
      </c>
      <c r="E49" s="431"/>
      <c r="F49" s="436"/>
      <c r="G49" s="433">
        <v>0</v>
      </c>
      <c r="H49" s="434">
        <v>0</v>
      </c>
      <c r="I49" s="50"/>
      <c r="J49" s="50"/>
      <c r="K49" s="419"/>
      <c r="L49" s="419"/>
      <c r="M49" s="419"/>
      <c r="N49" s="419"/>
      <c r="O49" s="419"/>
      <c r="P49" s="419"/>
      <c r="Q49" s="419"/>
      <c r="R49" s="419"/>
      <c r="S49" s="419"/>
      <c r="T49" s="419"/>
      <c r="U49" s="419"/>
    </row>
    <row r="50" spans="1:21" ht="18">
      <c r="A50" s="429">
        <v>49</v>
      </c>
      <c r="B50" s="57" t="s">
        <v>741</v>
      </c>
      <c r="C50" s="56" t="s">
        <v>292</v>
      </c>
      <c r="D50" s="430">
        <v>8</v>
      </c>
      <c r="E50" s="431"/>
      <c r="F50" s="432"/>
      <c r="G50" s="433">
        <v>0</v>
      </c>
      <c r="H50" s="434">
        <v>0</v>
      </c>
      <c r="I50" s="50"/>
      <c r="J50" s="50"/>
      <c r="K50" s="419"/>
      <c r="L50" s="419"/>
      <c r="M50" s="419"/>
      <c r="N50" s="419"/>
      <c r="O50" s="419"/>
      <c r="P50" s="419"/>
      <c r="Q50" s="419"/>
      <c r="R50" s="419"/>
      <c r="S50" s="419"/>
      <c r="T50" s="419"/>
      <c r="U50" s="419"/>
    </row>
    <row r="51" spans="1:21" ht="18">
      <c r="A51" s="429">
        <v>50</v>
      </c>
      <c r="B51" s="57" t="s">
        <v>742</v>
      </c>
      <c r="C51" s="56" t="s">
        <v>292</v>
      </c>
      <c r="D51" s="430">
        <v>8</v>
      </c>
      <c r="E51" s="431"/>
      <c r="F51" s="436"/>
      <c r="G51" s="433">
        <v>0</v>
      </c>
      <c r="H51" s="434">
        <v>0</v>
      </c>
      <c r="I51" s="50"/>
      <c r="J51" s="50"/>
      <c r="K51" s="419"/>
      <c r="L51" s="419"/>
      <c r="M51" s="419"/>
      <c r="N51" s="419"/>
      <c r="O51" s="419"/>
      <c r="P51" s="419"/>
      <c r="Q51" s="419"/>
      <c r="R51" s="419"/>
      <c r="S51" s="419"/>
      <c r="T51" s="419"/>
      <c r="U51" s="419"/>
    </row>
    <row r="52" spans="1:21" ht="18">
      <c r="A52" s="429">
        <v>51</v>
      </c>
      <c r="B52" s="57" t="s">
        <v>743</v>
      </c>
      <c r="C52" s="56" t="s">
        <v>292</v>
      </c>
      <c r="D52" s="430">
        <v>8</v>
      </c>
      <c r="E52" s="431"/>
      <c r="F52" s="432"/>
      <c r="G52" s="433">
        <v>0</v>
      </c>
      <c r="H52" s="434">
        <v>0</v>
      </c>
      <c r="I52" s="50"/>
      <c r="J52" s="50"/>
      <c r="K52" s="419"/>
      <c r="L52" s="419"/>
      <c r="M52" s="419"/>
      <c r="N52" s="419"/>
      <c r="O52" s="419"/>
      <c r="P52" s="419"/>
      <c r="Q52" s="419"/>
      <c r="R52" s="419"/>
      <c r="S52" s="419"/>
      <c r="T52" s="419"/>
      <c r="U52" s="419"/>
    </row>
    <row r="53" spans="1:21" ht="18">
      <c r="A53" s="429">
        <v>52</v>
      </c>
      <c r="B53" s="57" t="s">
        <v>744</v>
      </c>
      <c r="C53" s="56" t="s">
        <v>292</v>
      </c>
      <c r="D53" s="430">
        <v>8</v>
      </c>
      <c r="E53" s="431"/>
      <c r="F53" s="432"/>
      <c r="G53" s="433">
        <v>0</v>
      </c>
      <c r="H53" s="434">
        <v>0</v>
      </c>
      <c r="I53" s="50"/>
      <c r="J53" s="50"/>
      <c r="K53" s="419"/>
      <c r="L53" s="419"/>
      <c r="M53" s="419"/>
      <c r="N53" s="419"/>
      <c r="O53" s="419"/>
      <c r="P53" s="419"/>
      <c r="Q53" s="419"/>
      <c r="R53" s="419"/>
      <c r="S53" s="419"/>
      <c r="T53" s="419"/>
      <c r="U53" s="419"/>
    </row>
    <row r="54" spans="1:21" ht="18">
      <c r="A54" s="429">
        <v>53</v>
      </c>
      <c r="B54" s="57" t="s">
        <v>745</v>
      </c>
      <c r="C54" s="56" t="s">
        <v>292</v>
      </c>
      <c r="D54" s="430">
        <v>8</v>
      </c>
      <c r="E54" s="431"/>
      <c r="F54" s="432"/>
      <c r="G54" s="433">
        <v>0</v>
      </c>
      <c r="H54" s="434">
        <v>0</v>
      </c>
      <c r="I54" s="50"/>
      <c r="J54" s="50"/>
      <c r="K54" s="419"/>
      <c r="L54" s="419"/>
      <c r="M54" s="419"/>
      <c r="N54" s="419"/>
      <c r="O54" s="419"/>
      <c r="P54" s="419"/>
      <c r="Q54" s="419"/>
      <c r="R54" s="419"/>
      <c r="S54" s="419"/>
      <c r="T54" s="419"/>
      <c r="U54" s="419"/>
    </row>
    <row r="55" spans="1:21" ht="18">
      <c r="A55" s="429">
        <v>54</v>
      </c>
      <c r="B55" s="57" t="s">
        <v>746</v>
      </c>
      <c r="C55" s="56" t="s">
        <v>292</v>
      </c>
      <c r="D55" s="430">
        <v>8</v>
      </c>
      <c r="E55" s="431"/>
      <c r="F55" s="432"/>
      <c r="G55" s="433">
        <v>0</v>
      </c>
      <c r="H55" s="434">
        <v>0</v>
      </c>
      <c r="I55" s="50"/>
      <c r="J55" s="50"/>
      <c r="K55" s="419"/>
      <c r="L55" s="419"/>
      <c r="M55" s="419"/>
      <c r="N55" s="419"/>
      <c r="O55" s="419"/>
      <c r="P55" s="419"/>
      <c r="Q55" s="419"/>
      <c r="R55" s="419"/>
      <c r="S55" s="419"/>
      <c r="T55" s="419"/>
      <c r="U55" s="419"/>
    </row>
    <row r="56" spans="1:21" ht="18">
      <c r="A56" s="429">
        <v>55</v>
      </c>
      <c r="B56" s="57" t="s">
        <v>747</v>
      </c>
      <c r="C56" s="56" t="s">
        <v>292</v>
      </c>
      <c r="D56" s="430">
        <v>8</v>
      </c>
      <c r="E56" s="431"/>
      <c r="F56" s="432"/>
      <c r="G56" s="433">
        <v>0</v>
      </c>
      <c r="H56" s="434">
        <v>0</v>
      </c>
      <c r="I56" s="50"/>
      <c r="J56" s="50"/>
      <c r="K56" s="419"/>
      <c r="L56" s="419"/>
      <c r="M56" s="419"/>
      <c r="N56" s="419"/>
      <c r="O56" s="419"/>
      <c r="P56" s="419"/>
      <c r="Q56" s="419"/>
      <c r="R56" s="419"/>
      <c r="S56" s="419"/>
      <c r="T56" s="419"/>
      <c r="U56" s="419"/>
    </row>
    <row r="57" spans="1:21" ht="18">
      <c r="A57" s="429">
        <v>56</v>
      </c>
      <c r="B57" s="57" t="s">
        <v>748</v>
      </c>
      <c r="C57" s="56" t="s">
        <v>292</v>
      </c>
      <c r="D57" s="430">
        <v>20</v>
      </c>
      <c r="E57" s="431"/>
      <c r="F57" s="432"/>
      <c r="G57" s="433">
        <v>0</v>
      </c>
      <c r="H57" s="434">
        <v>0</v>
      </c>
      <c r="I57" s="50"/>
      <c r="J57" s="50"/>
      <c r="K57" s="419"/>
      <c r="L57" s="419"/>
      <c r="M57" s="419"/>
      <c r="N57" s="419"/>
      <c r="O57" s="419"/>
      <c r="P57" s="419"/>
      <c r="Q57" s="419"/>
      <c r="R57" s="419"/>
      <c r="S57" s="419"/>
      <c r="T57" s="419"/>
      <c r="U57" s="419"/>
    </row>
    <row r="58" spans="1:21" ht="18">
      <c r="A58" s="429">
        <v>57</v>
      </c>
      <c r="B58" s="46" t="s">
        <v>46</v>
      </c>
      <c r="C58" s="47" t="s">
        <v>299</v>
      </c>
      <c r="D58" s="430">
        <v>16</v>
      </c>
      <c r="E58" s="431"/>
      <c r="F58" s="432"/>
      <c r="G58" s="433">
        <v>0</v>
      </c>
      <c r="H58" s="434">
        <v>0</v>
      </c>
      <c r="I58" s="50"/>
      <c r="J58" s="50"/>
      <c r="K58" s="419"/>
      <c r="L58" s="419"/>
      <c r="M58" s="419"/>
      <c r="N58" s="419"/>
      <c r="O58" s="419"/>
      <c r="P58" s="419"/>
      <c r="Q58" s="419"/>
      <c r="R58" s="419"/>
      <c r="S58" s="419"/>
      <c r="T58" s="419"/>
      <c r="U58" s="419"/>
    </row>
    <row r="59" spans="1:21" s="54" customFormat="1" ht="18">
      <c r="A59" s="429">
        <v>58</v>
      </c>
      <c r="B59" s="46" t="s">
        <v>749</v>
      </c>
      <c r="C59" s="47" t="s">
        <v>292</v>
      </c>
      <c r="D59" s="430">
        <v>8</v>
      </c>
      <c r="E59" s="431"/>
      <c r="F59" s="432"/>
      <c r="G59" s="433">
        <v>0</v>
      </c>
      <c r="H59" s="434">
        <v>0</v>
      </c>
      <c r="I59" s="53"/>
      <c r="J59" s="53"/>
      <c r="K59" s="435"/>
      <c r="L59" s="435"/>
      <c r="M59" s="435"/>
      <c r="N59" s="435"/>
      <c r="O59" s="435"/>
      <c r="P59" s="435"/>
      <c r="Q59" s="435"/>
      <c r="R59" s="435"/>
      <c r="S59" s="435"/>
      <c r="T59" s="435"/>
      <c r="U59" s="435"/>
    </row>
    <row r="60" spans="1:21" ht="18">
      <c r="A60" s="429">
        <v>59</v>
      </c>
      <c r="B60" s="46" t="s">
        <v>750</v>
      </c>
      <c r="C60" s="47" t="s">
        <v>292</v>
      </c>
      <c r="D60" s="430">
        <v>8</v>
      </c>
      <c r="E60" s="431"/>
      <c r="F60" s="432"/>
      <c r="G60" s="433">
        <v>0</v>
      </c>
      <c r="H60" s="434">
        <v>0</v>
      </c>
      <c r="I60" s="50"/>
      <c r="J60" s="50"/>
      <c r="K60" s="419"/>
      <c r="L60" s="419"/>
      <c r="M60" s="419"/>
      <c r="N60" s="419"/>
      <c r="O60" s="419"/>
      <c r="P60" s="419"/>
      <c r="Q60" s="419"/>
      <c r="R60" s="419"/>
      <c r="S60" s="419"/>
      <c r="T60" s="419"/>
      <c r="U60" s="419"/>
    </row>
    <row r="61" spans="1:21" ht="18">
      <c r="A61" s="429">
        <v>60</v>
      </c>
      <c r="B61" s="46" t="s">
        <v>751</v>
      </c>
      <c r="C61" s="47" t="s">
        <v>292</v>
      </c>
      <c r="D61" s="430">
        <v>8</v>
      </c>
      <c r="E61" s="431"/>
      <c r="F61" s="432"/>
      <c r="G61" s="433">
        <v>0</v>
      </c>
      <c r="H61" s="434">
        <v>0</v>
      </c>
      <c r="I61" s="50"/>
      <c r="J61" s="50"/>
      <c r="K61" s="419"/>
      <c r="L61" s="419"/>
      <c r="M61" s="419"/>
      <c r="N61" s="419"/>
      <c r="O61" s="419"/>
      <c r="P61" s="419"/>
      <c r="Q61" s="419"/>
      <c r="R61" s="419"/>
      <c r="S61" s="419"/>
      <c r="T61" s="419"/>
      <c r="U61" s="419"/>
    </row>
    <row r="62" spans="1:21" ht="18">
      <c r="A62" s="429">
        <v>61</v>
      </c>
      <c r="B62" s="46" t="s">
        <v>752</v>
      </c>
      <c r="C62" s="47" t="s">
        <v>292</v>
      </c>
      <c r="D62" s="430">
        <v>12</v>
      </c>
      <c r="E62" s="431"/>
      <c r="F62" s="432"/>
      <c r="G62" s="433">
        <v>0</v>
      </c>
      <c r="H62" s="434">
        <v>0</v>
      </c>
      <c r="I62" s="50"/>
      <c r="J62" s="50"/>
      <c r="K62" s="419"/>
      <c r="L62" s="419"/>
      <c r="M62" s="419"/>
      <c r="N62" s="419"/>
      <c r="O62" s="419"/>
      <c r="P62" s="419"/>
      <c r="Q62" s="419"/>
      <c r="R62" s="419"/>
      <c r="S62" s="419"/>
      <c r="T62" s="419"/>
      <c r="U62" s="419"/>
    </row>
    <row r="63" spans="1:21" ht="18">
      <c r="A63" s="429">
        <v>62</v>
      </c>
      <c r="B63" s="46" t="s">
        <v>753</v>
      </c>
      <c r="C63" s="47" t="s">
        <v>292</v>
      </c>
      <c r="D63" s="430">
        <v>12</v>
      </c>
      <c r="E63" s="431"/>
      <c r="F63" s="432"/>
      <c r="G63" s="433">
        <v>0</v>
      </c>
      <c r="H63" s="434">
        <v>0</v>
      </c>
      <c r="I63" s="50"/>
      <c r="J63" s="50"/>
      <c r="K63" s="419"/>
      <c r="L63" s="419"/>
      <c r="M63" s="419"/>
      <c r="N63" s="419"/>
      <c r="O63" s="419"/>
      <c r="P63" s="419"/>
      <c r="Q63" s="419"/>
      <c r="R63" s="419"/>
      <c r="S63" s="419"/>
      <c r="T63" s="419"/>
      <c r="U63" s="419"/>
    </row>
    <row r="64" spans="1:21" ht="18">
      <c r="A64" s="429">
        <v>63</v>
      </c>
      <c r="B64" s="46" t="s">
        <v>47</v>
      </c>
      <c r="C64" s="47" t="s">
        <v>292</v>
      </c>
      <c r="D64" s="430">
        <v>600</v>
      </c>
      <c r="E64" s="431"/>
      <c r="F64" s="432"/>
      <c r="G64" s="433">
        <v>0</v>
      </c>
      <c r="H64" s="434">
        <v>0</v>
      </c>
      <c r="I64" s="50"/>
      <c r="J64" s="50"/>
      <c r="K64" s="419"/>
      <c r="L64" s="419"/>
      <c r="M64" s="419"/>
      <c r="N64" s="419"/>
      <c r="O64" s="419"/>
      <c r="P64" s="419"/>
      <c r="Q64" s="419"/>
      <c r="R64" s="419"/>
      <c r="S64" s="419"/>
      <c r="T64" s="419"/>
      <c r="U64" s="419"/>
    </row>
    <row r="65" spans="1:21" s="58" customFormat="1" ht="18">
      <c r="A65" s="429">
        <v>64</v>
      </c>
      <c r="B65" s="46" t="s">
        <v>48</v>
      </c>
      <c r="C65" s="47" t="s">
        <v>292</v>
      </c>
      <c r="D65" s="430">
        <v>10</v>
      </c>
      <c r="E65" s="431"/>
      <c r="F65" s="432"/>
      <c r="G65" s="433">
        <v>0</v>
      </c>
      <c r="H65" s="434">
        <v>0</v>
      </c>
      <c r="I65" s="59"/>
      <c r="J65" s="59"/>
      <c r="K65" s="437"/>
      <c r="L65" s="437"/>
      <c r="M65" s="437"/>
      <c r="N65" s="437"/>
      <c r="O65" s="437"/>
      <c r="P65" s="437"/>
      <c r="Q65" s="437"/>
      <c r="R65" s="437"/>
      <c r="S65" s="437"/>
      <c r="T65" s="437"/>
      <c r="U65" s="437"/>
    </row>
    <row r="66" spans="1:21" s="58" customFormat="1" ht="18">
      <c r="A66" s="429">
        <v>65</v>
      </c>
      <c r="B66" s="46" t="s">
        <v>49</v>
      </c>
      <c r="C66" s="47" t="s">
        <v>292</v>
      </c>
      <c r="D66" s="430">
        <v>150</v>
      </c>
      <c r="E66" s="431"/>
      <c r="F66" s="432"/>
      <c r="G66" s="433">
        <v>0</v>
      </c>
      <c r="H66" s="434">
        <v>0</v>
      </c>
      <c r="I66" s="59"/>
      <c r="J66" s="59"/>
      <c r="K66" s="437"/>
      <c r="L66" s="437"/>
      <c r="M66" s="437"/>
      <c r="N66" s="437"/>
      <c r="O66" s="437"/>
      <c r="P66" s="437"/>
      <c r="Q66" s="437"/>
      <c r="R66" s="437"/>
      <c r="S66" s="437"/>
      <c r="T66" s="437"/>
      <c r="U66" s="437"/>
    </row>
    <row r="67" spans="1:21" s="58" customFormat="1" ht="18">
      <c r="A67" s="429">
        <v>66</v>
      </c>
      <c r="B67" s="46" t="s">
        <v>50</v>
      </c>
      <c r="C67" s="47" t="s">
        <v>292</v>
      </c>
      <c r="D67" s="430">
        <v>40</v>
      </c>
      <c r="E67" s="431"/>
      <c r="F67" s="432"/>
      <c r="G67" s="433">
        <v>0</v>
      </c>
      <c r="H67" s="434">
        <v>0</v>
      </c>
      <c r="I67" s="59"/>
      <c r="J67" s="59"/>
      <c r="K67" s="437"/>
      <c r="L67" s="437"/>
      <c r="M67" s="437"/>
      <c r="N67" s="437"/>
      <c r="O67" s="437"/>
      <c r="P67" s="437"/>
      <c r="Q67" s="437"/>
      <c r="R67" s="437"/>
      <c r="S67" s="437"/>
      <c r="T67" s="437"/>
      <c r="U67" s="437"/>
    </row>
    <row r="68" spans="1:21" s="58" customFormat="1" ht="18">
      <c r="A68" s="429">
        <v>67</v>
      </c>
      <c r="B68" s="46" t="s">
        <v>51</v>
      </c>
      <c r="C68" s="47" t="s">
        <v>292</v>
      </c>
      <c r="D68" s="430">
        <v>40</v>
      </c>
      <c r="E68" s="431"/>
      <c r="F68" s="432"/>
      <c r="G68" s="433">
        <v>0</v>
      </c>
      <c r="H68" s="434">
        <v>0</v>
      </c>
      <c r="I68" s="59"/>
      <c r="J68" s="59"/>
      <c r="K68" s="437"/>
      <c r="L68" s="437"/>
      <c r="M68" s="437"/>
      <c r="N68" s="437"/>
      <c r="O68" s="437"/>
      <c r="P68" s="437"/>
      <c r="Q68" s="437"/>
      <c r="R68" s="437"/>
      <c r="S68" s="437"/>
      <c r="T68" s="437"/>
      <c r="U68" s="437"/>
    </row>
    <row r="69" spans="1:21" s="58" customFormat="1" ht="36">
      <c r="A69" s="429">
        <v>68</v>
      </c>
      <c r="B69" s="46" t="s">
        <v>52</v>
      </c>
      <c r="C69" s="47" t="s">
        <v>292</v>
      </c>
      <c r="D69" s="430">
        <v>12</v>
      </c>
      <c r="E69" s="431"/>
      <c r="F69" s="432"/>
      <c r="G69" s="433">
        <v>0</v>
      </c>
      <c r="H69" s="434">
        <v>0</v>
      </c>
      <c r="I69" s="59"/>
      <c r="J69" s="59"/>
      <c r="K69" s="437"/>
      <c r="L69" s="437"/>
      <c r="M69" s="437"/>
      <c r="N69" s="437"/>
      <c r="O69" s="437"/>
      <c r="P69" s="437"/>
      <c r="Q69" s="437"/>
      <c r="R69" s="437"/>
      <c r="S69" s="437"/>
      <c r="T69" s="437"/>
      <c r="U69" s="437"/>
    </row>
    <row r="70" spans="1:21" s="58" customFormat="1" ht="18">
      <c r="A70" s="429">
        <v>69</v>
      </c>
      <c r="B70" s="46" t="s">
        <v>754</v>
      </c>
      <c r="C70" s="47" t="s">
        <v>878</v>
      </c>
      <c r="D70" s="430">
        <v>4</v>
      </c>
      <c r="E70" s="431"/>
      <c r="F70" s="432"/>
      <c r="G70" s="433">
        <v>0</v>
      </c>
      <c r="H70" s="434">
        <v>0</v>
      </c>
      <c r="I70" s="59"/>
      <c r="J70" s="59"/>
      <c r="K70" s="437"/>
      <c r="L70" s="437"/>
      <c r="M70" s="437"/>
      <c r="N70" s="437"/>
      <c r="O70" s="437"/>
      <c r="P70" s="437"/>
      <c r="Q70" s="437"/>
      <c r="R70" s="437"/>
      <c r="S70" s="437"/>
      <c r="T70" s="437"/>
      <c r="U70" s="437"/>
    </row>
    <row r="71" spans="1:21" s="58" customFormat="1" ht="18">
      <c r="A71" s="429">
        <v>70</v>
      </c>
      <c r="B71" s="46" t="s">
        <v>755</v>
      </c>
      <c r="C71" s="47" t="s">
        <v>878</v>
      </c>
      <c r="D71" s="430">
        <v>4</v>
      </c>
      <c r="E71" s="431"/>
      <c r="F71" s="432"/>
      <c r="G71" s="433">
        <v>0</v>
      </c>
      <c r="H71" s="434">
        <v>0</v>
      </c>
      <c r="I71" s="59"/>
      <c r="J71" s="59"/>
      <c r="K71" s="437"/>
      <c r="L71" s="437"/>
      <c r="M71" s="437"/>
      <c r="N71" s="437"/>
      <c r="O71" s="437"/>
      <c r="P71" s="437"/>
      <c r="Q71" s="437"/>
      <c r="R71" s="437"/>
      <c r="S71" s="437"/>
      <c r="T71" s="437"/>
      <c r="U71" s="437"/>
    </row>
    <row r="72" spans="1:21" s="58" customFormat="1" ht="18">
      <c r="A72" s="420">
        <v>71</v>
      </c>
      <c r="B72" s="421" t="s">
        <v>53</v>
      </c>
      <c r="C72" s="422" t="s">
        <v>292</v>
      </c>
      <c r="D72" s="423">
        <v>4800</v>
      </c>
      <c r="E72" s="424">
        <v>2329</v>
      </c>
      <c r="F72" s="425">
        <v>0</v>
      </c>
      <c r="G72" s="426">
        <v>2329</v>
      </c>
      <c r="H72" s="427">
        <v>11179200</v>
      </c>
      <c r="I72" s="428" t="s">
        <v>1352</v>
      </c>
      <c r="J72" s="428" t="s">
        <v>473</v>
      </c>
      <c r="K72" s="437"/>
      <c r="L72" s="437"/>
      <c r="M72" s="437"/>
      <c r="N72" s="437"/>
      <c r="O72" s="437"/>
      <c r="P72" s="437"/>
      <c r="Q72" s="437"/>
      <c r="R72" s="437"/>
      <c r="S72" s="437"/>
      <c r="T72" s="437"/>
      <c r="U72" s="437"/>
    </row>
    <row r="73" spans="1:21" s="58" customFormat="1" ht="18">
      <c r="A73" s="429">
        <v>72</v>
      </c>
      <c r="B73" s="46" t="s">
        <v>54</v>
      </c>
      <c r="C73" s="47" t="s">
        <v>300</v>
      </c>
      <c r="D73" s="430">
        <v>2</v>
      </c>
      <c r="E73" s="431"/>
      <c r="F73" s="432"/>
      <c r="G73" s="433">
        <v>0</v>
      </c>
      <c r="H73" s="434">
        <v>0</v>
      </c>
      <c r="I73" s="59"/>
      <c r="J73" s="59"/>
      <c r="K73" s="437"/>
      <c r="L73" s="437"/>
      <c r="M73" s="437"/>
      <c r="N73" s="437"/>
      <c r="O73" s="437"/>
      <c r="P73" s="437"/>
      <c r="Q73" s="437"/>
      <c r="R73" s="437"/>
      <c r="S73" s="437"/>
      <c r="T73" s="437"/>
      <c r="U73" s="437"/>
    </row>
    <row r="74" spans="1:21" s="58" customFormat="1" ht="18">
      <c r="A74" s="420">
        <v>73</v>
      </c>
      <c r="B74" s="421" t="s">
        <v>55</v>
      </c>
      <c r="C74" s="422" t="s">
        <v>292</v>
      </c>
      <c r="D74" s="423">
        <v>40</v>
      </c>
      <c r="E74" s="424">
        <v>1524</v>
      </c>
      <c r="F74" s="425">
        <v>243.84</v>
      </c>
      <c r="G74" s="426">
        <v>1767.84</v>
      </c>
      <c r="H74" s="427">
        <v>70713.599999999991</v>
      </c>
      <c r="I74" s="428" t="s">
        <v>1353</v>
      </c>
      <c r="J74" s="428" t="s">
        <v>1354</v>
      </c>
      <c r="K74" s="437"/>
      <c r="L74" s="437"/>
      <c r="M74" s="437"/>
      <c r="N74" s="437"/>
      <c r="O74" s="437"/>
      <c r="P74" s="437"/>
      <c r="Q74" s="437"/>
      <c r="R74" s="437"/>
      <c r="S74" s="437"/>
      <c r="T74" s="437"/>
      <c r="U74" s="437"/>
    </row>
    <row r="75" spans="1:21" s="58" customFormat="1" ht="18">
      <c r="A75" s="420">
        <v>74</v>
      </c>
      <c r="B75" s="421" t="s">
        <v>56</v>
      </c>
      <c r="C75" s="422" t="s">
        <v>292</v>
      </c>
      <c r="D75" s="423">
        <v>20</v>
      </c>
      <c r="E75" s="424">
        <v>1303</v>
      </c>
      <c r="F75" s="425">
        <v>208.48000000000002</v>
      </c>
      <c r="G75" s="426">
        <v>1511.48</v>
      </c>
      <c r="H75" s="427">
        <v>30229.599999999999</v>
      </c>
      <c r="I75" s="428" t="s">
        <v>1353</v>
      </c>
      <c r="J75" s="428" t="s">
        <v>1354</v>
      </c>
      <c r="K75" s="437"/>
      <c r="L75" s="437"/>
      <c r="M75" s="437"/>
      <c r="N75" s="437"/>
      <c r="O75" s="437"/>
      <c r="P75" s="437"/>
      <c r="Q75" s="437"/>
      <c r="R75" s="437"/>
      <c r="S75" s="437"/>
      <c r="T75" s="437"/>
      <c r="U75" s="437"/>
    </row>
    <row r="76" spans="1:21" ht="18">
      <c r="A76" s="420">
        <v>75</v>
      </c>
      <c r="B76" s="421" t="s">
        <v>57</v>
      </c>
      <c r="C76" s="422" t="s">
        <v>292</v>
      </c>
      <c r="D76" s="423">
        <v>20</v>
      </c>
      <c r="E76" s="424">
        <v>1590</v>
      </c>
      <c r="F76" s="425">
        <v>254.4</v>
      </c>
      <c r="G76" s="426">
        <v>1844.4</v>
      </c>
      <c r="H76" s="427">
        <v>36888</v>
      </c>
      <c r="I76" s="428" t="s">
        <v>1353</v>
      </c>
      <c r="J76" s="428" t="s">
        <v>1354</v>
      </c>
      <c r="K76" s="419"/>
      <c r="L76" s="419"/>
      <c r="M76" s="419"/>
      <c r="N76" s="419"/>
      <c r="O76" s="419"/>
      <c r="P76" s="419"/>
      <c r="Q76" s="419"/>
      <c r="R76" s="419"/>
      <c r="S76" s="419"/>
      <c r="T76" s="419"/>
      <c r="U76" s="419"/>
    </row>
    <row r="77" spans="1:21" ht="18">
      <c r="A77" s="420">
        <v>76</v>
      </c>
      <c r="B77" s="421" t="s">
        <v>58</v>
      </c>
      <c r="C77" s="422" t="s">
        <v>292</v>
      </c>
      <c r="D77" s="423">
        <v>40</v>
      </c>
      <c r="E77" s="424">
        <v>1524</v>
      </c>
      <c r="F77" s="425">
        <v>243.84</v>
      </c>
      <c r="G77" s="426">
        <v>1767.84</v>
      </c>
      <c r="H77" s="427">
        <v>70713.599999999991</v>
      </c>
      <c r="I77" s="428" t="s">
        <v>1353</v>
      </c>
      <c r="J77" s="428" t="s">
        <v>1354</v>
      </c>
      <c r="K77" s="419"/>
      <c r="L77" s="419"/>
      <c r="M77" s="419"/>
      <c r="N77" s="419"/>
      <c r="O77" s="419"/>
      <c r="P77" s="419"/>
      <c r="Q77" s="419"/>
      <c r="R77" s="419"/>
      <c r="S77" s="419"/>
      <c r="T77" s="419"/>
      <c r="U77" s="419"/>
    </row>
    <row r="78" spans="1:21" ht="18">
      <c r="A78" s="420">
        <v>77</v>
      </c>
      <c r="B78" s="421" t="s">
        <v>59</v>
      </c>
      <c r="C78" s="422" t="s">
        <v>292</v>
      </c>
      <c r="D78" s="423">
        <v>40</v>
      </c>
      <c r="E78" s="424">
        <v>1524</v>
      </c>
      <c r="F78" s="425">
        <v>243.84</v>
      </c>
      <c r="G78" s="426">
        <v>1767.84</v>
      </c>
      <c r="H78" s="427">
        <v>70713.599999999991</v>
      </c>
      <c r="I78" s="428" t="s">
        <v>1353</v>
      </c>
      <c r="J78" s="428" t="s">
        <v>1354</v>
      </c>
      <c r="K78" s="419"/>
      <c r="L78" s="419"/>
      <c r="M78" s="419"/>
      <c r="N78" s="419"/>
      <c r="O78" s="419"/>
      <c r="P78" s="419"/>
      <c r="Q78" s="419"/>
      <c r="R78" s="419"/>
      <c r="S78" s="419"/>
      <c r="T78" s="419"/>
      <c r="U78" s="419"/>
    </row>
    <row r="79" spans="1:21" ht="18">
      <c r="A79" s="420">
        <v>78</v>
      </c>
      <c r="B79" s="421" t="s">
        <v>60</v>
      </c>
      <c r="C79" s="422" t="s">
        <v>292</v>
      </c>
      <c r="D79" s="423">
        <v>80</v>
      </c>
      <c r="E79" s="424">
        <v>1524</v>
      </c>
      <c r="F79" s="425">
        <v>243.84</v>
      </c>
      <c r="G79" s="426">
        <v>1767.84</v>
      </c>
      <c r="H79" s="427">
        <v>141427.19999999998</v>
      </c>
      <c r="I79" s="428" t="s">
        <v>1353</v>
      </c>
      <c r="J79" s="428" t="s">
        <v>1354</v>
      </c>
      <c r="K79" s="419"/>
      <c r="L79" s="419"/>
      <c r="M79" s="419"/>
      <c r="N79" s="419"/>
      <c r="O79" s="419"/>
      <c r="P79" s="419"/>
      <c r="Q79" s="419"/>
      <c r="R79" s="419"/>
      <c r="S79" s="419"/>
      <c r="T79" s="419"/>
      <c r="U79" s="419"/>
    </row>
    <row r="80" spans="1:21" s="60" customFormat="1" ht="18">
      <c r="A80" s="420">
        <v>79</v>
      </c>
      <c r="B80" s="421" t="s">
        <v>61</v>
      </c>
      <c r="C80" s="422" t="s">
        <v>292</v>
      </c>
      <c r="D80" s="423">
        <v>600</v>
      </c>
      <c r="E80" s="424">
        <v>1684</v>
      </c>
      <c r="F80" s="425">
        <v>269.44</v>
      </c>
      <c r="G80" s="426">
        <v>1953.44</v>
      </c>
      <c r="H80" s="427">
        <v>1172064</v>
      </c>
      <c r="I80" s="428" t="s">
        <v>1353</v>
      </c>
      <c r="J80" s="428" t="s">
        <v>1355</v>
      </c>
      <c r="K80" s="438"/>
      <c r="L80" s="438"/>
      <c r="M80" s="438"/>
      <c r="N80" s="438"/>
      <c r="O80" s="438"/>
      <c r="P80" s="438"/>
      <c r="Q80" s="438"/>
      <c r="R80" s="438"/>
      <c r="S80" s="438"/>
      <c r="T80" s="438"/>
      <c r="U80" s="438"/>
    </row>
    <row r="81" spans="1:21" s="54" customFormat="1" ht="18">
      <c r="A81" s="429">
        <v>80</v>
      </c>
      <c r="B81" s="46" t="s">
        <v>62</v>
      </c>
      <c r="C81" s="47" t="s">
        <v>292</v>
      </c>
      <c r="D81" s="430">
        <v>200</v>
      </c>
      <c r="E81" s="431"/>
      <c r="F81" s="432"/>
      <c r="G81" s="433">
        <v>0</v>
      </c>
      <c r="H81" s="434">
        <v>0</v>
      </c>
      <c r="I81" s="53"/>
      <c r="J81" s="53"/>
      <c r="K81" s="435"/>
      <c r="L81" s="435"/>
      <c r="M81" s="435"/>
      <c r="N81" s="435"/>
      <c r="O81" s="435"/>
      <c r="P81" s="435"/>
      <c r="Q81" s="435"/>
      <c r="R81" s="435"/>
      <c r="S81" s="435"/>
      <c r="T81" s="435"/>
      <c r="U81" s="435"/>
    </row>
    <row r="82" spans="1:21" ht="18">
      <c r="A82" s="420">
        <v>81</v>
      </c>
      <c r="B82" s="421" t="s">
        <v>63</v>
      </c>
      <c r="C82" s="422" t="s">
        <v>292</v>
      </c>
      <c r="D82" s="423">
        <v>600</v>
      </c>
      <c r="E82" s="424">
        <v>1684</v>
      </c>
      <c r="F82" s="425">
        <v>269.44</v>
      </c>
      <c r="G82" s="426">
        <v>1953.44</v>
      </c>
      <c r="H82" s="427">
        <v>1172064</v>
      </c>
      <c r="I82" s="428" t="s">
        <v>1353</v>
      </c>
      <c r="J82" s="428" t="s">
        <v>1355</v>
      </c>
      <c r="K82" s="419"/>
      <c r="L82" s="419"/>
      <c r="M82" s="419"/>
      <c r="N82" s="419"/>
      <c r="O82" s="419"/>
      <c r="P82" s="419"/>
      <c r="Q82" s="419"/>
      <c r="R82" s="419"/>
      <c r="S82" s="419"/>
      <c r="T82" s="419"/>
      <c r="U82" s="419"/>
    </row>
    <row r="83" spans="1:21" s="54" customFormat="1" ht="19">
      <c r="A83" s="429">
        <v>82</v>
      </c>
      <c r="B83" s="61" t="s">
        <v>756</v>
      </c>
      <c r="C83" s="56" t="s">
        <v>292</v>
      </c>
      <c r="D83" s="430">
        <v>4</v>
      </c>
      <c r="E83" s="431"/>
      <c r="F83" s="432"/>
      <c r="G83" s="433">
        <v>0</v>
      </c>
      <c r="H83" s="434">
        <v>0</v>
      </c>
      <c r="I83" s="53"/>
      <c r="J83" s="53"/>
      <c r="K83" s="435"/>
      <c r="L83" s="435"/>
      <c r="M83" s="435"/>
      <c r="N83" s="435"/>
      <c r="O83" s="435"/>
      <c r="P83" s="435"/>
      <c r="Q83" s="435"/>
      <c r="R83" s="435"/>
      <c r="S83" s="435"/>
      <c r="T83" s="435"/>
      <c r="U83" s="435"/>
    </row>
    <row r="84" spans="1:21" s="54" customFormat="1" ht="19">
      <c r="A84" s="429">
        <v>83</v>
      </c>
      <c r="B84" s="61" t="s">
        <v>757</v>
      </c>
      <c r="C84" s="56" t="s">
        <v>292</v>
      </c>
      <c r="D84" s="430">
        <v>4</v>
      </c>
      <c r="E84" s="431"/>
      <c r="F84" s="432"/>
      <c r="G84" s="433">
        <v>0</v>
      </c>
      <c r="H84" s="434">
        <v>0</v>
      </c>
      <c r="I84" s="53"/>
      <c r="J84" s="53"/>
      <c r="K84" s="435"/>
      <c r="L84" s="435"/>
      <c r="M84" s="435"/>
      <c r="N84" s="435"/>
      <c r="O84" s="435"/>
      <c r="P84" s="435"/>
      <c r="Q84" s="435"/>
      <c r="R84" s="435"/>
      <c r="S84" s="435"/>
      <c r="T84" s="435"/>
      <c r="U84" s="435"/>
    </row>
    <row r="85" spans="1:21" s="54" customFormat="1" ht="18">
      <c r="A85" s="429">
        <v>84</v>
      </c>
      <c r="B85" s="46" t="s">
        <v>758</v>
      </c>
      <c r="C85" s="47" t="s">
        <v>292</v>
      </c>
      <c r="D85" s="430">
        <v>4</v>
      </c>
      <c r="E85" s="431"/>
      <c r="F85" s="432"/>
      <c r="G85" s="433">
        <v>0</v>
      </c>
      <c r="H85" s="434">
        <v>0</v>
      </c>
      <c r="I85" s="53"/>
      <c r="J85" s="53"/>
      <c r="K85" s="435"/>
      <c r="L85" s="435"/>
      <c r="M85" s="435"/>
      <c r="N85" s="435"/>
      <c r="O85" s="435"/>
      <c r="P85" s="435"/>
      <c r="Q85" s="435"/>
      <c r="R85" s="435"/>
      <c r="S85" s="435"/>
      <c r="T85" s="435"/>
      <c r="U85" s="435"/>
    </row>
    <row r="86" spans="1:21" s="54" customFormat="1" ht="36">
      <c r="A86" s="429">
        <v>85</v>
      </c>
      <c r="B86" s="46" t="s">
        <v>66</v>
      </c>
      <c r="C86" s="47" t="s">
        <v>292</v>
      </c>
      <c r="D86" s="430">
        <v>160</v>
      </c>
      <c r="E86" s="431"/>
      <c r="F86" s="432"/>
      <c r="G86" s="433">
        <v>0</v>
      </c>
      <c r="H86" s="434">
        <v>0</v>
      </c>
      <c r="I86" s="53"/>
      <c r="J86" s="53"/>
      <c r="K86" s="435"/>
      <c r="L86" s="435"/>
      <c r="M86" s="435"/>
      <c r="N86" s="435"/>
      <c r="O86" s="435"/>
      <c r="P86" s="435"/>
      <c r="Q86" s="435"/>
      <c r="R86" s="435"/>
      <c r="S86" s="435"/>
      <c r="T86" s="435"/>
      <c r="U86" s="435"/>
    </row>
    <row r="87" spans="1:21" ht="36">
      <c r="A87" s="420">
        <v>86</v>
      </c>
      <c r="B87" s="421" t="s">
        <v>68</v>
      </c>
      <c r="C87" s="422" t="s">
        <v>292</v>
      </c>
      <c r="D87" s="423">
        <v>800</v>
      </c>
      <c r="E87" s="424">
        <v>1628</v>
      </c>
      <c r="F87" s="425">
        <v>0</v>
      </c>
      <c r="G87" s="426">
        <v>1628</v>
      </c>
      <c r="H87" s="427">
        <v>1302400</v>
      </c>
      <c r="I87" s="428" t="s">
        <v>1356</v>
      </c>
      <c r="J87" s="428" t="s">
        <v>542</v>
      </c>
      <c r="K87" s="419"/>
      <c r="L87" s="419"/>
      <c r="M87" s="419"/>
      <c r="N87" s="419"/>
      <c r="O87" s="419"/>
      <c r="P87" s="419"/>
      <c r="Q87" s="419"/>
      <c r="R87" s="419"/>
      <c r="S87" s="419"/>
      <c r="T87" s="419"/>
      <c r="U87" s="419"/>
    </row>
    <row r="88" spans="1:21" ht="36">
      <c r="A88" s="429">
        <v>87</v>
      </c>
      <c r="B88" s="46" t="s">
        <v>67</v>
      </c>
      <c r="C88" s="47" t="s">
        <v>292</v>
      </c>
      <c r="D88" s="430">
        <v>800</v>
      </c>
      <c r="E88" s="431"/>
      <c r="F88" s="436"/>
      <c r="G88" s="433">
        <v>0</v>
      </c>
      <c r="H88" s="434">
        <v>0</v>
      </c>
      <c r="I88" s="50"/>
      <c r="J88" s="50"/>
      <c r="K88" s="419"/>
      <c r="L88" s="419"/>
      <c r="M88" s="419"/>
      <c r="N88" s="419"/>
      <c r="O88" s="419"/>
      <c r="P88" s="419"/>
      <c r="Q88" s="419"/>
      <c r="R88" s="419"/>
      <c r="S88" s="419"/>
      <c r="T88" s="419"/>
      <c r="U88" s="419"/>
    </row>
    <row r="89" spans="1:21" ht="36">
      <c r="A89" s="420">
        <v>88</v>
      </c>
      <c r="B89" s="421" t="s">
        <v>69</v>
      </c>
      <c r="C89" s="422" t="s">
        <v>292</v>
      </c>
      <c r="D89" s="423">
        <v>3200</v>
      </c>
      <c r="E89" s="424">
        <v>960</v>
      </c>
      <c r="F89" s="425">
        <v>0</v>
      </c>
      <c r="G89" s="426">
        <v>960</v>
      </c>
      <c r="H89" s="427">
        <v>3072000</v>
      </c>
      <c r="I89" s="428" t="s">
        <v>1356</v>
      </c>
      <c r="J89" s="428" t="s">
        <v>542</v>
      </c>
      <c r="K89" s="419"/>
      <c r="L89" s="419"/>
      <c r="M89" s="419"/>
      <c r="N89" s="419"/>
      <c r="O89" s="419"/>
      <c r="P89" s="419"/>
      <c r="Q89" s="419"/>
      <c r="R89" s="419"/>
      <c r="S89" s="419"/>
      <c r="T89" s="419"/>
      <c r="U89" s="419"/>
    </row>
    <row r="90" spans="1:21" ht="36">
      <c r="A90" s="420">
        <v>89</v>
      </c>
      <c r="B90" s="421" t="s">
        <v>759</v>
      </c>
      <c r="C90" s="422" t="s">
        <v>292</v>
      </c>
      <c r="D90" s="423">
        <v>4000</v>
      </c>
      <c r="E90" s="424">
        <v>1628</v>
      </c>
      <c r="F90" s="425">
        <v>0</v>
      </c>
      <c r="G90" s="426">
        <v>1628</v>
      </c>
      <c r="H90" s="427">
        <v>6512000</v>
      </c>
      <c r="I90" s="428" t="s">
        <v>1356</v>
      </c>
      <c r="J90" s="428" t="s">
        <v>625</v>
      </c>
      <c r="K90" s="419"/>
      <c r="L90" s="419"/>
      <c r="M90" s="419"/>
      <c r="N90" s="419"/>
      <c r="O90" s="419"/>
      <c r="P90" s="419"/>
      <c r="Q90" s="419"/>
      <c r="R90" s="419"/>
      <c r="S90" s="419"/>
      <c r="T90" s="419"/>
      <c r="U90" s="419"/>
    </row>
    <row r="91" spans="1:21" ht="18">
      <c r="A91" s="420">
        <v>90</v>
      </c>
      <c r="B91" s="439" t="s">
        <v>760</v>
      </c>
      <c r="C91" s="440" t="s">
        <v>292</v>
      </c>
      <c r="D91" s="423">
        <v>200</v>
      </c>
      <c r="E91" s="424">
        <v>1628</v>
      </c>
      <c r="F91" s="425">
        <v>0</v>
      </c>
      <c r="G91" s="426">
        <v>1628</v>
      </c>
      <c r="H91" s="427">
        <v>325600</v>
      </c>
      <c r="I91" s="428" t="s">
        <v>1356</v>
      </c>
      <c r="J91" s="428" t="s">
        <v>542</v>
      </c>
      <c r="K91" s="419"/>
      <c r="L91" s="419"/>
      <c r="M91" s="419"/>
      <c r="N91" s="419"/>
      <c r="O91" s="419"/>
      <c r="P91" s="419"/>
      <c r="Q91" s="419"/>
      <c r="R91" s="419"/>
      <c r="S91" s="419"/>
      <c r="T91" s="419"/>
      <c r="U91" s="419"/>
    </row>
    <row r="92" spans="1:21" ht="36">
      <c r="A92" s="420">
        <v>91</v>
      </c>
      <c r="B92" s="421" t="s">
        <v>70</v>
      </c>
      <c r="C92" s="422" t="s">
        <v>292</v>
      </c>
      <c r="D92" s="423">
        <v>1200</v>
      </c>
      <c r="E92" s="424">
        <v>947</v>
      </c>
      <c r="F92" s="425">
        <v>0</v>
      </c>
      <c r="G92" s="426">
        <v>947</v>
      </c>
      <c r="H92" s="427">
        <v>1136400</v>
      </c>
      <c r="I92" s="428" t="s">
        <v>1356</v>
      </c>
      <c r="J92" s="428" t="s">
        <v>542</v>
      </c>
      <c r="K92" s="419"/>
      <c r="L92" s="419"/>
      <c r="M92" s="419"/>
      <c r="N92" s="419"/>
      <c r="O92" s="419"/>
      <c r="P92" s="419"/>
      <c r="Q92" s="419"/>
      <c r="R92" s="419"/>
      <c r="S92" s="419"/>
      <c r="T92" s="419"/>
      <c r="U92" s="419"/>
    </row>
    <row r="93" spans="1:21" ht="18">
      <c r="A93" s="420">
        <v>92</v>
      </c>
      <c r="B93" s="439" t="s">
        <v>761</v>
      </c>
      <c r="C93" s="440" t="s">
        <v>292</v>
      </c>
      <c r="D93" s="423">
        <v>400</v>
      </c>
      <c r="E93" s="424">
        <v>1628</v>
      </c>
      <c r="F93" s="425">
        <v>0</v>
      </c>
      <c r="G93" s="426">
        <v>1628</v>
      </c>
      <c r="H93" s="427">
        <v>651200</v>
      </c>
      <c r="I93" s="428" t="s">
        <v>1356</v>
      </c>
      <c r="J93" s="428" t="s">
        <v>542</v>
      </c>
      <c r="K93" s="419"/>
      <c r="L93" s="419"/>
      <c r="M93" s="419"/>
      <c r="N93" s="419"/>
      <c r="O93" s="419"/>
      <c r="P93" s="419"/>
      <c r="Q93" s="419"/>
      <c r="R93" s="419"/>
      <c r="S93" s="419"/>
      <c r="T93" s="419"/>
      <c r="U93" s="419"/>
    </row>
    <row r="94" spans="1:21" ht="36">
      <c r="A94" s="420">
        <v>93</v>
      </c>
      <c r="B94" s="421" t="s">
        <v>71</v>
      </c>
      <c r="C94" s="422" t="s">
        <v>292</v>
      </c>
      <c r="D94" s="423">
        <v>800</v>
      </c>
      <c r="E94" s="424">
        <v>947</v>
      </c>
      <c r="F94" s="425">
        <v>0</v>
      </c>
      <c r="G94" s="426">
        <v>947</v>
      </c>
      <c r="H94" s="427">
        <v>757600</v>
      </c>
      <c r="I94" s="428" t="s">
        <v>1356</v>
      </c>
      <c r="J94" s="428" t="s">
        <v>542</v>
      </c>
      <c r="K94" s="419"/>
      <c r="L94" s="419"/>
      <c r="M94" s="419"/>
      <c r="N94" s="419"/>
      <c r="O94" s="419"/>
      <c r="P94" s="419"/>
      <c r="Q94" s="419"/>
      <c r="R94" s="419"/>
      <c r="S94" s="419"/>
      <c r="T94" s="419"/>
      <c r="U94" s="419"/>
    </row>
    <row r="95" spans="1:21" ht="18">
      <c r="A95" s="420">
        <v>94</v>
      </c>
      <c r="B95" s="439" t="s">
        <v>762</v>
      </c>
      <c r="C95" s="440" t="s">
        <v>292</v>
      </c>
      <c r="D95" s="423">
        <v>400</v>
      </c>
      <c r="E95" s="424">
        <v>1628</v>
      </c>
      <c r="F95" s="425">
        <v>0</v>
      </c>
      <c r="G95" s="426">
        <v>1628</v>
      </c>
      <c r="H95" s="427">
        <v>651200</v>
      </c>
      <c r="I95" s="428" t="s">
        <v>1356</v>
      </c>
      <c r="J95" s="428" t="s">
        <v>542</v>
      </c>
      <c r="K95" s="419"/>
      <c r="L95" s="419"/>
      <c r="M95" s="419"/>
      <c r="N95" s="419"/>
      <c r="O95" s="419"/>
      <c r="P95" s="419"/>
      <c r="Q95" s="419"/>
      <c r="R95" s="419"/>
      <c r="S95" s="419"/>
      <c r="T95" s="419"/>
      <c r="U95" s="419"/>
    </row>
    <row r="96" spans="1:21" ht="36">
      <c r="A96" s="420">
        <v>95</v>
      </c>
      <c r="B96" s="421" t="s">
        <v>72</v>
      </c>
      <c r="C96" s="422" t="s">
        <v>292</v>
      </c>
      <c r="D96" s="423">
        <v>800</v>
      </c>
      <c r="E96" s="424">
        <v>947</v>
      </c>
      <c r="F96" s="425">
        <v>0</v>
      </c>
      <c r="G96" s="426">
        <v>947</v>
      </c>
      <c r="H96" s="427">
        <v>757600</v>
      </c>
      <c r="I96" s="428" t="s">
        <v>1356</v>
      </c>
      <c r="J96" s="428" t="s">
        <v>542</v>
      </c>
      <c r="K96" s="419"/>
      <c r="L96" s="419"/>
      <c r="M96" s="419"/>
      <c r="N96" s="419"/>
      <c r="O96" s="419"/>
      <c r="P96" s="419"/>
      <c r="Q96" s="419"/>
      <c r="R96" s="419"/>
      <c r="S96" s="419"/>
      <c r="T96" s="419"/>
      <c r="U96" s="419"/>
    </row>
    <row r="97" spans="1:21" ht="18">
      <c r="A97" s="429">
        <v>96</v>
      </c>
      <c r="B97" s="46" t="s">
        <v>64</v>
      </c>
      <c r="C97" s="47" t="s">
        <v>292</v>
      </c>
      <c r="D97" s="430">
        <v>2</v>
      </c>
      <c r="E97" s="431"/>
      <c r="F97" s="432"/>
      <c r="G97" s="433">
        <v>0</v>
      </c>
      <c r="H97" s="434">
        <v>0</v>
      </c>
      <c r="I97" s="50"/>
      <c r="J97" s="50"/>
      <c r="K97" s="419"/>
      <c r="L97" s="419"/>
      <c r="M97" s="419"/>
      <c r="N97" s="419"/>
      <c r="O97" s="419"/>
      <c r="P97" s="419"/>
      <c r="Q97" s="419"/>
      <c r="R97" s="419"/>
      <c r="S97" s="419"/>
      <c r="T97" s="419"/>
      <c r="U97" s="419"/>
    </row>
    <row r="98" spans="1:21" s="62" customFormat="1" ht="18">
      <c r="A98" s="429">
        <v>97</v>
      </c>
      <c r="B98" s="57" t="s">
        <v>1115</v>
      </c>
      <c r="C98" s="56" t="s">
        <v>292</v>
      </c>
      <c r="D98" s="430">
        <v>2</v>
      </c>
      <c r="E98" s="431"/>
      <c r="F98" s="432"/>
      <c r="G98" s="433">
        <v>0</v>
      </c>
      <c r="H98" s="434">
        <v>0</v>
      </c>
      <c r="I98" s="441"/>
      <c r="J98" s="441"/>
      <c r="K98" s="325"/>
      <c r="L98" s="325"/>
      <c r="M98" s="325"/>
      <c r="N98" s="325"/>
      <c r="O98" s="325"/>
      <c r="P98" s="325"/>
      <c r="Q98" s="325"/>
      <c r="R98" s="325"/>
      <c r="S98" s="325"/>
      <c r="T98" s="325"/>
      <c r="U98" s="325"/>
    </row>
    <row r="99" spans="1:21" s="62" customFormat="1" ht="18">
      <c r="A99" s="429">
        <v>98</v>
      </c>
      <c r="B99" s="46" t="s">
        <v>65</v>
      </c>
      <c r="C99" s="47" t="s">
        <v>292</v>
      </c>
      <c r="D99" s="430">
        <v>2</v>
      </c>
      <c r="E99" s="431"/>
      <c r="F99" s="432"/>
      <c r="G99" s="433">
        <v>0</v>
      </c>
      <c r="H99" s="434">
        <v>0</v>
      </c>
      <c r="I99" s="441"/>
      <c r="J99" s="441"/>
      <c r="K99" s="325"/>
      <c r="L99" s="325"/>
      <c r="M99" s="325"/>
      <c r="N99" s="325"/>
      <c r="O99" s="325"/>
      <c r="P99" s="325"/>
      <c r="Q99" s="325"/>
      <c r="R99" s="325"/>
      <c r="S99" s="325"/>
      <c r="T99" s="325"/>
      <c r="U99" s="325"/>
    </row>
    <row r="100" spans="1:21" s="62" customFormat="1" ht="18">
      <c r="A100" s="429">
        <v>99</v>
      </c>
      <c r="B100" s="57" t="s">
        <v>766</v>
      </c>
      <c r="C100" s="56" t="s">
        <v>292</v>
      </c>
      <c r="D100" s="430">
        <v>8</v>
      </c>
      <c r="E100" s="431"/>
      <c r="F100" s="432"/>
      <c r="G100" s="433">
        <v>0</v>
      </c>
      <c r="H100" s="434">
        <v>0</v>
      </c>
      <c r="I100" s="441"/>
      <c r="J100" s="441"/>
      <c r="K100" s="325"/>
      <c r="L100" s="325"/>
      <c r="M100" s="325"/>
      <c r="N100" s="325"/>
      <c r="O100" s="325"/>
      <c r="P100" s="325"/>
      <c r="Q100" s="325"/>
      <c r="R100" s="325"/>
      <c r="S100" s="325"/>
      <c r="T100" s="325"/>
      <c r="U100" s="325"/>
    </row>
    <row r="101" spans="1:21" s="62" customFormat="1" ht="18">
      <c r="A101" s="429">
        <v>100</v>
      </c>
      <c r="B101" s="46" t="s">
        <v>73</v>
      </c>
      <c r="C101" s="47" t="s">
        <v>292</v>
      </c>
      <c r="D101" s="430">
        <v>96</v>
      </c>
      <c r="E101" s="431"/>
      <c r="F101" s="432"/>
      <c r="G101" s="433">
        <v>0</v>
      </c>
      <c r="H101" s="434">
        <v>0</v>
      </c>
      <c r="I101" s="441"/>
      <c r="J101" s="441"/>
      <c r="K101" s="325"/>
      <c r="L101" s="325"/>
      <c r="M101" s="325"/>
      <c r="N101" s="325"/>
      <c r="O101" s="325"/>
      <c r="P101" s="325"/>
      <c r="Q101" s="325"/>
      <c r="R101" s="325"/>
      <c r="S101" s="325"/>
      <c r="T101" s="325"/>
      <c r="U101" s="325"/>
    </row>
    <row r="102" spans="1:21" ht="18">
      <c r="A102" s="429">
        <v>101</v>
      </c>
      <c r="B102" s="46" t="s">
        <v>74</v>
      </c>
      <c r="C102" s="47" t="s">
        <v>292</v>
      </c>
      <c r="D102" s="430">
        <v>48</v>
      </c>
      <c r="E102" s="431"/>
      <c r="F102" s="432"/>
      <c r="G102" s="433">
        <v>0</v>
      </c>
      <c r="H102" s="434">
        <v>0</v>
      </c>
      <c r="I102" s="50"/>
      <c r="J102" s="50"/>
      <c r="K102" s="419"/>
      <c r="L102" s="419"/>
      <c r="M102" s="419"/>
      <c r="N102" s="419"/>
      <c r="O102" s="419"/>
      <c r="P102" s="419"/>
      <c r="Q102" s="419"/>
      <c r="R102" s="419"/>
      <c r="S102" s="419"/>
      <c r="T102" s="419"/>
      <c r="U102" s="419"/>
    </row>
    <row r="103" spans="1:21" ht="18">
      <c r="A103" s="429">
        <v>102</v>
      </c>
      <c r="B103" s="46" t="s">
        <v>75</v>
      </c>
      <c r="C103" s="47" t="s">
        <v>301</v>
      </c>
      <c r="D103" s="430">
        <v>30</v>
      </c>
      <c r="E103" s="431"/>
      <c r="F103" s="432"/>
      <c r="G103" s="433">
        <v>0</v>
      </c>
      <c r="H103" s="434">
        <v>0</v>
      </c>
      <c r="I103" s="50"/>
      <c r="J103" s="50"/>
      <c r="K103" s="419"/>
      <c r="L103" s="419"/>
      <c r="M103" s="419"/>
      <c r="N103" s="419"/>
      <c r="O103" s="419"/>
      <c r="P103" s="419"/>
      <c r="Q103" s="419"/>
      <c r="R103" s="419"/>
      <c r="S103" s="419"/>
      <c r="T103" s="419"/>
      <c r="U103" s="419"/>
    </row>
    <row r="104" spans="1:21" ht="18">
      <c r="A104" s="429">
        <v>103</v>
      </c>
      <c r="B104" s="46" t="s">
        <v>76</v>
      </c>
      <c r="C104" s="47" t="s">
        <v>292</v>
      </c>
      <c r="D104" s="430">
        <v>24</v>
      </c>
      <c r="E104" s="431"/>
      <c r="F104" s="442"/>
      <c r="G104" s="433">
        <v>0</v>
      </c>
      <c r="H104" s="434">
        <v>0</v>
      </c>
      <c r="I104" s="50"/>
      <c r="J104" s="50"/>
      <c r="K104" s="419"/>
      <c r="L104" s="419"/>
      <c r="M104" s="419"/>
      <c r="N104" s="419"/>
      <c r="O104" s="419"/>
      <c r="P104" s="419"/>
      <c r="Q104" s="419"/>
      <c r="R104" s="419"/>
      <c r="S104" s="419"/>
      <c r="T104" s="419"/>
      <c r="U104" s="419"/>
    </row>
    <row r="105" spans="1:21" ht="18">
      <c r="A105" s="429">
        <v>104</v>
      </c>
      <c r="B105" s="46" t="s">
        <v>77</v>
      </c>
      <c r="C105" s="47" t="s">
        <v>302</v>
      </c>
      <c r="D105" s="430">
        <v>4</v>
      </c>
      <c r="E105" s="431"/>
      <c r="F105" s="432"/>
      <c r="G105" s="433">
        <v>0</v>
      </c>
      <c r="H105" s="434">
        <v>0</v>
      </c>
      <c r="I105" s="50"/>
      <c r="J105" s="50"/>
      <c r="K105" s="419"/>
      <c r="L105" s="419"/>
      <c r="M105" s="419"/>
      <c r="N105" s="419"/>
      <c r="O105" s="419"/>
      <c r="P105" s="419"/>
      <c r="Q105" s="419"/>
      <c r="R105" s="419"/>
      <c r="S105" s="419"/>
      <c r="T105" s="419"/>
      <c r="U105" s="419"/>
    </row>
    <row r="106" spans="1:21" ht="18">
      <c r="A106" s="429">
        <v>105</v>
      </c>
      <c r="B106" s="46" t="s">
        <v>78</v>
      </c>
      <c r="C106" s="47" t="s">
        <v>294</v>
      </c>
      <c r="D106" s="430">
        <v>30</v>
      </c>
      <c r="E106" s="431"/>
      <c r="F106" s="432"/>
      <c r="G106" s="433">
        <v>0</v>
      </c>
      <c r="H106" s="434">
        <v>0</v>
      </c>
      <c r="I106" s="50"/>
      <c r="J106" s="50"/>
      <c r="K106" s="419"/>
      <c r="L106" s="419"/>
      <c r="M106" s="419"/>
      <c r="N106" s="419"/>
      <c r="O106" s="419"/>
      <c r="P106" s="419"/>
      <c r="Q106" s="419"/>
      <c r="R106" s="419"/>
      <c r="S106" s="419"/>
      <c r="T106" s="419"/>
      <c r="U106" s="419"/>
    </row>
    <row r="107" spans="1:21" ht="54">
      <c r="A107" s="429">
        <v>106</v>
      </c>
      <c r="B107" s="46" t="s">
        <v>79</v>
      </c>
      <c r="C107" s="47" t="s">
        <v>292</v>
      </c>
      <c r="D107" s="430">
        <v>12</v>
      </c>
      <c r="E107" s="431"/>
      <c r="F107" s="432"/>
      <c r="G107" s="433">
        <v>0</v>
      </c>
      <c r="H107" s="434">
        <v>0</v>
      </c>
      <c r="I107" s="50"/>
      <c r="J107" s="50"/>
      <c r="K107" s="419"/>
      <c r="L107" s="419"/>
      <c r="M107" s="419"/>
      <c r="N107" s="419"/>
      <c r="O107" s="419"/>
      <c r="P107" s="419"/>
      <c r="Q107" s="419"/>
      <c r="R107" s="419"/>
      <c r="S107" s="419"/>
      <c r="T107" s="419"/>
      <c r="U107" s="419"/>
    </row>
    <row r="108" spans="1:21" ht="36">
      <c r="A108" s="429">
        <v>107</v>
      </c>
      <c r="B108" s="46" t="s">
        <v>80</v>
      </c>
      <c r="C108" s="47" t="s">
        <v>303</v>
      </c>
      <c r="D108" s="430">
        <v>8</v>
      </c>
      <c r="E108" s="431"/>
      <c r="F108" s="432"/>
      <c r="G108" s="433">
        <v>0</v>
      </c>
      <c r="H108" s="434">
        <v>0</v>
      </c>
      <c r="I108" s="50"/>
      <c r="J108" s="50"/>
      <c r="K108" s="419"/>
      <c r="L108" s="419"/>
      <c r="M108" s="419"/>
      <c r="N108" s="419"/>
      <c r="O108" s="419"/>
      <c r="P108" s="419"/>
      <c r="Q108" s="419"/>
      <c r="R108" s="419"/>
      <c r="S108" s="419"/>
      <c r="T108" s="419"/>
      <c r="U108" s="419"/>
    </row>
    <row r="109" spans="1:21" ht="36">
      <c r="A109" s="429">
        <v>108</v>
      </c>
      <c r="B109" s="46" t="s">
        <v>81</v>
      </c>
      <c r="C109" s="47" t="s">
        <v>292</v>
      </c>
      <c r="D109" s="430">
        <v>200</v>
      </c>
      <c r="E109" s="431"/>
      <c r="F109" s="432"/>
      <c r="G109" s="433">
        <v>0</v>
      </c>
      <c r="H109" s="434">
        <v>0</v>
      </c>
      <c r="I109" s="50"/>
      <c r="J109" s="50"/>
      <c r="K109" s="419"/>
      <c r="L109" s="419"/>
      <c r="M109" s="419"/>
      <c r="N109" s="419"/>
      <c r="O109" s="419"/>
      <c r="P109" s="419"/>
      <c r="Q109" s="419"/>
      <c r="R109" s="419"/>
      <c r="S109" s="419"/>
      <c r="T109" s="419"/>
      <c r="U109" s="419"/>
    </row>
    <row r="110" spans="1:21" ht="36">
      <c r="A110" s="429">
        <v>109</v>
      </c>
      <c r="B110" s="46" t="s">
        <v>82</v>
      </c>
      <c r="C110" s="47" t="s">
        <v>292</v>
      </c>
      <c r="D110" s="430">
        <v>80</v>
      </c>
      <c r="E110" s="431"/>
      <c r="F110" s="432"/>
      <c r="G110" s="433">
        <v>0</v>
      </c>
      <c r="H110" s="434">
        <v>0</v>
      </c>
      <c r="I110" s="50"/>
      <c r="J110" s="50"/>
      <c r="K110" s="419"/>
      <c r="L110" s="419"/>
      <c r="M110" s="419"/>
      <c r="N110" s="419"/>
      <c r="O110" s="419"/>
      <c r="P110" s="419"/>
      <c r="Q110" s="419"/>
      <c r="R110" s="419"/>
      <c r="S110" s="419"/>
      <c r="T110" s="419"/>
      <c r="U110" s="419"/>
    </row>
    <row r="111" spans="1:21" ht="18">
      <c r="A111" s="429">
        <v>110</v>
      </c>
      <c r="B111" s="57" t="s">
        <v>767</v>
      </c>
      <c r="C111" s="56" t="s">
        <v>292</v>
      </c>
      <c r="D111" s="430">
        <v>4</v>
      </c>
      <c r="E111" s="431"/>
      <c r="F111" s="432"/>
      <c r="G111" s="433">
        <v>0</v>
      </c>
      <c r="H111" s="434">
        <v>0</v>
      </c>
      <c r="I111" s="50"/>
      <c r="J111" s="50"/>
      <c r="K111" s="419"/>
      <c r="L111" s="419"/>
      <c r="M111" s="419"/>
      <c r="N111" s="419"/>
      <c r="O111" s="419"/>
      <c r="P111" s="419"/>
      <c r="Q111" s="419"/>
      <c r="R111" s="419"/>
      <c r="S111" s="419"/>
      <c r="T111" s="419"/>
      <c r="U111" s="419"/>
    </row>
    <row r="112" spans="1:21" ht="18">
      <c r="A112" s="429">
        <v>111</v>
      </c>
      <c r="B112" s="57" t="s">
        <v>768</v>
      </c>
      <c r="C112" s="56" t="s">
        <v>292</v>
      </c>
      <c r="D112" s="430">
        <v>20</v>
      </c>
      <c r="E112" s="431"/>
      <c r="F112" s="432"/>
      <c r="G112" s="433">
        <v>0</v>
      </c>
      <c r="H112" s="434">
        <v>0</v>
      </c>
      <c r="I112" s="50"/>
      <c r="J112" s="50"/>
      <c r="K112" s="419"/>
      <c r="L112" s="419"/>
      <c r="M112" s="419"/>
      <c r="N112" s="419"/>
      <c r="O112" s="419"/>
      <c r="P112" s="419"/>
      <c r="Q112" s="419"/>
      <c r="R112" s="419"/>
      <c r="S112" s="419"/>
      <c r="T112" s="419"/>
      <c r="U112" s="419"/>
    </row>
    <row r="113" spans="1:21" ht="18">
      <c r="A113" s="429">
        <v>112</v>
      </c>
      <c r="B113" s="57" t="s">
        <v>769</v>
      </c>
      <c r="C113" s="56" t="s">
        <v>292</v>
      </c>
      <c r="D113" s="430">
        <v>15</v>
      </c>
      <c r="E113" s="431"/>
      <c r="F113" s="432"/>
      <c r="G113" s="433">
        <v>0</v>
      </c>
      <c r="H113" s="434">
        <v>0</v>
      </c>
      <c r="I113" s="50"/>
      <c r="J113" s="50"/>
      <c r="K113" s="419"/>
      <c r="L113" s="419"/>
      <c r="M113" s="419"/>
      <c r="N113" s="419"/>
      <c r="O113" s="419"/>
      <c r="P113" s="419"/>
      <c r="Q113" s="419"/>
      <c r="R113" s="419"/>
      <c r="S113" s="419"/>
      <c r="T113" s="419"/>
      <c r="U113" s="419"/>
    </row>
    <row r="114" spans="1:21" s="58" customFormat="1" ht="18">
      <c r="A114" s="429">
        <v>113</v>
      </c>
      <c r="B114" s="57" t="s">
        <v>770</v>
      </c>
      <c r="C114" s="56" t="s">
        <v>292</v>
      </c>
      <c r="D114" s="430">
        <v>15</v>
      </c>
      <c r="E114" s="431"/>
      <c r="F114" s="432"/>
      <c r="G114" s="433">
        <v>0</v>
      </c>
      <c r="H114" s="434">
        <v>0</v>
      </c>
      <c r="I114" s="59"/>
      <c r="J114" s="59"/>
      <c r="K114" s="437"/>
      <c r="L114" s="437"/>
      <c r="M114" s="437"/>
      <c r="N114" s="437"/>
      <c r="O114" s="437"/>
      <c r="P114" s="437"/>
      <c r="Q114" s="437"/>
      <c r="R114" s="437"/>
      <c r="S114" s="437"/>
      <c r="T114" s="437"/>
      <c r="U114" s="437"/>
    </row>
    <row r="115" spans="1:21" s="63" customFormat="1" ht="18">
      <c r="A115" s="429">
        <v>114</v>
      </c>
      <c r="B115" s="46" t="s">
        <v>771</v>
      </c>
      <c r="C115" s="47" t="s">
        <v>292</v>
      </c>
      <c r="D115" s="430">
        <v>40</v>
      </c>
      <c r="E115" s="431"/>
      <c r="F115" s="443"/>
      <c r="G115" s="433">
        <v>0</v>
      </c>
      <c r="H115" s="434">
        <v>0</v>
      </c>
      <c r="I115" s="444"/>
      <c r="J115" s="444"/>
      <c r="K115" s="445"/>
      <c r="L115" s="445"/>
      <c r="M115" s="445"/>
      <c r="N115" s="445"/>
      <c r="O115" s="445"/>
      <c r="P115" s="445"/>
      <c r="Q115" s="445"/>
      <c r="R115" s="445"/>
      <c r="S115" s="445"/>
      <c r="T115" s="445"/>
      <c r="U115" s="445"/>
    </row>
    <row r="116" spans="1:21" ht="18">
      <c r="A116" s="429">
        <v>115</v>
      </c>
      <c r="B116" s="46" t="s">
        <v>772</v>
      </c>
      <c r="C116" s="47" t="s">
        <v>292</v>
      </c>
      <c r="D116" s="430">
        <v>20</v>
      </c>
      <c r="E116" s="431"/>
      <c r="F116" s="432"/>
      <c r="G116" s="433">
        <v>0</v>
      </c>
      <c r="H116" s="434">
        <v>0</v>
      </c>
      <c r="I116" s="50"/>
      <c r="J116" s="50"/>
      <c r="K116" s="419"/>
      <c r="L116" s="419"/>
      <c r="M116" s="419"/>
      <c r="N116" s="419"/>
      <c r="O116" s="419"/>
      <c r="P116" s="419"/>
      <c r="Q116" s="419"/>
      <c r="R116" s="419"/>
      <c r="S116" s="419"/>
      <c r="T116" s="419"/>
      <c r="U116" s="419"/>
    </row>
    <row r="117" spans="1:21" s="58" customFormat="1" ht="18">
      <c r="A117" s="429">
        <v>116</v>
      </c>
      <c r="B117" s="57" t="s">
        <v>773</v>
      </c>
      <c r="C117" s="56" t="s">
        <v>292</v>
      </c>
      <c r="D117" s="430">
        <v>2</v>
      </c>
      <c r="E117" s="431"/>
      <c r="F117" s="442"/>
      <c r="G117" s="433">
        <v>0</v>
      </c>
      <c r="H117" s="434">
        <v>0</v>
      </c>
      <c r="I117" s="59"/>
      <c r="J117" s="59"/>
      <c r="K117" s="437"/>
      <c r="L117" s="437"/>
      <c r="M117" s="437"/>
      <c r="N117" s="437"/>
      <c r="O117" s="437"/>
      <c r="P117" s="437"/>
      <c r="Q117" s="437"/>
      <c r="R117" s="437"/>
      <c r="S117" s="437"/>
      <c r="T117" s="437"/>
      <c r="U117" s="437"/>
    </row>
    <row r="118" spans="1:21" s="58" customFormat="1" ht="18">
      <c r="A118" s="429">
        <v>117</v>
      </c>
      <c r="B118" s="57" t="s">
        <v>774</v>
      </c>
      <c r="C118" s="56" t="s">
        <v>292</v>
      </c>
      <c r="D118" s="430">
        <v>2</v>
      </c>
      <c r="E118" s="431"/>
      <c r="F118" s="442"/>
      <c r="G118" s="433">
        <v>0</v>
      </c>
      <c r="H118" s="434">
        <v>0</v>
      </c>
      <c r="I118" s="59"/>
      <c r="J118" s="59"/>
      <c r="K118" s="437"/>
      <c r="L118" s="437"/>
      <c r="M118" s="437"/>
      <c r="N118" s="437"/>
      <c r="O118" s="437"/>
      <c r="P118" s="437"/>
      <c r="Q118" s="437"/>
      <c r="R118" s="437"/>
      <c r="S118" s="437"/>
      <c r="T118" s="437"/>
      <c r="U118" s="437"/>
    </row>
    <row r="119" spans="1:21" ht="18">
      <c r="A119" s="429">
        <v>118</v>
      </c>
      <c r="B119" s="57" t="s">
        <v>775</v>
      </c>
      <c r="C119" s="56" t="s">
        <v>292</v>
      </c>
      <c r="D119" s="430">
        <v>2</v>
      </c>
      <c r="E119" s="431"/>
      <c r="F119" s="432"/>
      <c r="G119" s="433">
        <v>0</v>
      </c>
      <c r="H119" s="434">
        <v>0</v>
      </c>
      <c r="I119" s="50"/>
      <c r="J119" s="50"/>
      <c r="K119" s="419"/>
      <c r="L119" s="419"/>
      <c r="M119" s="419"/>
      <c r="N119" s="419"/>
      <c r="O119" s="419"/>
      <c r="P119" s="419"/>
      <c r="Q119" s="419"/>
      <c r="R119" s="419"/>
      <c r="S119" s="419"/>
      <c r="T119" s="419"/>
      <c r="U119" s="419"/>
    </row>
    <row r="120" spans="1:21" s="65" customFormat="1" ht="18">
      <c r="A120" s="429">
        <v>119</v>
      </c>
      <c r="B120" s="57" t="s">
        <v>776</v>
      </c>
      <c r="C120" s="56" t="s">
        <v>292</v>
      </c>
      <c r="D120" s="430">
        <v>10</v>
      </c>
      <c r="E120" s="431"/>
      <c r="F120" s="432"/>
      <c r="G120" s="433">
        <v>0</v>
      </c>
      <c r="H120" s="434">
        <v>0</v>
      </c>
      <c r="I120" s="446"/>
      <c r="J120" s="446"/>
      <c r="K120" s="447"/>
      <c r="L120" s="447"/>
      <c r="M120" s="447"/>
      <c r="N120" s="447"/>
      <c r="O120" s="447"/>
      <c r="P120" s="447"/>
      <c r="Q120" s="447"/>
      <c r="R120" s="447"/>
      <c r="S120" s="447"/>
      <c r="T120" s="447"/>
      <c r="U120" s="447"/>
    </row>
    <row r="121" spans="1:21" ht="36">
      <c r="A121" s="429">
        <v>120</v>
      </c>
      <c r="B121" s="46" t="s">
        <v>83</v>
      </c>
      <c r="C121" s="47" t="s">
        <v>292</v>
      </c>
      <c r="D121" s="430">
        <v>2000</v>
      </c>
      <c r="E121" s="431"/>
      <c r="F121" s="432"/>
      <c r="G121" s="433">
        <v>0</v>
      </c>
      <c r="H121" s="434">
        <v>0</v>
      </c>
      <c r="I121" s="50"/>
      <c r="J121" s="50"/>
      <c r="K121" s="419"/>
      <c r="L121" s="419"/>
      <c r="M121" s="419"/>
      <c r="N121" s="419"/>
      <c r="O121" s="419"/>
      <c r="P121" s="419"/>
      <c r="Q121" s="419"/>
      <c r="R121" s="419"/>
      <c r="S121" s="419"/>
      <c r="T121" s="419"/>
      <c r="U121" s="419"/>
    </row>
    <row r="122" spans="1:21" ht="18">
      <c r="A122" s="429">
        <v>121</v>
      </c>
      <c r="B122" s="57" t="s">
        <v>777</v>
      </c>
      <c r="C122" s="56" t="s">
        <v>292</v>
      </c>
      <c r="D122" s="430">
        <v>20</v>
      </c>
      <c r="E122" s="431"/>
      <c r="F122" s="442"/>
      <c r="G122" s="433">
        <v>0</v>
      </c>
      <c r="H122" s="434">
        <v>0</v>
      </c>
      <c r="I122" s="50"/>
      <c r="J122" s="50"/>
      <c r="K122" s="419"/>
      <c r="L122" s="419"/>
      <c r="M122" s="419"/>
      <c r="N122" s="419"/>
      <c r="O122" s="419"/>
      <c r="P122" s="419"/>
      <c r="Q122" s="419"/>
      <c r="R122" s="419"/>
      <c r="S122" s="419"/>
      <c r="T122" s="419"/>
      <c r="U122" s="419"/>
    </row>
    <row r="123" spans="1:21" s="60" customFormat="1" ht="18">
      <c r="A123" s="429">
        <v>122</v>
      </c>
      <c r="B123" s="57" t="s">
        <v>778</v>
      </c>
      <c r="C123" s="56" t="s">
        <v>291</v>
      </c>
      <c r="D123" s="430">
        <v>4</v>
      </c>
      <c r="E123" s="431"/>
      <c r="F123" s="432"/>
      <c r="G123" s="433">
        <v>0</v>
      </c>
      <c r="H123" s="434">
        <v>0</v>
      </c>
      <c r="I123" s="66"/>
      <c r="J123" s="66"/>
      <c r="K123" s="438"/>
      <c r="L123" s="438"/>
      <c r="M123" s="438"/>
      <c r="N123" s="438"/>
      <c r="O123" s="438"/>
      <c r="P123" s="438"/>
      <c r="Q123" s="438"/>
      <c r="R123" s="438"/>
      <c r="S123" s="438"/>
      <c r="T123" s="438"/>
      <c r="U123" s="438"/>
    </row>
    <row r="124" spans="1:21" s="58" customFormat="1" ht="18">
      <c r="A124" s="429">
        <v>123</v>
      </c>
      <c r="B124" s="46" t="s">
        <v>84</v>
      </c>
      <c r="C124" s="47" t="s">
        <v>291</v>
      </c>
      <c r="D124" s="430">
        <v>40</v>
      </c>
      <c r="E124" s="431"/>
      <c r="F124" s="432"/>
      <c r="G124" s="433">
        <v>0</v>
      </c>
      <c r="H124" s="434">
        <v>0</v>
      </c>
      <c r="I124" s="59"/>
      <c r="J124" s="59"/>
      <c r="K124" s="437"/>
      <c r="L124" s="437"/>
      <c r="M124" s="437"/>
      <c r="N124" s="437"/>
      <c r="O124" s="437"/>
      <c r="P124" s="437"/>
      <c r="Q124" s="437"/>
      <c r="R124" s="437"/>
      <c r="S124" s="437"/>
      <c r="T124" s="437"/>
      <c r="U124" s="437"/>
    </row>
    <row r="125" spans="1:21" ht="18">
      <c r="A125" s="429">
        <v>124</v>
      </c>
      <c r="B125" s="46" t="s">
        <v>85</v>
      </c>
      <c r="C125" s="47" t="s">
        <v>291</v>
      </c>
      <c r="D125" s="430">
        <v>4</v>
      </c>
      <c r="E125" s="431"/>
      <c r="F125" s="432"/>
      <c r="G125" s="433">
        <v>0</v>
      </c>
      <c r="H125" s="434">
        <v>0</v>
      </c>
      <c r="I125" s="50"/>
      <c r="J125" s="50"/>
      <c r="K125" s="419"/>
      <c r="L125" s="419"/>
      <c r="M125" s="419"/>
      <c r="N125" s="419"/>
      <c r="O125" s="419"/>
      <c r="P125" s="419"/>
      <c r="Q125" s="419"/>
      <c r="R125" s="419"/>
      <c r="S125" s="419"/>
      <c r="T125" s="419"/>
      <c r="U125" s="419"/>
    </row>
    <row r="126" spans="1:21" ht="18">
      <c r="A126" s="429">
        <v>125</v>
      </c>
      <c r="B126" s="46" t="s">
        <v>86</v>
      </c>
      <c r="C126" s="47" t="s">
        <v>291</v>
      </c>
      <c r="D126" s="430">
        <v>12</v>
      </c>
      <c r="E126" s="431"/>
      <c r="F126" s="432"/>
      <c r="G126" s="433">
        <v>0</v>
      </c>
      <c r="H126" s="434">
        <v>0</v>
      </c>
      <c r="I126" s="50"/>
      <c r="J126" s="50"/>
      <c r="K126" s="419"/>
      <c r="L126" s="419"/>
      <c r="M126" s="419"/>
      <c r="N126" s="419"/>
      <c r="O126" s="419"/>
      <c r="P126" s="419"/>
      <c r="Q126" s="419"/>
      <c r="R126" s="419"/>
      <c r="S126" s="419"/>
      <c r="T126" s="419"/>
      <c r="U126" s="419"/>
    </row>
    <row r="127" spans="1:21" ht="18">
      <c r="A127" s="429">
        <v>126</v>
      </c>
      <c r="B127" s="57" t="s">
        <v>779</v>
      </c>
      <c r="C127" s="56" t="s">
        <v>291</v>
      </c>
      <c r="D127" s="430">
        <v>4</v>
      </c>
      <c r="E127" s="431"/>
      <c r="F127" s="432"/>
      <c r="G127" s="433">
        <v>0</v>
      </c>
      <c r="H127" s="434">
        <v>0</v>
      </c>
      <c r="I127" s="50"/>
      <c r="J127" s="50"/>
      <c r="K127" s="419"/>
      <c r="L127" s="419"/>
      <c r="M127" s="419"/>
      <c r="N127" s="419"/>
      <c r="O127" s="419"/>
      <c r="P127" s="419"/>
      <c r="Q127" s="419"/>
      <c r="R127" s="419"/>
      <c r="S127" s="419"/>
      <c r="T127" s="419"/>
      <c r="U127" s="419"/>
    </row>
    <row r="128" spans="1:21" ht="18">
      <c r="A128" s="429">
        <v>127</v>
      </c>
      <c r="B128" s="46" t="s">
        <v>87</v>
      </c>
      <c r="C128" s="47" t="s">
        <v>291</v>
      </c>
      <c r="D128" s="430">
        <v>48</v>
      </c>
      <c r="E128" s="431"/>
      <c r="F128" s="432"/>
      <c r="G128" s="433">
        <v>0</v>
      </c>
      <c r="H128" s="434">
        <v>0</v>
      </c>
      <c r="I128" s="50"/>
      <c r="J128" s="50"/>
      <c r="K128" s="419"/>
      <c r="L128" s="419"/>
      <c r="M128" s="419"/>
      <c r="N128" s="419"/>
      <c r="O128" s="419"/>
      <c r="P128" s="419"/>
      <c r="Q128" s="419"/>
      <c r="R128" s="419"/>
      <c r="S128" s="419"/>
      <c r="T128" s="419"/>
      <c r="U128" s="419"/>
    </row>
    <row r="129" spans="1:21" ht="18">
      <c r="A129" s="429">
        <v>128</v>
      </c>
      <c r="B129" s="46" t="s">
        <v>88</v>
      </c>
      <c r="C129" s="47" t="s">
        <v>304</v>
      </c>
      <c r="D129" s="430">
        <v>12</v>
      </c>
      <c r="E129" s="431"/>
      <c r="F129" s="432"/>
      <c r="G129" s="433">
        <v>0</v>
      </c>
      <c r="H129" s="434">
        <v>0</v>
      </c>
      <c r="I129" s="50"/>
      <c r="J129" s="50"/>
      <c r="K129" s="419"/>
      <c r="L129" s="419"/>
      <c r="M129" s="419"/>
      <c r="N129" s="419"/>
      <c r="O129" s="419"/>
      <c r="P129" s="419"/>
      <c r="Q129" s="419"/>
      <c r="R129" s="419"/>
      <c r="S129" s="419"/>
      <c r="T129" s="419"/>
      <c r="U129" s="419"/>
    </row>
    <row r="130" spans="1:21" ht="36">
      <c r="A130" s="429">
        <v>129</v>
      </c>
      <c r="B130" s="46" t="s">
        <v>89</v>
      </c>
      <c r="C130" s="47" t="s">
        <v>292</v>
      </c>
      <c r="D130" s="430">
        <v>600</v>
      </c>
      <c r="E130" s="431"/>
      <c r="F130" s="432"/>
      <c r="G130" s="433">
        <v>0</v>
      </c>
      <c r="H130" s="434">
        <v>0</v>
      </c>
      <c r="I130" s="50"/>
      <c r="J130" s="50"/>
      <c r="K130" s="419"/>
      <c r="L130" s="419"/>
      <c r="M130" s="419"/>
      <c r="N130" s="419"/>
      <c r="O130" s="419"/>
      <c r="P130" s="419"/>
      <c r="Q130" s="419"/>
      <c r="R130" s="419"/>
      <c r="S130" s="419"/>
      <c r="T130" s="419"/>
      <c r="U130" s="419"/>
    </row>
    <row r="131" spans="1:21" ht="18">
      <c r="A131" s="429">
        <v>130</v>
      </c>
      <c r="B131" s="57" t="s">
        <v>780</v>
      </c>
      <c r="C131" s="56" t="s">
        <v>292</v>
      </c>
      <c r="D131" s="430">
        <v>200</v>
      </c>
      <c r="E131" s="431"/>
      <c r="F131" s="432"/>
      <c r="G131" s="433">
        <v>0</v>
      </c>
      <c r="H131" s="434">
        <v>0</v>
      </c>
      <c r="I131" s="50"/>
      <c r="J131" s="50"/>
      <c r="K131" s="419"/>
      <c r="L131" s="419"/>
      <c r="M131" s="419"/>
      <c r="N131" s="419"/>
      <c r="O131" s="419"/>
      <c r="P131" s="419"/>
      <c r="Q131" s="419"/>
      <c r="R131" s="419"/>
      <c r="S131" s="419"/>
      <c r="T131" s="419"/>
      <c r="U131" s="419"/>
    </row>
    <row r="132" spans="1:21" s="58" customFormat="1" ht="18">
      <c r="A132" s="429">
        <v>131</v>
      </c>
      <c r="B132" s="46" t="s">
        <v>90</v>
      </c>
      <c r="C132" s="47" t="s">
        <v>292</v>
      </c>
      <c r="D132" s="430">
        <v>6</v>
      </c>
      <c r="E132" s="431"/>
      <c r="F132" s="442"/>
      <c r="G132" s="433">
        <v>0</v>
      </c>
      <c r="H132" s="434">
        <v>0</v>
      </c>
      <c r="I132" s="59"/>
      <c r="J132" s="59"/>
      <c r="K132" s="437"/>
      <c r="L132" s="437"/>
      <c r="M132" s="437"/>
      <c r="N132" s="437"/>
      <c r="O132" s="437"/>
      <c r="P132" s="437"/>
      <c r="Q132" s="437"/>
      <c r="R132" s="437"/>
      <c r="S132" s="437"/>
      <c r="T132" s="437"/>
      <c r="U132" s="437"/>
    </row>
    <row r="133" spans="1:21" ht="18">
      <c r="A133" s="429">
        <v>132</v>
      </c>
      <c r="B133" s="46" t="s">
        <v>91</v>
      </c>
      <c r="C133" s="47" t="s">
        <v>292</v>
      </c>
      <c r="D133" s="430">
        <v>8</v>
      </c>
      <c r="E133" s="431"/>
      <c r="F133" s="432"/>
      <c r="G133" s="433">
        <v>0</v>
      </c>
      <c r="H133" s="434">
        <v>0</v>
      </c>
      <c r="I133" s="50"/>
      <c r="J133" s="50"/>
      <c r="K133" s="419"/>
      <c r="L133" s="419"/>
      <c r="M133" s="419"/>
      <c r="N133" s="419"/>
      <c r="O133" s="419"/>
      <c r="P133" s="419"/>
      <c r="Q133" s="419"/>
      <c r="R133" s="419"/>
      <c r="S133" s="419"/>
      <c r="T133" s="419"/>
      <c r="U133" s="419"/>
    </row>
    <row r="134" spans="1:21" ht="18">
      <c r="A134" s="429">
        <v>133</v>
      </c>
      <c r="B134" s="46" t="s">
        <v>92</v>
      </c>
      <c r="C134" s="47" t="s">
        <v>305</v>
      </c>
      <c r="D134" s="430">
        <v>8</v>
      </c>
      <c r="E134" s="431"/>
      <c r="F134" s="436"/>
      <c r="G134" s="433">
        <v>0</v>
      </c>
      <c r="H134" s="434">
        <v>0</v>
      </c>
      <c r="I134" s="50"/>
      <c r="J134" s="50"/>
      <c r="K134" s="419"/>
      <c r="L134" s="419"/>
      <c r="M134" s="419"/>
      <c r="N134" s="419"/>
      <c r="O134" s="419"/>
      <c r="P134" s="419"/>
      <c r="Q134" s="419"/>
      <c r="R134" s="419"/>
      <c r="S134" s="419"/>
      <c r="T134" s="419"/>
      <c r="U134" s="419"/>
    </row>
    <row r="135" spans="1:21" s="60" customFormat="1" ht="18">
      <c r="A135" s="429">
        <v>134</v>
      </c>
      <c r="B135" s="46" t="s">
        <v>93</v>
      </c>
      <c r="C135" s="47" t="s">
        <v>306</v>
      </c>
      <c r="D135" s="430">
        <v>10</v>
      </c>
      <c r="E135" s="431"/>
      <c r="F135" s="436"/>
      <c r="G135" s="433">
        <v>0</v>
      </c>
      <c r="H135" s="434">
        <v>0</v>
      </c>
      <c r="I135" s="66"/>
      <c r="J135" s="66"/>
      <c r="K135" s="438"/>
      <c r="L135" s="438"/>
      <c r="M135" s="438"/>
      <c r="N135" s="438"/>
      <c r="O135" s="438"/>
      <c r="P135" s="438"/>
      <c r="Q135" s="438"/>
      <c r="R135" s="438"/>
      <c r="S135" s="438"/>
      <c r="T135" s="438"/>
      <c r="U135" s="438"/>
    </row>
    <row r="136" spans="1:21" s="54" customFormat="1" ht="18">
      <c r="A136" s="429">
        <v>135</v>
      </c>
      <c r="B136" s="46" t="s">
        <v>94</v>
      </c>
      <c r="C136" s="47" t="s">
        <v>306</v>
      </c>
      <c r="D136" s="430">
        <v>16</v>
      </c>
      <c r="E136" s="431"/>
      <c r="F136" s="432"/>
      <c r="G136" s="433">
        <v>0</v>
      </c>
      <c r="H136" s="434">
        <v>0</v>
      </c>
      <c r="I136" s="53"/>
      <c r="J136" s="53"/>
      <c r="K136" s="435"/>
      <c r="L136" s="435"/>
      <c r="M136" s="435"/>
      <c r="N136" s="435"/>
      <c r="O136" s="435"/>
      <c r="P136" s="435"/>
      <c r="Q136" s="435"/>
      <c r="R136" s="435"/>
      <c r="S136" s="435"/>
      <c r="T136" s="435"/>
      <c r="U136" s="435"/>
    </row>
    <row r="137" spans="1:21" s="54" customFormat="1" ht="18">
      <c r="A137" s="429">
        <v>136</v>
      </c>
      <c r="B137" s="46" t="s">
        <v>95</v>
      </c>
      <c r="C137" s="47" t="s">
        <v>307</v>
      </c>
      <c r="D137" s="430">
        <v>100</v>
      </c>
      <c r="E137" s="431"/>
      <c r="F137" s="432"/>
      <c r="G137" s="433">
        <v>0</v>
      </c>
      <c r="H137" s="434">
        <v>0</v>
      </c>
      <c r="I137" s="53"/>
      <c r="J137" s="53"/>
      <c r="K137" s="435"/>
      <c r="L137" s="435"/>
      <c r="M137" s="435"/>
      <c r="N137" s="435"/>
      <c r="O137" s="435"/>
      <c r="P137" s="435"/>
      <c r="Q137" s="435"/>
      <c r="R137" s="435"/>
      <c r="S137" s="435"/>
      <c r="T137" s="435"/>
      <c r="U137" s="435"/>
    </row>
    <row r="138" spans="1:21" s="54" customFormat="1" ht="18">
      <c r="A138" s="429">
        <v>137</v>
      </c>
      <c r="B138" s="46" t="s">
        <v>96</v>
      </c>
      <c r="C138" s="47" t="s">
        <v>292</v>
      </c>
      <c r="D138" s="430">
        <v>8</v>
      </c>
      <c r="E138" s="431"/>
      <c r="F138" s="436"/>
      <c r="G138" s="433">
        <v>0</v>
      </c>
      <c r="H138" s="434">
        <v>0</v>
      </c>
      <c r="I138" s="53"/>
      <c r="J138" s="53"/>
      <c r="K138" s="435"/>
      <c r="L138" s="435"/>
      <c r="M138" s="435"/>
      <c r="N138" s="435"/>
      <c r="O138" s="435"/>
      <c r="P138" s="435"/>
      <c r="Q138" s="435"/>
      <c r="R138" s="435"/>
      <c r="S138" s="435"/>
      <c r="T138" s="435"/>
      <c r="U138" s="435"/>
    </row>
    <row r="139" spans="1:21" s="54" customFormat="1" ht="18">
      <c r="A139" s="429">
        <v>138</v>
      </c>
      <c r="B139" s="46" t="s">
        <v>97</v>
      </c>
      <c r="C139" s="47" t="s">
        <v>307</v>
      </c>
      <c r="D139" s="430">
        <v>80</v>
      </c>
      <c r="E139" s="431"/>
      <c r="F139" s="432"/>
      <c r="G139" s="433">
        <v>0</v>
      </c>
      <c r="H139" s="434">
        <v>0</v>
      </c>
      <c r="I139" s="53"/>
      <c r="J139" s="53"/>
      <c r="K139" s="435"/>
      <c r="L139" s="435"/>
      <c r="M139" s="435"/>
      <c r="N139" s="435"/>
      <c r="O139" s="435"/>
      <c r="P139" s="435"/>
      <c r="Q139" s="435"/>
      <c r="R139" s="435"/>
      <c r="S139" s="435"/>
      <c r="T139" s="435"/>
      <c r="U139" s="435"/>
    </row>
    <row r="140" spans="1:21" ht="36">
      <c r="A140" s="429">
        <v>139</v>
      </c>
      <c r="B140" s="46" t="s">
        <v>781</v>
      </c>
      <c r="C140" s="47" t="s">
        <v>313</v>
      </c>
      <c r="D140" s="430">
        <v>10</v>
      </c>
      <c r="E140" s="431"/>
      <c r="F140" s="432"/>
      <c r="G140" s="433">
        <v>0</v>
      </c>
      <c r="H140" s="434">
        <v>0</v>
      </c>
      <c r="I140" s="50"/>
      <c r="J140" s="50"/>
      <c r="K140" s="419"/>
      <c r="L140" s="419"/>
      <c r="M140" s="419"/>
      <c r="N140" s="419"/>
      <c r="O140" s="419"/>
      <c r="P140" s="419"/>
      <c r="Q140" s="419"/>
      <c r="R140" s="419"/>
      <c r="S140" s="419"/>
      <c r="T140" s="419"/>
      <c r="U140" s="419"/>
    </row>
    <row r="141" spans="1:21" ht="18">
      <c r="A141" s="429">
        <v>140</v>
      </c>
      <c r="B141" s="46" t="s">
        <v>98</v>
      </c>
      <c r="C141" s="47" t="s">
        <v>292</v>
      </c>
      <c r="D141" s="430">
        <v>1200</v>
      </c>
      <c r="E141" s="431"/>
      <c r="F141" s="432"/>
      <c r="G141" s="433">
        <v>0</v>
      </c>
      <c r="H141" s="434">
        <v>0</v>
      </c>
      <c r="I141" s="50"/>
      <c r="J141" s="50"/>
      <c r="K141" s="419"/>
      <c r="L141" s="419"/>
      <c r="M141" s="419"/>
      <c r="N141" s="419"/>
      <c r="O141" s="419"/>
      <c r="P141" s="419"/>
      <c r="Q141" s="419"/>
      <c r="R141" s="419"/>
      <c r="S141" s="419"/>
      <c r="T141" s="419"/>
      <c r="U141" s="419"/>
    </row>
    <row r="142" spans="1:21" s="54" customFormat="1" ht="36">
      <c r="A142" s="429">
        <v>141</v>
      </c>
      <c r="B142" s="46" t="s">
        <v>99</v>
      </c>
      <c r="C142" s="47" t="s">
        <v>292</v>
      </c>
      <c r="D142" s="430">
        <v>10</v>
      </c>
      <c r="E142" s="431"/>
      <c r="F142" s="432"/>
      <c r="G142" s="433">
        <v>0</v>
      </c>
      <c r="H142" s="434">
        <v>0</v>
      </c>
      <c r="I142" s="53"/>
      <c r="J142" s="53"/>
      <c r="K142" s="435"/>
      <c r="L142" s="435"/>
      <c r="M142" s="435"/>
      <c r="N142" s="435"/>
      <c r="O142" s="435"/>
      <c r="P142" s="435"/>
      <c r="Q142" s="435"/>
      <c r="R142" s="435"/>
      <c r="S142" s="435"/>
      <c r="T142" s="435"/>
      <c r="U142" s="435"/>
    </row>
    <row r="143" spans="1:21" ht="18">
      <c r="A143" s="429">
        <v>142</v>
      </c>
      <c r="B143" s="46" t="s">
        <v>100</v>
      </c>
      <c r="C143" s="47" t="s">
        <v>292</v>
      </c>
      <c r="D143" s="430">
        <v>5600</v>
      </c>
      <c r="E143" s="431"/>
      <c r="F143" s="432"/>
      <c r="G143" s="433">
        <v>0</v>
      </c>
      <c r="H143" s="434">
        <v>0</v>
      </c>
      <c r="I143" s="50"/>
      <c r="J143" s="50"/>
      <c r="K143" s="419"/>
      <c r="L143" s="419"/>
      <c r="M143" s="419"/>
      <c r="N143" s="419"/>
      <c r="O143" s="419"/>
      <c r="P143" s="419"/>
      <c r="Q143" s="419"/>
      <c r="R143" s="419"/>
      <c r="S143" s="419"/>
      <c r="T143" s="419"/>
      <c r="U143" s="419"/>
    </row>
    <row r="144" spans="1:21" ht="18">
      <c r="A144" s="429">
        <v>143</v>
      </c>
      <c r="B144" s="46" t="s">
        <v>101</v>
      </c>
      <c r="C144" s="47" t="s">
        <v>292</v>
      </c>
      <c r="D144" s="430">
        <v>8</v>
      </c>
      <c r="E144" s="431"/>
      <c r="F144" s="436"/>
      <c r="G144" s="433">
        <v>0</v>
      </c>
      <c r="H144" s="434">
        <v>0</v>
      </c>
      <c r="I144" s="50"/>
      <c r="J144" s="50"/>
      <c r="K144" s="419"/>
      <c r="L144" s="419"/>
      <c r="M144" s="419"/>
      <c r="N144" s="419"/>
      <c r="O144" s="419"/>
      <c r="P144" s="419"/>
      <c r="Q144" s="419"/>
      <c r="R144" s="419"/>
      <c r="S144" s="419"/>
      <c r="T144" s="419"/>
      <c r="U144" s="419"/>
    </row>
    <row r="145" spans="1:21" ht="18">
      <c r="A145" s="429">
        <v>144</v>
      </c>
      <c r="B145" s="46" t="s">
        <v>102</v>
      </c>
      <c r="C145" s="47" t="s">
        <v>292</v>
      </c>
      <c r="D145" s="430">
        <v>200</v>
      </c>
      <c r="E145" s="431"/>
      <c r="F145" s="432"/>
      <c r="G145" s="433">
        <v>0</v>
      </c>
      <c r="H145" s="434">
        <v>0</v>
      </c>
      <c r="I145" s="50"/>
      <c r="J145" s="50"/>
      <c r="K145" s="419"/>
      <c r="L145" s="419"/>
      <c r="M145" s="419"/>
      <c r="N145" s="419"/>
      <c r="O145" s="419"/>
      <c r="P145" s="419"/>
      <c r="Q145" s="419"/>
      <c r="R145" s="419"/>
      <c r="S145" s="419"/>
      <c r="T145" s="419"/>
      <c r="U145" s="419"/>
    </row>
    <row r="146" spans="1:21" ht="36">
      <c r="A146" s="429">
        <v>145</v>
      </c>
      <c r="B146" s="421" t="s">
        <v>103</v>
      </c>
      <c r="C146" s="448" t="s">
        <v>308</v>
      </c>
      <c r="D146" s="423">
        <v>60</v>
      </c>
      <c r="E146" s="424"/>
      <c r="F146" s="425"/>
      <c r="G146" s="449"/>
      <c r="H146" s="450"/>
      <c r="I146" s="50"/>
      <c r="J146" s="50"/>
      <c r="K146" s="419"/>
      <c r="L146" s="419"/>
      <c r="M146" s="419"/>
      <c r="N146" s="419"/>
      <c r="O146" s="419"/>
      <c r="P146" s="419"/>
      <c r="Q146" s="419"/>
      <c r="R146" s="419"/>
      <c r="S146" s="419"/>
      <c r="T146" s="419"/>
      <c r="U146" s="419"/>
    </row>
    <row r="147" spans="1:21" ht="18">
      <c r="A147" s="429">
        <v>146</v>
      </c>
      <c r="B147" s="46" t="s">
        <v>104</v>
      </c>
      <c r="C147" s="47" t="s">
        <v>303</v>
      </c>
      <c r="D147" s="430">
        <v>40</v>
      </c>
      <c r="E147" s="431"/>
      <c r="F147" s="432"/>
      <c r="G147" s="433">
        <v>0</v>
      </c>
      <c r="H147" s="434">
        <v>0</v>
      </c>
      <c r="I147" s="50"/>
      <c r="J147" s="50"/>
      <c r="K147" s="419"/>
      <c r="L147" s="419"/>
      <c r="M147" s="419"/>
      <c r="N147" s="419"/>
      <c r="O147" s="419"/>
      <c r="P147" s="419"/>
      <c r="Q147" s="419"/>
      <c r="R147" s="419"/>
      <c r="S147" s="419"/>
      <c r="T147" s="419"/>
      <c r="U147" s="419"/>
    </row>
    <row r="148" spans="1:21" ht="18">
      <c r="A148" s="429">
        <v>147</v>
      </c>
      <c r="B148" s="46" t="s">
        <v>105</v>
      </c>
      <c r="C148" s="47" t="s">
        <v>309</v>
      </c>
      <c r="D148" s="430">
        <v>120</v>
      </c>
      <c r="E148" s="431"/>
      <c r="F148" s="432"/>
      <c r="G148" s="433">
        <v>0</v>
      </c>
      <c r="H148" s="434">
        <v>0</v>
      </c>
      <c r="I148" s="50"/>
      <c r="J148" s="50"/>
      <c r="K148" s="419"/>
      <c r="L148" s="419"/>
      <c r="M148" s="419"/>
      <c r="N148" s="419"/>
      <c r="O148" s="419"/>
      <c r="P148" s="419"/>
      <c r="Q148" s="419"/>
      <c r="R148" s="419"/>
      <c r="S148" s="419"/>
      <c r="T148" s="419"/>
      <c r="U148" s="419"/>
    </row>
    <row r="149" spans="1:21" ht="18">
      <c r="A149" s="429">
        <v>148</v>
      </c>
      <c r="B149" s="421" t="s">
        <v>106</v>
      </c>
      <c r="C149" s="448" t="s">
        <v>310</v>
      </c>
      <c r="D149" s="423">
        <v>80</v>
      </c>
      <c r="E149" s="424"/>
      <c r="F149" s="425"/>
      <c r="G149" s="449"/>
      <c r="H149" s="450"/>
      <c r="I149" s="50"/>
      <c r="J149" s="50"/>
      <c r="K149" s="419"/>
      <c r="L149" s="419"/>
      <c r="M149" s="419"/>
      <c r="N149" s="419"/>
      <c r="O149" s="419"/>
      <c r="P149" s="419"/>
      <c r="Q149" s="419"/>
      <c r="R149" s="419"/>
      <c r="S149" s="419"/>
      <c r="T149" s="419"/>
      <c r="U149" s="419"/>
    </row>
    <row r="150" spans="1:21" ht="18">
      <c r="A150" s="429">
        <v>149</v>
      </c>
      <c r="B150" s="46" t="s">
        <v>782</v>
      </c>
      <c r="C150" s="47" t="s">
        <v>292</v>
      </c>
      <c r="D150" s="430">
        <v>160</v>
      </c>
      <c r="E150" s="431"/>
      <c r="F150" s="432"/>
      <c r="G150" s="433">
        <v>0</v>
      </c>
      <c r="H150" s="434">
        <v>0</v>
      </c>
      <c r="I150" s="50"/>
      <c r="J150" s="50"/>
      <c r="K150" s="419"/>
      <c r="L150" s="419"/>
      <c r="M150" s="419"/>
      <c r="N150" s="419"/>
      <c r="O150" s="419"/>
      <c r="P150" s="419"/>
      <c r="Q150" s="419"/>
      <c r="R150" s="419"/>
      <c r="S150" s="419"/>
      <c r="T150" s="419"/>
      <c r="U150" s="419"/>
    </row>
    <row r="151" spans="1:21" ht="18">
      <c r="A151" s="429">
        <v>150</v>
      </c>
      <c r="B151" s="46" t="s">
        <v>783</v>
      </c>
      <c r="C151" s="47"/>
      <c r="D151" s="430">
        <v>100</v>
      </c>
      <c r="E151" s="431"/>
      <c r="F151" s="432"/>
      <c r="G151" s="433">
        <v>0</v>
      </c>
      <c r="H151" s="434">
        <v>0</v>
      </c>
      <c r="I151" s="50"/>
      <c r="J151" s="50"/>
      <c r="K151" s="419"/>
      <c r="L151" s="419"/>
      <c r="M151" s="419"/>
      <c r="N151" s="419"/>
      <c r="O151" s="419"/>
      <c r="P151" s="419"/>
      <c r="Q151" s="419"/>
      <c r="R151" s="419"/>
      <c r="S151" s="419"/>
      <c r="T151" s="419"/>
      <c r="U151" s="419"/>
    </row>
    <row r="152" spans="1:21" ht="18">
      <c r="A152" s="420">
        <v>151</v>
      </c>
      <c r="B152" s="421" t="s">
        <v>784</v>
      </c>
      <c r="C152" s="422" t="s">
        <v>292</v>
      </c>
      <c r="D152" s="423">
        <v>200</v>
      </c>
      <c r="E152" s="424">
        <v>6111</v>
      </c>
      <c r="F152" s="425">
        <v>977.76</v>
      </c>
      <c r="G152" s="426">
        <v>7088.76</v>
      </c>
      <c r="H152" s="427">
        <v>1417752</v>
      </c>
      <c r="I152" s="428" t="s">
        <v>1356</v>
      </c>
      <c r="J152" s="428" t="s">
        <v>456</v>
      </c>
      <c r="K152" s="419"/>
      <c r="L152" s="419"/>
      <c r="M152" s="419"/>
      <c r="N152" s="419"/>
      <c r="O152" s="419"/>
      <c r="P152" s="419"/>
      <c r="Q152" s="419"/>
      <c r="R152" s="419"/>
      <c r="S152" s="419"/>
      <c r="T152" s="419"/>
      <c r="U152" s="419"/>
    </row>
    <row r="153" spans="1:21" ht="18">
      <c r="A153" s="420">
        <v>152</v>
      </c>
      <c r="B153" s="421" t="s">
        <v>785</v>
      </c>
      <c r="C153" s="422" t="s">
        <v>292</v>
      </c>
      <c r="D153" s="423">
        <v>400</v>
      </c>
      <c r="E153" s="424">
        <v>6037</v>
      </c>
      <c r="F153" s="425">
        <v>965.92000000000007</v>
      </c>
      <c r="G153" s="426">
        <v>7002.92</v>
      </c>
      <c r="H153" s="427">
        <v>2801168</v>
      </c>
      <c r="I153" s="428" t="s">
        <v>1356</v>
      </c>
      <c r="J153" s="428" t="s">
        <v>456</v>
      </c>
      <c r="K153" s="419"/>
      <c r="L153" s="419"/>
      <c r="M153" s="419"/>
      <c r="N153" s="419"/>
      <c r="O153" s="419"/>
      <c r="P153" s="419"/>
      <c r="Q153" s="419"/>
      <c r="R153" s="419"/>
      <c r="S153" s="419"/>
      <c r="T153" s="419"/>
      <c r="U153" s="419"/>
    </row>
    <row r="154" spans="1:21" ht="18">
      <c r="A154" s="420">
        <v>153</v>
      </c>
      <c r="B154" s="421" t="s">
        <v>786</v>
      </c>
      <c r="C154" s="422" t="s">
        <v>292</v>
      </c>
      <c r="D154" s="423">
        <v>200</v>
      </c>
      <c r="E154" s="424">
        <v>6037</v>
      </c>
      <c r="F154" s="425">
        <v>965.92000000000007</v>
      </c>
      <c r="G154" s="426">
        <v>7002.92</v>
      </c>
      <c r="H154" s="427">
        <v>1400584</v>
      </c>
      <c r="I154" s="428" t="s">
        <v>1356</v>
      </c>
      <c r="J154" s="428" t="s">
        <v>456</v>
      </c>
      <c r="K154" s="419"/>
      <c r="L154" s="419"/>
      <c r="M154" s="419"/>
      <c r="N154" s="419"/>
      <c r="O154" s="419"/>
      <c r="P154" s="419"/>
      <c r="Q154" s="419"/>
      <c r="R154" s="419"/>
      <c r="S154" s="419"/>
      <c r="T154" s="419"/>
      <c r="U154" s="419"/>
    </row>
    <row r="155" spans="1:21" ht="36">
      <c r="A155" s="429">
        <v>154</v>
      </c>
      <c r="B155" s="46" t="s">
        <v>107</v>
      </c>
      <c r="C155" s="47" t="s">
        <v>292</v>
      </c>
      <c r="D155" s="430">
        <v>200</v>
      </c>
      <c r="E155" s="431"/>
      <c r="F155" s="432"/>
      <c r="G155" s="433">
        <v>0</v>
      </c>
      <c r="H155" s="434">
        <v>0</v>
      </c>
      <c r="I155" s="50"/>
      <c r="J155" s="50"/>
      <c r="K155" s="419"/>
      <c r="L155" s="419"/>
      <c r="M155" s="419"/>
      <c r="N155" s="419"/>
      <c r="O155" s="419"/>
      <c r="P155" s="419"/>
      <c r="Q155" s="419"/>
      <c r="R155" s="419"/>
      <c r="S155" s="419"/>
      <c r="T155" s="419"/>
      <c r="U155" s="419"/>
    </row>
    <row r="156" spans="1:21" ht="36">
      <c r="A156" s="429">
        <v>155</v>
      </c>
      <c r="B156" s="46" t="s">
        <v>108</v>
      </c>
      <c r="C156" s="47" t="s">
        <v>14</v>
      </c>
      <c r="D156" s="430">
        <v>4</v>
      </c>
      <c r="E156" s="431"/>
      <c r="F156" s="432"/>
      <c r="G156" s="433">
        <v>0</v>
      </c>
      <c r="H156" s="434">
        <v>0</v>
      </c>
      <c r="I156" s="50"/>
      <c r="J156" s="50"/>
      <c r="K156" s="419"/>
      <c r="L156" s="419"/>
      <c r="M156" s="419"/>
      <c r="N156" s="419"/>
      <c r="O156" s="419"/>
      <c r="P156" s="419"/>
      <c r="Q156" s="419"/>
      <c r="R156" s="419"/>
      <c r="S156" s="419"/>
      <c r="T156" s="419"/>
      <c r="U156" s="419"/>
    </row>
    <row r="157" spans="1:21" ht="36">
      <c r="A157" s="429">
        <v>156</v>
      </c>
      <c r="B157" s="46" t="s">
        <v>109</v>
      </c>
      <c r="C157" s="47" t="s">
        <v>311</v>
      </c>
      <c r="D157" s="430">
        <v>200</v>
      </c>
      <c r="E157" s="431"/>
      <c r="F157" s="432"/>
      <c r="G157" s="433">
        <v>0</v>
      </c>
      <c r="H157" s="434">
        <v>0</v>
      </c>
      <c r="I157" s="50"/>
      <c r="J157" s="50"/>
      <c r="K157" s="419"/>
      <c r="L157" s="419"/>
      <c r="M157" s="419"/>
      <c r="N157" s="419"/>
      <c r="O157" s="419"/>
      <c r="P157" s="419"/>
      <c r="Q157" s="419"/>
      <c r="R157" s="419"/>
      <c r="S157" s="419"/>
      <c r="T157" s="419"/>
      <c r="U157" s="419"/>
    </row>
    <row r="158" spans="1:21" ht="18">
      <c r="A158" s="429">
        <v>157</v>
      </c>
      <c r="B158" s="46" t="s">
        <v>110</v>
      </c>
      <c r="C158" s="47" t="s">
        <v>292</v>
      </c>
      <c r="D158" s="430">
        <v>48</v>
      </c>
      <c r="E158" s="431"/>
      <c r="F158" s="432"/>
      <c r="G158" s="433">
        <v>0</v>
      </c>
      <c r="H158" s="434">
        <v>0</v>
      </c>
      <c r="I158" s="50"/>
      <c r="J158" s="50"/>
      <c r="K158" s="419"/>
      <c r="L158" s="419"/>
      <c r="M158" s="419"/>
      <c r="N158" s="419"/>
      <c r="O158" s="419"/>
      <c r="P158" s="419"/>
      <c r="Q158" s="419"/>
      <c r="R158" s="419"/>
      <c r="S158" s="419"/>
      <c r="T158" s="419"/>
      <c r="U158" s="419"/>
    </row>
    <row r="159" spans="1:21" ht="18">
      <c r="A159" s="429">
        <v>158</v>
      </c>
      <c r="B159" s="46" t="s">
        <v>111</v>
      </c>
      <c r="C159" s="47" t="s">
        <v>292</v>
      </c>
      <c r="D159" s="430">
        <v>48</v>
      </c>
      <c r="E159" s="431"/>
      <c r="F159" s="432"/>
      <c r="G159" s="433">
        <v>0</v>
      </c>
      <c r="H159" s="434">
        <v>0</v>
      </c>
      <c r="I159" s="50"/>
      <c r="J159" s="50"/>
      <c r="K159" s="419"/>
      <c r="L159" s="419"/>
      <c r="M159" s="419"/>
      <c r="N159" s="419"/>
      <c r="O159" s="419"/>
      <c r="P159" s="419"/>
      <c r="Q159" s="419"/>
      <c r="R159" s="419"/>
      <c r="S159" s="419"/>
      <c r="T159" s="419"/>
      <c r="U159" s="419"/>
    </row>
    <row r="160" spans="1:21" ht="18">
      <c r="A160" s="429">
        <v>159</v>
      </c>
      <c r="B160" s="46" t="s">
        <v>112</v>
      </c>
      <c r="C160" s="47" t="s">
        <v>292</v>
      </c>
      <c r="D160" s="430">
        <v>40</v>
      </c>
      <c r="E160" s="431"/>
      <c r="F160" s="432"/>
      <c r="G160" s="433">
        <v>0</v>
      </c>
      <c r="H160" s="434">
        <v>0</v>
      </c>
      <c r="I160" s="50"/>
      <c r="J160" s="50"/>
      <c r="K160" s="419"/>
      <c r="L160" s="419"/>
      <c r="M160" s="419"/>
      <c r="N160" s="419"/>
      <c r="O160" s="419"/>
      <c r="P160" s="419"/>
      <c r="Q160" s="419"/>
      <c r="R160" s="419"/>
      <c r="S160" s="419"/>
      <c r="T160" s="419"/>
      <c r="U160" s="419"/>
    </row>
    <row r="161" spans="1:21" ht="18">
      <c r="A161" s="429">
        <v>160</v>
      </c>
      <c r="B161" s="46" t="s">
        <v>113</v>
      </c>
      <c r="C161" s="47" t="s">
        <v>292</v>
      </c>
      <c r="D161" s="430">
        <v>250</v>
      </c>
      <c r="E161" s="431"/>
      <c r="F161" s="451"/>
      <c r="G161" s="433">
        <v>0</v>
      </c>
      <c r="H161" s="434">
        <v>0</v>
      </c>
      <c r="I161" s="50"/>
      <c r="J161" s="50"/>
      <c r="K161" s="419"/>
      <c r="L161" s="419"/>
      <c r="M161" s="419"/>
      <c r="N161" s="419"/>
      <c r="O161" s="419"/>
      <c r="P161" s="419"/>
      <c r="Q161" s="419"/>
      <c r="R161" s="419"/>
      <c r="S161" s="419"/>
      <c r="T161" s="419"/>
      <c r="U161" s="419"/>
    </row>
    <row r="162" spans="1:21" ht="18">
      <c r="A162" s="429">
        <v>161</v>
      </c>
      <c r="B162" s="46" t="s">
        <v>114</v>
      </c>
      <c r="C162" s="47" t="s">
        <v>312</v>
      </c>
      <c r="D162" s="430">
        <v>4</v>
      </c>
      <c r="E162" s="431"/>
      <c r="F162" s="432"/>
      <c r="G162" s="433">
        <v>0</v>
      </c>
      <c r="H162" s="434">
        <v>0</v>
      </c>
      <c r="I162" s="50"/>
      <c r="J162" s="50"/>
      <c r="K162" s="419"/>
      <c r="L162" s="419"/>
      <c r="M162" s="419"/>
      <c r="N162" s="419"/>
      <c r="O162" s="419"/>
      <c r="P162" s="419"/>
      <c r="Q162" s="419"/>
      <c r="R162" s="419"/>
      <c r="S162" s="419"/>
      <c r="T162" s="419"/>
      <c r="U162" s="419"/>
    </row>
    <row r="163" spans="1:21" ht="18">
      <c r="A163" s="429">
        <v>162</v>
      </c>
      <c r="B163" s="46" t="s">
        <v>115</v>
      </c>
      <c r="C163" s="47" t="s">
        <v>292</v>
      </c>
      <c r="D163" s="430">
        <v>30</v>
      </c>
      <c r="E163" s="431"/>
      <c r="F163" s="432"/>
      <c r="G163" s="433">
        <v>0</v>
      </c>
      <c r="H163" s="434">
        <v>0</v>
      </c>
      <c r="I163" s="50"/>
      <c r="J163" s="50"/>
      <c r="K163" s="419"/>
      <c r="L163" s="419"/>
      <c r="M163" s="419"/>
      <c r="N163" s="419"/>
      <c r="O163" s="419"/>
      <c r="P163" s="419"/>
      <c r="Q163" s="419"/>
      <c r="R163" s="419"/>
      <c r="S163" s="419"/>
      <c r="T163" s="419"/>
      <c r="U163" s="419"/>
    </row>
    <row r="164" spans="1:21" s="67" customFormat="1" ht="18">
      <c r="A164" s="429">
        <v>163</v>
      </c>
      <c r="B164" s="421" t="s">
        <v>116</v>
      </c>
      <c r="C164" s="448" t="s">
        <v>292</v>
      </c>
      <c r="D164" s="423">
        <v>200</v>
      </c>
      <c r="E164" s="424"/>
      <c r="F164" s="425"/>
      <c r="G164" s="449"/>
      <c r="H164" s="450"/>
      <c r="I164" s="50"/>
      <c r="J164" s="50"/>
      <c r="K164" s="452"/>
      <c r="L164" s="452"/>
      <c r="M164" s="452"/>
      <c r="N164" s="452"/>
      <c r="O164" s="452"/>
      <c r="P164" s="452"/>
      <c r="Q164" s="452"/>
      <c r="R164" s="452"/>
      <c r="S164" s="452"/>
      <c r="T164" s="452"/>
      <c r="U164" s="452"/>
    </row>
    <row r="165" spans="1:21" s="67" customFormat="1" ht="18">
      <c r="A165" s="429">
        <v>164</v>
      </c>
      <c r="B165" s="46" t="s">
        <v>117</v>
      </c>
      <c r="C165" s="47" t="s">
        <v>292</v>
      </c>
      <c r="D165" s="430">
        <v>6000</v>
      </c>
      <c r="E165" s="431"/>
      <c r="F165" s="425"/>
      <c r="G165" s="433">
        <v>0</v>
      </c>
      <c r="H165" s="434">
        <v>0</v>
      </c>
      <c r="I165" s="68"/>
      <c r="J165" s="68"/>
      <c r="K165" s="452"/>
      <c r="L165" s="452"/>
      <c r="M165" s="452"/>
      <c r="N165" s="452"/>
      <c r="O165" s="452"/>
      <c r="P165" s="452"/>
      <c r="Q165" s="452"/>
      <c r="R165" s="452"/>
      <c r="S165" s="452"/>
      <c r="T165" s="452"/>
      <c r="U165" s="452"/>
    </row>
    <row r="166" spans="1:21" s="67" customFormat="1" ht="36">
      <c r="A166" s="429">
        <v>165</v>
      </c>
      <c r="B166" s="46" t="s">
        <v>118</v>
      </c>
      <c r="C166" s="47" t="s">
        <v>313</v>
      </c>
      <c r="D166" s="430">
        <v>40</v>
      </c>
      <c r="E166" s="431"/>
      <c r="F166" s="425"/>
      <c r="G166" s="433">
        <v>0</v>
      </c>
      <c r="H166" s="434">
        <v>0</v>
      </c>
      <c r="I166" s="68"/>
      <c r="J166" s="68"/>
      <c r="K166" s="452"/>
      <c r="L166" s="452"/>
      <c r="M166" s="452"/>
      <c r="N166" s="452"/>
      <c r="O166" s="452"/>
      <c r="P166" s="452"/>
      <c r="Q166" s="452"/>
      <c r="R166" s="452"/>
      <c r="S166" s="452"/>
      <c r="T166" s="452"/>
      <c r="U166" s="452"/>
    </row>
    <row r="167" spans="1:21" ht="36">
      <c r="A167" s="429">
        <v>166</v>
      </c>
      <c r="B167" s="46" t="s">
        <v>119</v>
      </c>
      <c r="C167" s="47" t="s">
        <v>314</v>
      </c>
      <c r="D167" s="430">
        <v>120</v>
      </c>
      <c r="E167" s="431"/>
      <c r="F167" s="432"/>
      <c r="G167" s="433">
        <v>0</v>
      </c>
      <c r="H167" s="434">
        <v>0</v>
      </c>
      <c r="I167" s="50"/>
      <c r="J167" s="50"/>
      <c r="K167" s="419"/>
      <c r="L167" s="419"/>
      <c r="M167" s="419"/>
      <c r="N167" s="419"/>
      <c r="O167" s="419"/>
      <c r="P167" s="419"/>
      <c r="Q167" s="419"/>
      <c r="R167" s="419"/>
      <c r="S167" s="419"/>
      <c r="T167" s="419"/>
      <c r="U167" s="419"/>
    </row>
    <row r="168" spans="1:21" s="67" customFormat="1" ht="18">
      <c r="A168" s="429">
        <v>167</v>
      </c>
      <c r="B168" s="46" t="s">
        <v>120</v>
      </c>
      <c r="C168" s="47" t="s">
        <v>315</v>
      </c>
      <c r="D168" s="430">
        <v>20</v>
      </c>
      <c r="E168" s="431"/>
      <c r="F168" s="425"/>
      <c r="G168" s="433">
        <v>0</v>
      </c>
      <c r="H168" s="434">
        <v>0</v>
      </c>
      <c r="I168" s="68"/>
      <c r="J168" s="68"/>
      <c r="K168" s="452"/>
      <c r="L168" s="452"/>
      <c r="M168" s="452"/>
      <c r="N168" s="452"/>
      <c r="O168" s="452"/>
      <c r="P168" s="452"/>
      <c r="Q168" s="452"/>
      <c r="R168" s="452"/>
      <c r="S168" s="452"/>
      <c r="T168" s="452"/>
      <c r="U168" s="452"/>
    </row>
    <row r="169" spans="1:21" s="67" customFormat="1" ht="36">
      <c r="A169" s="429">
        <v>168</v>
      </c>
      <c r="B169" s="46" t="s">
        <v>121</v>
      </c>
      <c r="C169" s="47" t="s">
        <v>316</v>
      </c>
      <c r="D169" s="430">
        <v>40</v>
      </c>
      <c r="E169" s="431"/>
      <c r="F169" s="425"/>
      <c r="G169" s="433">
        <v>0</v>
      </c>
      <c r="H169" s="434">
        <v>0</v>
      </c>
      <c r="I169" s="68"/>
      <c r="J169" s="68"/>
      <c r="K169" s="452"/>
      <c r="L169" s="452"/>
      <c r="M169" s="452"/>
      <c r="N169" s="452"/>
      <c r="O169" s="452"/>
      <c r="P169" s="452"/>
      <c r="Q169" s="452"/>
      <c r="R169" s="452"/>
      <c r="S169" s="452"/>
      <c r="T169" s="452"/>
      <c r="U169" s="452"/>
    </row>
    <row r="170" spans="1:21" s="67" customFormat="1" ht="36">
      <c r="A170" s="429">
        <v>169</v>
      </c>
      <c r="B170" s="46" t="s">
        <v>121</v>
      </c>
      <c r="C170" s="47" t="s">
        <v>317</v>
      </c>
      <c r="D170" s="430">
        <v>40</v>
      </c>
      <c r="E170" s="431"/>
      <c r="F170" s="425"/>
      <c r="G170" s="433">
        <v>0</v>
      </c>
      <c r="H170" s="434">
        <v>0</v>
      </c>
      <c r="I170" s="68"/>
      <c r="J170" s="68"/>
      <c r="K170" s="452"/>
      <c r="L170" s="452"/>
      <c r="M170" s="452"/>
      <c r="N170" s="452"/>
      <c r="O170" s="452"/>
      <c r="P170" s="452"/>
      <c r="Q170" s="452"/>
      <c r="R170" s="452"/>
      <c r="S170" s="452"/>
      <c r="T170" s="452"/>
      <c r="U170" s="452"/>
    </row>
    <row r="171" spans="1:21" ht="18">
      <c r="A171" s="429">
        <v>170</v>
      </c>
      <c r="B171" s="57" t="s">
        <v>122</v>
      </c>
      <c r="C171" s="56" t="s">
        <v>880</v>
      </c>
      <c r="D171" s="430">
        <v>40</v>
      </c>
      <c r="E171" s="431"/>
      <c r="F171" s="432"/>
      <c r="G171" s="433">
        <v>0</v>
      </c>
      <c r="H171" s="434">
        <v>0</v>
      </c>
      <c r="I171" s="50"/>
      <c r="J171" s="50"/>
      <c r="K171" s="419"/>
      <c r="L171" s="419"/>
      <c r="M171" s="419"/>
      <c r="N171" s="419"/>
      <c r="O171" s="419"/>
      <c r="P171" s="419"/>
      <c r="Q171" s="419"/>
      <c r="R171" s="419"/>
      <c r="S171" s="419"/>
      <c r="T171" s="419"/>
      <c r="U171" s="419"/>
    </row>
    <row r="172" spans="1:21" ht="18">
      <c r="A172" s="429">
        <v>171</v>
      </c>
      <c r="B172" s="46" t="s">
        <v>123</v>
      </c>
      <c r="C172" s="47" t="s">
        <v>318</v>
      </c>
      <c r="D172" s="430">
        <v>4</v>
      </c>
      <c r="E172" s="431"/>
      <c r="F172" s="432"/>
      <c r="G172" s="433">
        <v>0</v>
      </c>
      <c r="H172" s="434">
        <v>0</v>
      </c>
      <c r="I172" s="50"/>
      <c r="J172" s="50"/>
      <c r="K172" s="419"/>
      <c r="L172" s="419"/>
      <c r="M172" s="419"/>
      <c r="N172" s="419"/>
      <c r="O172" s="419"/>
      <c r="P172" s="419"/>
      <c r="Q172" s="419"/>
      <c r="R172" s="419"/>
      <c r="S172" s="419"/>
      <c r="T172" s="419"/>
      <c r="U172" s="419"/>
    </row>
    <row r="173" spans="1:21" ht="18">
      <c r="A173" s="429">
        <v>172</v>
      </c>
      <c r="B173" s="46" t="s">
        <v>124</v>
      </c>
      <c r="C173" s="47" t="s">
        <v>319</v>
      </c>
      <c r="D173" s="430">
        <v>240</v>
      </c>
      <c r="E173" s="431"/>
      <c r="F173" s="432"/>
      <c r="G173" s="433">
        <v>0</v>
      </c>
      <c r="H173" s="434">
        <v>0</v>
      </c>
      <c r="I173" s="50"/>
      <c r="J173" s="50"/>
      <c r="K173" s="419"/>
      <c r="L173" s="419"/>
      <c r="M173" s="419"/>
      <c r="N173" s="419"/>
      <c r="O173" s="419"/>
      <c r="P173" s="419"/>
      <c r="Q173" s="419"/>
      <c r="R173" s="419"/>
      <c r="S173" s="419"/>
      <c r="T173" s="419"/>
      <c r="U173" s="419"/>
    </row>
    <row r="174" spans="1:21" ht="18">
      <c r="A174" s="420">
        <v>173</v>
      </c>
      <c r="B174" s="421" t="s">
        <v>125</v>
      </c>
      <c r="C174" s="422" t="s">
        <v>320</v>
      </c>
      <c r="D174" s="423">
        <v>24</v>
      </c>
      <c r="E174" s="424">
        <v>12125</v>
      </c>
      <c r="F174" s="425">
        <v>1940</v>
      </c>
      <c r="G174" s="426">
        <v>14065</v>
      </c>
      <c r="H174" s="427">
        <v>337560</v>
      </c>
      <c r="I174" s="428" t="s">
        <v>1353</v>
      </c>
      <c r="J174" s="428" t="s">
        <v>1357</v>
      </c>
      <c r="K174" s="419"/>
      <c r="L174" s="419"/>
      <c r="M174" s="419"/>
      <c r="N174" s="419"/>
      <c r="O174" s="419"/>
      <c r="P174" s="419"/>
      <c r="Q174" s="419"/>
      <c r="R174" s="419"/>
      <c r="S174" s="419"/>
      <c r="T174" s="419"/>
      <c r="U174" s="419"/>
    </row>
    <row r="175" spans="1:21" ht="18">
      <c r="A175" s="420">
        <v>174</v>
      </c>
      <c r="B175" s="421" t="s">
        <v>126</v>
      </c>
      <c r="C175" s="422" t="s">
        <v>320</v>
      </c>
      <c r="D175" s="423">
        <v>800</v>
      </c>
      <c r="E175" s="424">
        <v>12124</v>
      </c>
      <c r="F175" s="425">
        <v>1939.8400000000001</v>
      </c>
      <c r="G175" s="426">
        <v>14063.84</v>
      </c>
      <c r="H175" s="427">
        <v>11251072</v>
      </c>
      <c r="I175" s="428" t="s">
        <v>1353</v>
      </c>
      <c r="J175" s="428" t="s">
        <v>1357</v>
      </c>
      <c r="K175" s="419"/>
      <c r="L175" s="419"/>
      <c r="M175" s="419"/>
      <c r="N175" s="419"/>
      <c r="O175" s="419"/>
      <c r="P175" s="419"/>
      <c r="Q175" s="419"/>
      <c r="R175" s="419"/>
      <c r="S175" s="419"/>
      <c r="T175" s="419"/>
      <c r="U175" s="419"/>
    </row>
    <row r="176" spans="1:21" ht="18">
      <c r="A176" s="420">
        <v>175</v>
      </c>
      <c r="B176" s="421" t="s">
        <v>127</v>
      </c>
      <c r="C176" s="422" t="s">
        <v>320</v>
      </c>
      <c r="D176" s="423">
        <v>800</v>
      </c>
      <c r="E176" s="424">
        <v>12125</v>
      </c>
      <c r="F176" s="425">
        <v>1940</v>
      </c>
      <c r="G176" s="426">
        <v>14065</v>
      </c>
      <c r="H176" s="427">
        <v>11252000</v>
      </c>
      <c r="I176" s="428" t="s">
        <v>1353</v>
      </c>
      <c r="J176" s="428" t="s">
        <v>1357</v>
      </c>
      <c r="K176" s="419"/>
      <c r="L176" s="419"/>
      <c r="M176" s="419"/>
      <c r="N176" s="419"/>
      <c r="O176" s="419"/>
      <c r="P176" s="419"/>
      <c r="Q176" s="419"/>
      <c r="R176" s="419"/>
      <c r="S176" s="419"/>
      <c r="T176" s="419"/>
      <c r="U176" s="419"/>
    </row>
    <row r="177" spans="1:21" ht="18">
      <c r="A177" s="420">
        <v>176</v>
      </c>
      <c r="B177" s="421" t="s">
        <v>128</v>
      </c>
      <c r="C177" s="422" t="s">
        <v>320</v>
      </c>
      <c r="D177" s="423">
        <v>40</v>
      </c>
      <c r="E177" s="424">
        <v>12125</v>
      </c>
      <c r="F177" s="425">
        <v>1940</v>
      </c>
      <c r="G177" s="426">
        <v>14065</v>
      </c>
      <c r="H177" s="427">
        <v>562600</v>
      </c>
      <c r="I177" s="428" t="s">
        <v>1353</v>
      </c>
      <c r="J177" s="428" t="s">
        <v>1357</v>
      </c>
      <c r="K177" s="419"/>
      <c r="L177" s="419"/>
      <c r="M177" s="419"/>
      <c r="N177" s="419"/>
      <c r="O177" s="419"/>
      <c r="P177" s="419"/>
      <c r="Q177" s="419"/>
      <c r="R177" s="419"/>
      <c r="S177" s="419"/>
      <c r="T177" s="419"/>
      <c r="U177" s="419"/>
    </row>
    <row r="178" spans="1:21" ht="18">
      <c r="A178" s="420">
        <v>177</v>
      </c>
      <c r="B178" s="421" t="s">
        <v>129</v>
      </c>
      <c r="C178" s="422" t="s">
        <v>320</v>
      </c>
      <c r="D178" s="423">
        <v>60</v>
      </c>
      <c r="E178" s="424">
        <v>42600</v>
      </c>
      <c r="F178" s="425">
        <v>6816</v>
      </c>
      <c r="G178" s="426">
        <v>49416</v>
      </c>
      <c r="H178" s="427">
        <v>2964960</v>
      </c>
      <c r="I178" s="428" t="s">
        <v>1353</v>
      </c>
      <c r="J178" s="428" t="s">
        <v>1358</v>
      </c>
      <c r="K178" s="419"/>
      <c r="L178" s="419"/>
      <c r="M178" s="419"/>
      <c r="N178" s="419"/>
      <c r="O178" s="419"/>
      <c r="P178" s="419"/>
      <c r="Q178" s="419"/>
      <c r="R178" s="419"/>
      <c r="S178" s="419"/>
      <c r="T178" s="419"/>
      <c r="U178" s="419"/>
    </row>
    <row r="179" spans="1:21" ht="18">
      <c r="A179" s="420">
        <v>178</v>
      </c>
      <c r="B179" s="421" t="s">
        <v>130</v>
      </c>
      <c r="C179" s="422" t="s">
        <v>320</v>
      </c>
      <c r="D179" s="423">
        <v>60</v>
      </c>
      <c r="E179" s="424">
        <v>42600</v>
      </c>
      <c r="F179" s="425">
        <v>6816</v>
      </c>
      <c r="G179" s="426">
        <v>49416</v>
      </c>
      <c r="H179" s="427">
        <v>2964960</v>
      </c>
      <c r="I179" s="428" t="s">
        <v>1353</v>
      </c>
      <c r="J179" s="428" t="s">
        <v>1358</v>
      </c>
      <c r="K179" s="419"/>
      <c r="L179" s="419"/>
      <c r="M179" s="419"/>
      <c r="N179" s="419"/>
      <c r="O179" s="419"/>
      <c r="P179" s="419"/>
      <c r="Q179" s="419"/>
      <c r="R179" s="419"/>
      <c r="S179" s="419"/>
      <c r="T179" s="419"/>
      <c r="U179" s="419"/>
    </row>
    <row r="180" spans="1:21" ht="18">
      <c r="A180" s="420">
        <v>179</v>
      </c>
      <c r="B180" s="421" t="s">
        <v>131</v>
      </c>
      <c r="C180" s="422" t="s">
        <v>320</v>
      </c>
      <c r="D180" s="423">
        <v>80</v>
      </c>
      <c r="E180" s="424">
        <v>42600</v>
      </c>
      <c r="F180" s="425">
        <v>6816</v>
      </c>
      <c r="G180" s="426">
        <v>49416</v>
      </c>
      <c r="H180" s="427">
        <v>3953280</v>
      </c>
      <c r="I180" s="428" t="s">
        <v>1353</v>
      </c>
      <c r="J180" s="428" t="s">
        <v>1358</v>
      </c>
      <c r="K180" s="419"/>
      <c r="L180" s="419"/>
      <c r="M180" s="419"/>
      <c r="N180" s="419"/>
      <c r="O180" s="419"/>
      <c r="P180" s="419"/>
      <c r="Q180" s="419"/>
      <c r="R180" s="419"/>
      <c r="S180" s="419"/>
      <c r="T180" s="419"/>
      <c r="U180" s="419"/>
    </row>
    <row r="181" spans="1:21" ht="18">
      <c r="A181" s="429">
        <v>180</v>
      </c>
      <c r="B181" s="46" t="s">
        <v>132</v>
      </c>
      <c r="C181" s="47" t="s">
        <v>320</v>
      </c>
      <c r="D181" s="430">
        <v>24</v>
      </c>
      <c r="E181" s="431"/>
      <c r="F181" s="432"/>
      <c r="G181" s="433">
        <v>0</v>
      </c>
      <c r="H181" s="434">
        <v>0</v>
      </c>
      <c r="I181" s="50"/>
      <c r="J181" s="50"/>
      <c r="K181" s="419"/>
      <c r="L181" s="419"/>
      <c r="M181" s="419"/>
      <c r="N181" s="419"/>
      <c r="O181" s="419"/>
      <c r="P181" s="419"/>
      <c r="Q181" s="419"/>
      <c r="R181" s="419"/>
      <c r="S181" s="419"/>
      <c r="T181" s="419"/>
      <c r="U181" s="419"/>
    </row>
    <row r="182" spans="1:21" ht="18">
      <c r="A182" s="429">
        <v>181</v>
      </c>
      <c r="B182" s="421" t="s">
        <v>133</v>
      </c>
      <c r="C182" s="448" t="s">
        <v>320</v>
      </c>
      <c r="D182" s="423">
        <v>12</v>
      </c>
      <c r="E182" s="424"/>
      <c r="F182" s="425">
        <v>0</v>
      </c>
      <c r="G182" s="449"/>
      <c r="H182" s="450"/>
      <c r="I182" s="50"/>
      <c r="J182" s="50"/>
      <c r="K182" s="419"/>
      <c r="L182" s="419"/>
      <c r="M182" s="419"/>
      <c r="N182" s="419"/>
      <c r="O182" s="419"/>
      <c r="P182" s="419"/>
      <c r="Q182" s="419"/>
      <c r="R182" s="419"/>
      <c r="S182" s="419"/>
      <c r="T182" s="419"/>
      <c r="U182" s="419"/>
    </row>
    <row r="183" spans="1:21" s="58" customFormat="1" ht="18">
      <c r="A183" s="429">
        <v>182</v>
      </c>
      <c r="B183" s="421" t="s">
        <v>134</v>
      </c>
      <c r="C183" s="448" t="s">
        <v>320</v>
      </c>
      <c r="D183" s="423">
        <v>12</v>
      </c>
      <c r="E183" s="424"/>
      <c r="F183" s="425">
        <v>0</v>
      </c>
      <c r="G183" s="449"/>
      <c r="H183" s="450"/>
      <c r="I183" s="50"/>
      <c r="J183" s="50"/>
      <c r="K183" s="437"/>
      <c r="L183" s="437"/>
      <c r="M183" s="437"/>
      <c r="N183" s="437"/>
      <c r="O183" s="437"/>
      <c r="P183" s="437"/>
      <c r="Q183" s="437"/>
      <c r="R183" s="437"/>
      <c r="S183" s="437"/>
      <c r="T183" s="437"/>
      <c r="U183" s="437"/>
    </row>
    <row r="184" spans="1:21" s="67" customFormat="1" ht="18">
      <c r="A184" s="429">
        <v>183</v>
      </c>
      <c r="B184" s="421" t="s">
        <v>135</v>
      </c>
      <c r="C184" s="448" t="s">
        <v>320</v>
      </c>
      <c r="D184" s="423">
        <v>20</v>
      </c>
      <c r="E184" s="424"/>
      <c r="F184" s="425">
        <v>0</v>
      </c>
      <c r="G184" s="449"/>
      <c r="H184" s="450"/>
      <c r="I184" s="50"/>
      <c r="J184" s="50"/>
      <c r="K184" s="452"/>
      <c r="L184" s="452"/>
      <c r="M184" s="452"/>
      <c r="N184" s="452"/>
      <c r="O184" s="452"/>
      <c r="P184" s="452"/>
      <c r="Q184" s="452"/>
      <c r="R184" s="452"/>
      <c r="S184" s="452"/>
      <c r="T184" s="452"/>
      <c r="U184" s="452"/>
    </row>
    <row r="185" spans="1:21" s="63" customFormat="1" ht="18">
      <c r="A185" s="420">
        <v>184</v>
      </c>
      <c r="B185" s="421" t="s">
        <v>136</v>
      </c>
      <c r="C185" s="422" t="s">
        <v>292</v>
      </c>
      <c r="D185" s="423">
        <v>300</v>
      </c>
      <c r="E185" s="424">
        <v>3532</v>
      </c>
      <c r="F185" s="425">
        <v>565.12</v>
      </c>
      <c r="G185" s="426">
        <v>4097.12</v>
      </c>
      <c r="H185" s="427">
        <v>1229136</v>
      </c>
      <c r="I185" s="428" t="s">
        <v>1353</v>
      </c>
      <c r="J185" s="428" t="s">
        <v>1359</v>
      </c>
      <c r="K185" s="445"/>
      <c r="L185" s="445"/>
      <c r="M185" s="445"/>
      <c r="N185" s="445"/>
      <c r="O185" s="445"/>
      <c r="P185" s="445"/>
      <c r="Q185" s="445"/>
      <c r="R185" s="445"/>
      <c r="S185" s="445"/>
      <c r="T185" s="445"/>
      <c r="U185" s="445"/>
    </row>
    <row r="186" spans="1:21" s="67" customFormat="1" ht="18">
      <c r="A186" s="420">
        <v>185</v>
      </c>
      <c r="B186" s="421" t="s">
        <v>137</v>
      </c>
      <c r="C186" s="422" t="s">
        <v>292</v>
      </c>
      <c r="D186" s="423">
        <v>120</v>
      </c>
      <c r="E186" s="424">
        <v>2734</v>
      </c>
      <c r="F186" s="425">
        <v>437.44</v>
      </c>
      <c r="G186" s="426">
        <v>3171.44</v>
      </c>
      <c r="H186" s="427">
        <v>380572.8</v>
      </c>
      <c r="I186" s="428" t="s">
        <v>1353</v>
      </c>
      <c r="J186" s="428" t="s">
        <v>1359</v>
      </c>
      <c r="K186" s="452"/>
      <c r="L186" s="452"/>
      <c r="M186" s="452"/>
      <c r="N186" s="452"/>
      <c r="O186" s="452"/>
      <c r="P186" s="452"/>
      <c r="Q186" s="452"/>
      <c r="R186" s="452"/>
      <c r="S186" s="452"/>
      <c r="T186" s="452"/>
      <c r="U186" s="452"/>
    </row>
    <row r="187" spans="1:21" ht="18">
      <c r="A187" s="429">
        <v>186</v>
      </c>
      <c r="B187" s="46" t="s">
        <v>138</v>
      </c>
      <c r="C187" s="47" t="s">
        <v>292</v>
      </c>
      <c r="D187" s="430">
        <v>200</v>
      </c>
      <c r="E187" s="431"/>
      <c r="F187" s="432"/>
      <c r="G187" s="433">
        <v>0</v>
      </c>
      <c r="H187" s="434">
        <v>0</v>
      </c>
      <c r="I187" s="50"/>
      <c r="J187" s="50"/>
      <c r="K187" s="419"/>
      <c r="L187" s="419"/>
      <c r="M187" s="419"/>
      <c r="N187" s="419"/>
      <c r="O187" s="419"/>
      <c r="P187" s="419"/>
      <c r="Q187" s="419"/>
      <c r="R187" s="419"/>
      <c r="S187" s="419"/>
      <c r="T187" s="419"/>
      <c r="U187" s="419"/>
    </row>
    <row r="188" spans="1:21" s="63" customFormat="1" ht="18">
      <c r="A188" s="429">
        <v>187</v>
      </c>
      <c r="B188" s="57" t="s">
        <v>787</v>
      </c>
      <c r="C188" s="56" t="s">
        <v>292</v>
      </c>
      <c r="D188" s="430">
        <v>4</v>
      </c>
      <c r="E188" s="431"/>
      <c r="F188" s="443"/>
      <c r="G188" s="433">
        <v>0</v>
      </c>
      <c r="H188" s="434">
        <v>0</v>
      </c>
      <c r="I188" s="444"/>
      <c r="J188" s="444"/>
      <c r="K188" s="445"/>
      <c r="L188" s="445"/>
      <c r="M188" s="445"/>
      <c r="N188" s="445"/>
      <c r="O188" s="445"/>
      <c r="P188" s="445"/>
      <c r="Q188" s="445"/>
      <c r="R188" s="445"/>
      <c r="S188" s="445"/>
      <c r="T188" s="445"/>
      <c r="U188" s="445"/>
    </row>
    <row r="189" spans="1:21" s="60" customFormat="1" ht="18">
      <c r="A189" s="429">
        <v>188</v>
      </c>
      <c r="B189" s="57" t="s">
        <v>788</v>
      </c>
      <c r="C189" s="56" t="s">
        <v>292</v>
      </c>
      <c r="D189" s="430">
        <v>4</v>
      </c>
      <c r="E189" s="431"/>
      <c r="F189" s="432"/>
      <c r="G189" s="433">
        <v>0</v>
      </c>
      <c r="H189" s="434">
        <v>0</v>
      </c>
      <c r="I189" s="66"/>
      <c r="J189" s="66"/>
      <c r="K189" s="438"/>
      <c r="L189" s="438"/>
      <c r="M189" s="438"/>
      <c r="N189" s="438"/>
      <c r="O189" s="438"/>
      <c r="P189" s="438"/>
      <c r="Q189" s="438"/>
      <c r="R189" s="438"/>
      <c r="S189" s="438"/>
      <c r="T189" s="438"/>
      <c r="U189" s="438"/>
    </row>
    <row r="190" spans="1:21" s="63" customFormat="1" ht="18">
      <c r="A190" s="429">
        <v>189</v>
      </c>
      <c r="B190" s="57" t="s">
        <v>789</v>
      </c>
      <c r="C190" s="56" t="s">
        <v>292</v>
      </c>
      <c r="D190" s="430">
        <v>4</v>
      </c>
      <c r="E190" s="431"/>
      <c r="F190" s="443"/>
      <c r="G190" s="433">
        <v>0</v>
      </c>
      <c r="H190" s="434">
        <v>0</v>
      </c>
      <c r="I190" s="444"/>
      <c r="J190" s="444"/>
      <c r="K190" s="445"/>
      <c r="L190" s="445"/>
      <c r="M190" s="445"/>
      <c r="N190" s="445"/>
      <c r="O190" s="445"/>
      <c r="P190" s="445"/>
      <c r="Q190" s="445"/>
      <c r="R190" s="445"/>
      <c r="S190" s="445"/>
      <c r="T190" s="445"/>
      <c r="U190" s="445"/>
    </row>
    <row r="191" spans="1:21" s="63" customFormat="1" ht="18">
      <c r="A191" s="429">
        <v>190</v>
      </c>
      <c r="B191" s="46" t="s">
        <v>139</v>
      </c>
      <c r="C191" s="47" t="s">
        <v>292</v>
      </c>
      <c r="D191" s="430">
        <v>8</v>
      </c>
      <c r="E191" s="431"/>
      <c r="F191" s="443"/>
      <c r="G191" s="433">
        <v>0</v>
      </c>
      <c r="H191" s="434">
        <v>0</v>
      </c>
      <c r="I191" s="444"/>
      <c r="J191" s="444"/>
      <c r="K191" s="445"/>
      <c r="L191" s="445"/>
      <c r="M191" s="445"/>
      <c r="N191" s="445"/>
      <c r="O191" s="445"/>
      <c r="P191" s="445"/>
      <c r="Q191" s="445"/>
      <c r="R191" s="445"/>
      <c r="S191" s="445"/>
      <c r="T191" s="445"/>
      <c r="U191" s="445"/>
    </row>
    <row r="192" spans="1:21" s="63" customFormat="1" ht="18">
      <c r="A192" s="429">
        <v>191</v>
      </c>
      <c r="B192" s="46" t="s">
        <v>140</v>
      </c>
      <c r="C192" s="47" t="s">
        <v>292</v>
      </c>
      <c r="D192" s="430">
        <v>8</v>
      </c>
      <c r="E192" s="431"/>
      <c r="F192" s="443"/>
      <c r="G192" s="433">
        <v>0</v>
      </c>
      <c r="H192" s="434">
        <v>0</v>
      </c>
      <c r="I192" s="444"/>
      <c r="J192" s="444"/>
      <c r="K192" s="445"/>
      <c r="L192" s="445"/>
      <c r="M192" s="445"/>
      <c r="N192" s="445"/>
      <c r="O192" s="445"/>
      <c r="P192" s="445"/>
      <c r="Q192" s="445"/>
      <c r="R192" s="445"/>
      <c r="S192" s="445"/>
      <c r="T192" s="445"/>
      <c r="U192" s="445"/>
    </row>
    <row r="193" spans="1:21" s="58" customFormat="1" ht="18">
      <c r="A193" s="429">
        <v>192</v>
      </c>
      <c r="B193" s="46" t="s">
        <v>141</v>
      </c>
      <c r="C193" s="47" t="s">
        <v>292</v>
      </c>
      <c r="D193" s="430">
        <v>8</v>
      </c>
      <c r="E193" s="431"/>
      <c r="F193" s="442"/>
      <c r="G193" s="433">
        <v>0</v>
      </c>
      <c r="H193" s="434">
        <v>0</v>
      </c>
      <c r="I193" s="59"/>
      <c r="J193" s="59"/>
      <c r="K193" s="437"/>
      <c r="L193" s="437"/>
      <c r="M193" s="437"/>
      <c r="N193" s="437"/>
      <c r="O193" s="437"/>
      <c r="P193" s="437"/>
      <c r="Q193" s="437"/>
      <c r="R193" s="437"/>
      <c r="S193" s="437"/>
      <c r="T193" s="437"/>
      <c r="U193" s="437"/>
    </row>
    <row r="194" spans="1:21" s="60" customFormat="1" ht="36">
      <c r="A194" s="429">
        <v>193</v>
      </c>
      <c r="B194" s="46" t="s">
        <v>790</v>
      </c>
      <c r="C194" s="47" t="s">
        <v>302</v>
      </c>
      <c r="D194" s="430">
        <v>4</v>
      </c>
      <c r="E194" s="431"/>
      <c r="F194" s="432"/>
      <c r="G194" s="433">
        <v>0</v>
      </c>
      <c r="H194" s="434">
        <v>0</v>
      </c>
      <c r="I194" s="66"/>
      <c r="J194" s="66"/>
      <c r="K194" s="438"/>
      <c r="L194" s="438"/>
      <c r="M194" s="438"/>
      <c r="N194" s="438"/>
      <c r="O194" s="438"/>
      <c r="P194" s="438"/>
      <c r="Q194" s="438"/>
      <c r="R194" s="438"/>
      <c r="S194" s="438"/>
      <c r="T194" s="438"/>
      <c r="U194" s="438"/>
    </row>
    <row r="195" spans="1:21" s="60" customFormat="1" ht="18">
      <c r="A195" s="429">
        <v>194</v>
      </c>
      <c r="B195" s="421" t="s">
        <v>142</v>
      </c>
      <c r="C195" s="448" t="s">
        <v>292</v>
      </c>
      <c r="D195" s="423">
        <v>1600</v>
      </c>
      <c r="E195" s="424"/>
      <c r="F195" s="425"/>
      <c r="G195" s="449"/>
      <c r="H195" s="450"/>
      <c r="I195" s="50"/>
      <c r="J195" s="50"/>
      <c r="K195" s="438"/>
      <c r="L195" s="438"/>
      <c r="M195" s="438"/>
      <c r="N195" s="438"/>
      <c r="O195" s="438"/>
      <c r="P195" s="438"/>
      <c r="Q195" s="438"/>
      <c r="R195" s="438"/>
      <c r="S195" s="438"/>
      <c r="T195" s="438"/>
      <c r="U195" s="438"/>
    </row>
    <row r="196" spans="1:21" s="67" customFormat="1" ht="18">
      <c r="A196" s="429">
        <v>195</v>
      </c>
      <c r="B196" s="46" t="s">
        <v>143</v>
      </c>
      <c r="C196" s="47" t="s">
        <v>292</v>
      </c>
      <c r="D196" s="430">
        <v>200</v>
      </c>
      <c r="E196" s="431"/>
      <c r="F196" s="425"/>
      <c r="G196" s="433">
        <v>0</v>
      </c>
      <c r="H196" s="434">
        <v>0</v>
      </c>
      <c r="I196" s="68"/>
      <c r="J196" s="68"/>
      <c r="K196" s="452"/>
      <c r="L196" s="452"/>
      <c r="M196" s="452"/>
      <c r="N196" s="452"/>
      <c r="O196" s="452"/>
      <c r="P196" s="452"/>
      <c r="Q196" s="452"/>
      <c r="R196" s="452"/>
      <c r="S196" s="452"/>
      <c r="T196" s="452"/>
      <c r="U196" s="452"/>
    </row>
    <row r="197" spans="1:21" s="54" customFormat="1" ht="18">
      <c r="A197" s="429">
        <v>196</v>
      </c>
      <c r="B197" s="46" t="s">
        <v>144</v>
      </c>
      <c r="C197" s="47" t="s">
        <v>292</v>
      </c>
      <c r="D197" s="430">
        <v>160</v>
      </c>
      <c r="E197" s="431"/>
      <c r="F197" s="432"/>
      <c r="G197" s="433">
        <v>0</v>
      </c>
      <c r="H197" s="434">
        <v>0</v>
      </c>
      <c r="I197" s="53"/>
      <c r="J197" s="53"/>
      <c r="K197" s="435"/>
      <c r="L197" s="435"/>
      <c r="M197" s="435"/>
      <c r="N197" s="435"/>
      <c r="O197" s="435"/>
      <c r="P197" s="435"/>
      <c r="Q197" s="435"/>
      <c r="R197" s="435"/>
      <c r="S197" s="435"/>
      <c r="T197" s="435"/>
      <c r="U197" s="435"/>
    </row>
    <row r="198" spans="1:21" ht="18">
      <c r="A198" s="429">
        <v>197</v>
      </c>
      <c r="B198" s="57" t="s">
        <v>791</v>
      </c>
      <c r="C198" s="56" t="s">
        <v>292</v>
      </c>
      <c r="D198" s="430">
        <v>4</v>
      </c>
      <c r="E198" s="431"/>
      <c r="F198" s="432"/>
      <c r="G198" s="433">
        <v>0</v>
      </c>
      <c r="H198" s="434">
        <v>0</v>
      </c>
      <c r="I198" s="50"/>
      <c r="J198" s="50"/>
      <c r="K198" s="419"/>
      <c r="L198" s="419"/>
      <c r="M198" s="419"/>
      <c r="N198" s="419"/>
      <c r="O198" s="419"/>
      <c r="P198" s="419"/>
      <c r="Q198" s="419"/>
      <c r="R198" s="419"/>
      <c r="S198" s="419"/>
      <c r="T198" s="419"/>
      <c r="U198" s="419"/>
    </row>
    <row r="199" spans="1:21" ht="36">
      <c r="A199" s="429">
        <v>198</v>
      </c>
      <c r="B199" s="46" t="s">
        <v>145</v>
      </c>
      <c r="C199" s="47" t="s">
        <v>292</v>
      </c>
      <c r="D199" s="430">
        <v>8</v>
      </c>
      <c r="E199" s="431"/>
      <c r="F199" s="432"/>
      <c r="G199" s="433">
        <v>0</v>
      </c>
      <c r="H199" s="434">
        <v>0</v>
      </c>
      <c r="I199" s="50"/>
      <c r="J199" s="50"/>
      <c r="K199" s="419"/>
      <c r="L199" s="419"/>
      <c r="M199" s="419"/>
      <c r="N199" s="419"/>
      <c r="O199" s="419"/>
      <c r="P199" s="419"/>
      <c r="Q199" s="419"/>
      <c r="R199" s="419"/>
      <c r="S199" s="419"/>
      <c r="T199" s="419"/>
      <c r="U199" s="419"/>
    </row>
    <row r="200" spans="1:21" ht="36">
      <c r="A200" s="429">
        <v>199</v>
      </c>
      <c r="B200" s="46" t="s">
        <v>147</v>
      </c>
      <c r="C200" s="47" t="s">
        <v>322</v>
      </c>
      <c r="D200" s="430">
        <v>1000</v>
      </c>
      <c r="E200" s="431"/>
      <c r="F200" s="432"/>
      <c r="G200" s="433">
        <v>0</v>
      </c>
      <c r="H200" s="434">
        <v>0</v>
      </c>
      <c r="I200" s="50"/>
      <c r="J200" s="50"/>
      <c r="K200" s="419"/>
      <c r="L200" s="419"/>
      <c r="M200" s="419"/>
      <c r="N200" s="419"/>
      <c r="O200" s="419"/>
      <c r="P200" s="419"/>
      <c r="Q200" s="419"/>
      <c r="R200" s="419"/>
      <c r="S200" s="419"/>
      <c r="T200" s="419"/>
      <c r="U200" s="419"/>
    </row>
    <row r="201" spans="1:21" ht="36">
      <c r="A201" s="429">
        <v>200</v>
      </c>
      <c r="B201" s="46" t="s">
        <v>793</v>
      </c>
      <c r="C201" s="47" t="s">
        <v>322</v>
      </c>
      <c r="D201" s="430">
        <v>1000</v>
      </c>
      <c r="E201" s="431"/>
      <c r="F201" s="432"/>
      <c r="G201" s="433">
        <v>0</v>
      </c>
      <c r="H201" s="434">
        <v>0</v>
      </c>
      <c r="I201" s="50"/>
      <c r="J201" s="50"/>
      <c r="K201" s="419"/>
      <c r="L201" s="419"/>
      <c r="M201" s="419"/>
      <c r="N201" s="419"/>
      <c r="O201" s="419"/>
      <c r="P201" s="419"/>
      <c r="Q201" s="419"/>
      <c r="R201" s="419"/>
      <c r="S201" s="419"/>
      <c r="T201" s="419"/>
      <c r="U201" s="419"/>
    </row>
    <row r="202" spans="1:21" ht="54">
      <c r="A202" s="429">
        <v>201</v>
      </c>
      <c r="B202" s="46" t="s">
        <v>794</v>
      </c>
      <c r="C202" s="47" t="s">
        <v>321</v>
      </c>
      <c r="D202" s="430">
        <v>40</v>
      </c>
      <c r="E202" s="431"/>
      <c r="F202" s="432"/>
      <c r="G202" s="433">
        <v>0</v>
      </c>
      <c r="H202" s="434">
        <v>0</v>
      </c>
      <c r="I202" s="50"/>
      <c r="J202" s="50"/>
      <c r="K202" s="419"/>
      <c r="L202" s="419"/>
      <c r="M202" s="419"/>
      <c r="N202" s="419"/>
      <c r="O202" s="419"/>
      <c r="P202" s="419"/>
      <c r="Q202" s="419"/>
      <c r="R202" s="419"/>
      <c r="S202" s="419"/>
      <c r="T202" s="419"/>
      <c r="U202" s="419"/>
    </row>
    <row r="203" spans="1:21" s="67" customFormat="1" ht="54">
      <c r="A203" s="429">
        <v>202</v>
      </c>
      <c r="B203" s="46" t="s">
        <v>146</v>
      </c>
      <c r="C203" s="47" t="s">
        <v>321</v>
      </c>
      <c r="D203" s="430">
        <v>80</v>
      </c>
      <c r="E203" s="431"/>
      <c r="F203" s="425"/>
      <c r="G203" s="433">
        <v>0</v>
      </c>
      <c r="H203" s="434">
        <v>0</v>
      </c>
      <c r="I203" s="68"/>
      <c r="J203" s="68"/>
      <c r="K203" s="452"/>
      <c r="L203" s="452"/>
      <c r="M203" s="452"/>
      <c r="N203" s="452"/>
      <c r="O203" s="452"/>
      <c r="P203" s="452"/>
      <c r="Q203" s="452"/>
      <c r="R203" s="452"/>
      <c r="S203" s="452"/>
      <c r="T203" s="452"/>
      <c r="U203" s="452"/>
    </row>
    <row r="204" spans="1:21" s="67" customFormat="1" ht="18">
      <c r="A204" s="429">
        <v>203</v>
      </c>
      <c r="B204" s="46" t="s">
        <v>148</v>
      </c>
      <c r="C204" s="69" t="s">
        <v>292</v>
      </c>
      <c r="D204" s="430">
        <v>800</v>
      </c>
      <c r="E204" s="431"/>
      <c r="F204" s="425"/>
      <c r="G204" s="433">
        <v>0</v>
      </c>
      <c r="H204" s="434">
        <v>0</v>
      </c>
      <c r="I204" s="68"/>
      <c r="J204" s="68"/>
      <c r="K204" s="452"/>
      <c r="L204" s="452"/>
      <c r="M204" s="452"/>
      <c r="N204" s="452"/>
      <c r="O204" s="452"/>
      <c r="P204" s="452"/>
      <c r="Q204" s="452"/>
      <c r="R204" s="452"/>
      <c r="S204" s="452"/>
      <c r="T204" s="452"/>
      <c r="U204" s="452"/>
    </row>
    <row r="205" spans="1:21" s="67" customFormat="1" ht="36">
      <c r="A205" s="429">
        <v>204</v>
      </c>
      <c r="B205" s="46" t="s">
        <v>795</v>
      </c>
      <c r="C205" s="47" t="s">
        <v>292</v>
      </c>
      <c r="D205" s="430">
        <v>2000</v>
      </c>
      <c r="E205" s="431"/>
      <c r="F205" s="425"/>
      <c r="G205" s="433">
        <v>0</v>
      </c>
      <c r="H205" s="434">
        <v>0</v>
      </c>
      <c r="I205" s="68"/>
      <c r="J205" s="68"/>
      <c r="K205" s="452"/>
      <c r="L205" s="452"/>
      <c r="M205" s="452"/>
      <c r="N205" s="452"/>
      <c r="O205" s="452"/>
      <c r="P205" s="452"/>
      <c r="Q205" s="452"/>
      <c r="R205" s="452"/>
      <c r="S205" s="452"/>
      <c r="T205" s="452"/>
      <c r="U205" s="452"/>
    </row>
    <row r="206" spans="1:21" s="67" customFormat="1" ht="18">
      <c r="A206" s="420">
        <v>205</v>
      </c>
      <c r="B206" s="421" t="s">
        <v>149</v>
      </c>
      <c r="C206" s="422" t="s">
        <v>292</v>
      </c>
      <c r="D206" s="423">
        <v>4000</v>
      </c>
      <c r="E206" s="424">
        <v>282</v>
      </c>
      <c r="F206" s="425">
        <v>45.12</v>
      </c>
      <c r="G206" s="426">
        <v>327.12</v>
      </c>
      <c r="H206" s="427">
        <v>1308480</v>
      </c>
      <c r="I206" s="428" t="s">
        <v>1349</v>
      </c>
      <c r="J206" s="428" t="s">
        <v>1360</v>
      </c>
      <c r="K206" s="452"/>
      <c r="L206" s="452"/>
      <c r="M206" s="452"/>
      <c r="N206" s="452"/>
      <c r="O206" s="452"/>
      <c r="P206" s="452"/>
      <c r="Q206" s="452"/>
      <c r="R206" s="452"/>
      <c r="S206" s="452"/>
      <c r="T206" s="452"/>
      <c r="U206" s="452"/>
    </row>
    <row r="207" spans="1:21" s="67" customFormat="1" ht="18">
      <c r="A207" s="420">
        <v>206</v>
      </c>
      <c r="B207" s="421" t="s">
        <v>150</v>
      </c>
      <c r="C207" s="422" t="s">
        <v>292</v>
      </c>
      <c r="D207" s="423">
        <v>40000</v>
      </c>
      <c r="E207" s="424">
        <v>172</v>
      </c>
      <c r="F207" s="425">
        <v>27.52</v>
      </c>
      <c r="G207" s="426">
        <v>199.52</v>
      </c>
      <c r="H207" s="427">
        <v>7980800</v>
      </c>
      <c r="I207" s="428" t="s">
        <v>1349</v>
      </c>
      <c r="J207" s="428" t="s">
        <v>1360</v>
      </c>
      <c r="K207" s="452"/>
      <c r="L207" s="452"/>
      <c r="M207" s="452"/>
      <c r="N207" s="452"/>
      <c r="O207" s="452"/>
      <c r="P207" s="452"/>
      <c r="Q207" s="452"/>
      <c r="R207" s="452"/>
      <c r="S207" s="452"/>
      <c r="T207" s="452"/>
      <c r="U207" s="452"/>
    </row>
    <row r="208" spans="1:21" s="67" customFormat="1" ht="18">
      <c r="A208" s="420">
        <v>207</v>
      </c>
      <c r="B208" s="421" t="s">
        <v>151</v>
      </c>
      <c r="C208" s="422" t="s">
        <v>292</v>
      </c>
      <c r="D208" s="423">
        <v>20000</v>
      </c>
      <c r="E208" s="424">
        <v>146</v>
      </c>
      <c r="F208" s="425">
        <v>23.36</v>
      </c>
      <c r="G208" s="426">
        <v>169.36</v>
      </c>
      <c r="H208" s="427">
        <v>3387200.0000000005</v>
      </c>
      <c r="I208" s="428" t="s">
        <v>1349</v>
      </c>
      <c r="J208" s="428" t="s">
        <v>1360</v>
      </c>
      <c r="K208" s="452"/>
      <c r="L208" s="452"/>
      <c r="M208" s="452"/>
      <c r="N208" s="452"/>
      <c r="O208" s="452"/>
      <c r="P208" s="452"/>
      <c r="Q208" s="452"/>
      <c r="R208" s="452"/>
      <c r="S208" s="452"/>
      <c r="T208" s="452"/>
      <c r="U208" s="452"/>
    </row>
    <row r="209" spans="1:21" s="67" customFormat="1" ht="18">
      <c r="A209" s="420">
        <v>208</v>
      </c>
      <c r="B209" s="421" t="s">
        <v>152</v>
      </c>
      <c r="C209" s="422" t="s">
        <v>292</v>
      </c>
      <c r="D209" s="423">
        <v>20000</v>
      </c>
      <c r="E209" s="424">
        <v>106</v>
      </c>
      <c r="F209" s="425">
        <v>16.96</v>
      </c>
      <c r="G209" s="426">
        <v>122.96000000000001</v>
      </c>
      <c r="H209" s="427">
        <v>2459200</v>
      </c>
      <c r="I209" s="428" t="s">
        <v>1349</v>
      </c>
      <c r="J209" s="428" t="s">
        <v>1360</v>
      </c>
      <c r="K209" s="452"/>
      <c r="L209" s="452"/>
      <c r="M209" s="452"/>
      <c r="N209" s="452"/>
      <c r="O209" s="452"/>
      <c r="P209" s="452"/>
      <c r="Q209" s="452"/>
      <c r="R209" s="452"/>
      <c r="S209" s="452"/>
      <c r="T209" s="452"/>
      <c r="U209" s="452"/>
    </row>
    <row r="210" spans="1:21" s="67" customFormat="1" ht="18">
      <c r="A210" s="420">
        <v>209</v>
      </c>
      <c r="B210" s="421" t="s">
        <v>153</v>
      </c>
      <c r="C210" s="422" t="s">
        <v>292</v>
      </c>
      <c r="D210" s="423">
        <v>32000</v>
      </c>
      <c r="E210" s="424">
        <v>120</v>
      </c>
      <c r="F210" s="425">
        <v>19.2</v>
      </c>
      <c r="G210" s="426">
        <v>139.19999999999999</v>
      </c>
      <c r="H210" s="427">
        <v>4454400</v>
      </c>
      <c r="I210" s="428" t="s">
        <v>1349</v>
      </c>
      <c r="J210" s="428" t="s">
        <v>1360</v>
      </c>
      <c r="K210" s="452"/>
      <c r="L210" s="452"/>
      <c r="M210" s="452"/>
      <c r="N210" s="452"/>
      <c r="O210" s="452"/>
      <c r="P210" s="452"/>
      <c r="Q210" s="452"/>
      <c r="R210" s="452"/>
      <c r="S210" s="452"/>
      <c r="T210" s="452"/>
      <c r="U210" s="452"/>
    </row>
    <row r="211" spans="1:21" s="67" customFormat="1" ht="18">
      <c r="A211" s="429">
        <v>210</v>
      </c>
      <c r="B211" s="46" t="s">
        <v>154</v>
      </c>
      <c r="C211" s="47" t="s">
        <v>292</v>
      </c>
      <c r="D211" s="430">
        <v>200</v>
      </c>
      <c r="E211" s="431"/>
      <c r="F211" s="425"/>
      <c r="G211" s="433">
        <v>0</v>
      </c>
      <c r="H211" s="434">
        <v>0</v>
      </c>
      <c r="I211" s="68"/>
      <c r="J211" s="68"/>
      <c r="K211" s="452"/>
      <c r="L211" s="452"/>
      <c r="M211" s="452"/>
      <c r="N211" s="452"/>
      <c r="O211" s="452"/>
      <c r="P211" s="452"/>
      <c r="Q211" s="452"/>
      <c r="R211" s="452"/>
      <c r="S211" s="452"/>
      <c r="T211" s="452"/>
      <c r="U211" s="452"/>
    </row>
    <row r="212" spans="1:21" ht="36">
      <c r="A212" s="429">
        <v>211</v>
      </c>
      <c r="B212" s="46" t="s">
        <v>155</v>
      </c>
      <c r="C212" s="47" t="s">
        <v>323</v>
      </c>
      <c r="D212" s="430">
        <v>4</v>
      </c>
      <c r="E212" s="431"/>
      <c r="F212" s="432"/>
      <c r="G212" s="433">
        <v>0</v>
      </c>
      <c r="H212" s="434">
        <v>0</v>
      </c>
      <c r="I212" s="50"/>
      <c r="J212" s="50"/>
      <c r="K212" s="419"/>
      <c r="L212" s="419"/>
      <c r="M212" s="419"/>
      <c r="N212" s="419"/>
      <c r="O212" s="419"/>
      <c r="P212" s="419"/>
      <c r="Q212" s="419"/>
      <c r="R212" s="419"/>
      <c r="S212" s="419"/>
      <c r="T212" s="419"/>
      <c r="U212" s="419"/>
    </row>
    <row r="213" spans="1:21" ht="36">
      <c r="A213" s="429">
        <v>212</v>
      </c>
      <c r="B213" s="46" t="s">
        <v>158</v>
      </c>
      <c r="C213" s="47" t="s">
        <v>292</v>
      </c>
      <c r="D213" s="430">
        <v>10</v>
      </c>
      <c r="E213" s="431"/>
      <c r="F213" s="432"/>
      <c r="G213" s="433">
        <v>0</v>
      </c>
      <c r="H213" s="434">
        <v>0</v>
      </c>
      <c r="I213" s="50"/>
      <c r="J213" s="50"/>
      <c r="K213" s="419"/>
      <c r="L213" s="419"/>
      <c r="M213" s="419"/>
      <c r="N213" s="419"/>
      <c r="O213" s="419"/>
      <c r="P213" s="419"/>
      <c r="Q213" s="419"/>
      <c r="R213" s="419"/>
      <c r="S213" s="419"/>
      <c r="T213" s="419"/>
      <c r="U213" s="419"/>
    </row>
    <row r="214" spans="1:21" ht="36">
      <c r="A214" s="429">
        <v>213</v>
      </c>
      <c r="B214" s="46" t="s">
        <v>157</v>
      </c>
      <c r="C214" s="47" t="s">
        <v>292</v>
      </c>
      <c r="D214" s="430">
        <v>10</v>
      </c>
      <c r="E214" s="431"/>
      <c r="F214" s="432"/>
      <c r="G214" s="433">
        <v>0</v>
      </c>
      <c r="H214" s="434">
        <v>0</v>
      </c>
      <c r="I214" s="50"/>
      <c r="J214" s="50"/>
      <c r="K214" s="419"/>
      <c r="L214" s="419"/>
      <c r="M214" s="419"/>
      <c r="N214" s="419"/>
      <c r="O214" s="419"/>
      <c r="P214" s="419"/>
      <c r="Q214" s="419"/>
      <c r="R214" s="419"/>
      <c r="S214" s="419"/>
      <c r="T214" s="419"/>
      <c r="U214" s="419"/>
    </row>
    <row r="215" spans="1:21" ht="36">
      <c r="A215" s="429">
        <v>214</v>
      </c>
      <c r="B215" s="46" t="s">
        <v>156</v>
      </c>
      <c r="C215" s="47" t="s">
        <v>292</v>
      </c>
      <c r="D215" s="430">
        <v>10</v>
      </c>
      <c r="E215" s="431"/>
      <c r="F215" s="432"/>
      <c r="G215" s="433">
        <v>0</v>
      </c>
      <c r="H215" s="434">
        <v>0</v>
      </c>
      <c r="I215" s="50"/>
      <c r="J215" s="50"/>
      <c r="K215" s="419"/>
      <c r="L215" s="419"/>
      <c r="M215" s="419"/>
      <c r="N215" s="419"/>
      <c r="O215" s="419"/>
      <c r="P215" s="419"/>
      <c r="Q215" s="419"/>
      <c r="R215" s="419"/>
      <c r="S215" s="419"/>
      <c r="T215" s="419"/>
      <c r="U215" s="419"/>
    </row>
    <row r="216" spans="1:21" ht="18">
      <c r="A216" s="429">
        <v>215</v>
      </c>
      <c r="B216" s="46" t="s">
        <v>159</v>
      </c>
      <c r="C216" s="47" t="s">
        <v>324</v>
      </c>
      <c r="D216" s="430">
        <v>120</v>
      </c>
      <c r="E216" s="431"/>
      <c r="F216" s="432"/>
      <c r="G216" s="433">
        <v>0</v>
      </c>
      <c r="H216" s="434">
        <v>0</v>
      </c>
      <c r="I216" s="50"/>
      <c r="J216" s="50"/>
      <c r="K216" s="419"/>
      <c r="L216" s="419"/>
      <c r="M216" s="419"/>
      <c r="N216" s="419"/>
      <c r="O216" s="419"/>
      <c r="P216" s="419"/>
      <c r="Q216" s="419"/>
      <c r="R216" s="419"/>
      <c r="S216" s="419"/>
      <c r="T216" s="419"/>
      <c r="U216" s="419"/>
    </row>
    <row r="217" spans="1:21" ht="18">
      <c r="A217" s="429">
        <v>216</v>
      </c>
      <c r="B217" s="46" t="s">
        <v>161</v>
      </c>
      <c r="C217" s="47" t="s">
        <v>325</v>
      </c>
      <c r="D217" s="430">
        <v>12</v>
      </c>
      <c r="E217" s="431"/>
      <c r="F217" s="432"/>
      <c r="G217" s="433">
        <v>0</v>
      </c>
      <c r="H217" s="434">
        <v>0</v>
      </c>
      <c r="I217" s="50"/>
      <c r="J217" s="50"/>
      <c r="K217" s="419"/>
      <c r="L217" s="419"/>
      <c r="M217" s="419"/>
      <c r="N217" s="419"/>
      <c r="O217" s="419"/>
      <c r="P217" s="419"/>
      <c r="Q217" s="419"/>
      <c r="R217" s="419"/>
      <c r="S217" s="419"/>
      <c r="T217" s="419"/>
      <c r="U217" s="419"/>
    </row>
    <row r="218" spans="1:21" ht="36">
      <c r="A218" s="429">
        <v>217</v>
      </c>
      <c r="B218" s="46" t="s">
        <v>160</v>
      </c>
      <c r="C218" s="47" t="s">
        <v>324</v>
      </c>
      <c r="D218" s="430">
        <v>20</v>
      </c>
      <c r="E218" s="431"/>
      <c r="F218" s="432"/>
      <c r="G218" s="433">
        <v>0</v>
      </c>
      <c r="H218" s="434">
        <v>0</v>
      </c>
      <c r="I218" s="50"/>
      <c r="J218" s="50"/>
      <c r="K218" s="419"/>
      <c r="L218" s="419"/>
      <c r="M218" s="419"/>
      <c r="N218" s="419"/>
      <c r="O218" s="419"/>
      <c r="P218" s="419"/>
      <c r="Q218" s="419"/>
      <c r="R218" s="419"/>
      <c r="S218" s="419"/>
      <c r="T218" s="419"/>
      <c r="U218" s="419"/>
    </row>
    <row r="219" spans="1:21" ht="18">
      <c r="A219" s="429">
        <v>218</v>
      </c>
      <c r="B219" s="46" t="s">
        <v>202</v>
      </c>
      <c r="C219" s="47" t="s">
        <v>292</v>
      </c>
      <c r="D219" s="430">
        <v>20</v>
      </c>
      <c r="E219" s="431"/>
      <c r="F219" s="432"/>
      <c r="G219" s="433">
        <v>0</v>
      </c>
      <c r="H219" s="434">
        <v>0</v>
      </c>
      <c r="I219" s="50"/>
      <c r="J219" s="50"/>
      <c r="K219" s="419"/>
      <c r="L219" s="419"/>
      <c r="M219" s="419"/>
      <c r="N219" s="419"/>
      <c r="O219" s="419"/>
      <c r="P219" s="419"/>
      <c r="Q219" s="419"/>
      <c r="R219" s="419"/>
      <c r="S219" s="419"/>
      <c r="T219" s="419"/>
      <c r="U219" s="419"/>
    </row>
    <row r="220" spans="1:21" ht="36">
      <c r="A220" s="429">
        <v>219</v>
      </c>
      <c r="B220" s="46" t="s">
        <v>796</v>
      </c>
      <c r="C220" s="47" t="s">
        <v>324</v>
      </c>
      <c r="D220" s="430">
        <v>2</v>
      </c>
      <c r="E220" s="431"/>
      <c r="F220" s="432"/>
      <c r="G220" s="433">
        <v>0</v>
      </c>
      <c r="H220" s="434">
        <v>0</v>
      </c>
      <c r="I220" s="50"/>
      <c r="J220" s="50"/>
      <c r="K220" s="419"/>
      <c r="L220" s="419"/>
      <c r="M220" s="419"/>
      <c r="N220" s="419"/>
      <c r="O220" s="419"/>
      <c r="P220" s="419"/>
      <c r="Q220" s="419"/>
      <c r="R220" s="419"/>
      <c r="S220" s="419"/>
      <c r="T220" s="419"/>
      <c r="U220" s="419"/>
    </row>
    <row r="221" spans="1:21" ht="18">
      <c r="A221" s="429">
        <v>220</v>
      </c>
      <c r="B221" s="46" t="s">
        <v>162</v>
      </c>
      <c r="C221" s="47" t="s">
        <v>291</v>
      </c>
      <c r="D221" s="430">
        <v>16</v>
      </c>
      <c r="E221" s="431"/>
      <c r="F221" s="432"/>
      <c r="G221" s="433">
        <v>0</v>
      </c>
      <c r="H221" s="434">
        <v>0</v>
      </c>
      <c r="I221" s="50"/>
      <c r="J221" s="50"/>
      <c r="K221" s="419"/>
      <c r="L221" s="419"/>
      <c r="M221" s="419"/>
      <c r="N221" s="419"/>
      <c r="O221" s="419"/>
      <c r="P221" s="419"/>
      <c r="Q221" s="419"/>
      <c r="R221" s="419"/>
      <c r="S221" s="419"/>
      <c r="T221" s="419"/>
      <c r="U221" s="419"/>
    </row>
    <row r="222" spans="1:21" ht="18">
      <c r="A222" s="429">
        <v>221</v>
      </c>
      <c r="B222" s="46" t="s">
        <v>163</v>
      </c>
      <c r="C222" s="47" t="s">
        <v>291</v>
      </c>
      <c r="D222" s="430">
        <v>8</v>
      </c>
      <c r="E222" s="431"/>
      <c r="F222" s="432"/>
      <c r="G222" s="433">
        <v>0</v>
      </c>
      <c r="H222" s="434">
        <v>0</v>
      </c>
      <c r="I222" s="50"/>
      <c r="J222" s="50"/>
      <c r="K222" s="419"/>
      <c r="L222" s="419"/>
      <c r="M222" s="419"/>
      <c r="N222" s="419"/>
      <c r="O222" s="419"/>
      <c r="P222" s="419"/>
      <c r="Q222" s="419"/>
      <c r="R222" s="419"/>
      <c r="S222" s="419"/>
      <c r="T222" s="419"/>
      <c r="U222" s="419"/>
    </row>
    <row r="223" spans="1:21" ht="36">
      <c r="A223" s="420">
        <v>222</v>
      </c>
      <c r="B223" s="421" t="s">
        <v>164</v>
      </c>
      <c r="C223" s="422" t="s">
        <v>292</v>
      </c>
      <c r="D223" s="423">
        <v>700</v>
      </c>
      <c r="E223" s="424">
        <v>14847</v>
      </c>
      <c r="F223" s="425">
        <v>2375.52</v>
      </c>
      <c r="G223" s="426">
        <v>17222.52</v>
      </c>
      <c r="H223" s="427">
        <v>12055764</v>
      </c>
      <c r="I223" s="428" t="s">
        <v>1361</v>
      </c>
      <c r="J223" s="428" t="s">
        <v>424</v>
      </c>
      <c r="K223" s="419"/>
      <c r="L223" s="419"/>
      <c r="M223" s="419"/>
      <c r="N223" s="419"/>
      <c r="O223" s="419"/>
      <c r="P223" s="419"/>
      <c r="Q223" s="419"/>
      <c r="R223" s="419"/>
      <c r="S223" s="419"/>
      <c r="T223" s="419"/>
      <c r="U223" s="419"/>
    </row>
    <row r="224" spans="1:21" ht="19">
      <c r="A224" s="429">
        <v>223</v>
      </c>
      <c r="B224" s="61" t="s">
        <v>797</v>
      </c>
      <c r="C224" s="56" t="s">
        <v>292</v>
      </c>
      <c r="D224" s="430">
        <v>4</v>
      </c>
      <c r="E224" s="431"/>
      <c r="F224" s="432"/>
      <c r="G224" s="433">
        <v>0</v>
      </c>
      <c r="H224" s="434">
        <v>0</v>
      </c>
      <c r="I224" s="50"/>
      <c r="J224" s="50"/>
      <c r="K224" s="419"/>
      <c r="L224" s="419"/>
      <c r="M224" s="419"/>
      <c r="N224" s="419"/>
      <c r="O224" s="419"/>
      <c r="P224" s="419"/>
      <c r="Q224" s="419"/>
      <c r="R224" s="419"/>
      <c r="S224" s="419"/>
      <c r="T224" s="419"/>
      <c r="U224" s="419"/>
    </row>
    <row r="225" spans="1:21" ht="18">
      <c r="A225" s="429">
        <v>224</v>
      </c>
      <c r="B225" s="46" t="s">
        <v>165</v>
      </c>
      <c r="C225" s="47" t="s">
        <v>292</v>
      </c>
      <c r="D225" s="430">
        <v>120</v>
      </c>
      <c r="E225" s="431"/>
      <c r="F225" s="436"/>
      <c r="G225" s="433">
        <v>0</v>
      </c>
      <c r="H225" s="434">
        <v>0</v>
      </c>
      <c r="I225" s="50"/>
      <c r="J225" s="50"/>
      <c r="K225" s="419"/>
      <c r="L225" s="419"/>
      <c r="M225" s="419"/>
      <c r="N225" s="419"/>
      <c r="O225" s="419"/>
      <c r="P225" s="419"/>
      <c r="Q225" s="419"/>
      <c r="R225" s="419"/>
      <c r="S225" s="419"/>
      <c r="T225" s="419"/>
      <c r="U225" s="419"/>
    </row>
    <row r="226" spans="1:21" ht="18">
      <c r="A226" s="429">
        <v>225</v>
      </c>
      <c r="B226" s="46" t="s">
        <v>166</v>
      </c>
      <c r="C226" s="47" t="s">
        <v>292</v>
      </c>
      <c r="D226" s="430">
        <v>4</v>
      </c>
      <c r="E226" s="431"/>
      <c r="F226" s="436"/>
      <c r="G226" s="433">
        <v>0</v>
      </c>
      <c r="H226" s="434">
        <v>0</v>
      </c>
      <c r="I226" s="50"/>
      <c r="J226" s="50"/>
      <c r="K226" s="419"/>
      <c r="L226" s="419"/>
      <c r="M226" s="419"/>
      <c r="N226" s="419"/>
      <c r="O226" s="419"/>
      <c r="P226" s="419"/>
      <c r="Q226" s="419"/>
      <c r="R226" s="419"/>
      <c r="S226" s="419"/>
      <c r="T226" s="419"/>
      <c r="U226" s="419"/>
    </row>
    <row r="227" spans="1:21" s="54" customFormat="1" ht="18">
      <c r="A227" s="429">
        <v>226</v>
      </c>
      <c r="B227" s="46" t="s">
        <v>167</v>
      </c>
      <c r="C227" s="47" t="s">
        <v>326</v>
      </c>
      <c r="D227" s="430">
        <v>4</v>
      </c>
      <c r="E227" s="431"/>
      <c r="F227" s="432"/>
      <c r="G227" s="433">
        <v>0</v>
      </c>
      <c r="H227" s="434">
        <v>0</v>
      </c>
      <c r="I227" s="53"/>
      <c r="J227" s="53"/>
      <c r="K227" s="435"/>
      <c r="L227" s="435"/>
      <c r="M227" s="435"/>
      <c r="N227" s="435"/>
      <c r="O227" s="435"/>
      <c r="P227" s="435"/>
      <c r="Q227" s="435"/>
      <c r="R227" s="435"/>
      <c r="S227" s="435"/>
      <c r="T227" s="435"/>
      <c r="U227" s="435"/>
    </row>
    <row r="228" spans="1:21" s="54" customFormat="1" ht="18">
      <c r="A228" s="429">
        <v>227</v>
      </c>
      <c r="B228" s="46" t="s">
        <v>168</v>
      </c>
      <c r="C228" s="47" t="s">
        <v>292</v>
      </c>
      <c r="D228" s="430">
        <v>200</v>
      </c>
      <c r="E228" s="431"/>
      <c r="F228" s="432"/>
      <c r="G228" s="433">
        <v>0</v>
      </c>
      <c r="H228" s="434">
        <v>0</v>
      </c>
      <c r="I228" s="53"/>
      <c r="J228" s="53"/>
      <c r="K228" s="435"/>
      <c r="L228" s="435"/>
      <c r="M228" s="435"/>
      <c r="N228" s="435"/>
      <c r="O228" s="435"/>
      <c r="P228" s="435"/>
      <c r="Q228" s="435"/>
      <c r="R228" s="435"/>
      <c r="S228" s="435"/>
      <c r="T228" s="435"/>
      <c r="U228" s="435"/>
    </row>
    <row r="229" spans="1:21" s="70" customFormat="1" ht="18">
      <c r="A229" s="429">
        <v>228</v>
      </c>
      <c r="B229" s="46" t="s">
        <v>172</v>
      </c>
      <c r="C229" s="47" t="s">
        <v>292</v>
      </c>
      <c r="D229" s="430">
        <v>12</v>
      </c>
      <c r="E229" s="431"/>
      <c r="F229" s="425"/>
      <c r="G229" s="433">
        <v>0</v>
      </c>
      <c r="H229" s="434">
        <v>0</v>
      </c>
      <c r="I229" s="68"/>
      <c r="J229" s="68"/>
      <c r="K229" s="452"/>
      <c r="L229" s="452"/>
      <c r="M229" s="452"/>
      <c r="N229" s="452"/>
      <c r="O229" s="452"/>
      <c r="P229" s="452"/>
      <c r="Q229" s="452"/>
      <c r="R229" s="452"/>
      <c r="S229" s="452"/>
      <c r="T229" s="452"/>
      <c r="U229" s="452"/>
    </row>
    <row r="230" spans="1:21" ht="18">
      <c r="A230" s="429">
        <v>229</v>
      </c>
      <c r="B230" s="46" t="s">
        <v>169</v>
      </c>
      <c r="C230" s="47" t="s">
        <v>292</v>
      </c>
      <c r="D230" s="430">
        <v>40</v>
      </c>
      <c r="E230" s="431"/>
      <c r="F230" s="432"/>
      <c r="G230" s="433">
        <v>0</v>
      </c>
      <c r="H230" s="434">
        <v>0</v>
      </c>
      <c r="I230" s="50"/>
      <c r="J230" s="50"/>
      <c r="K230" s="419"/>
      <c r="L230" s="419"/>
      <c r="M230" s="419"/>
      <c r="N230" s="419"/>
      <c r="O230" s="419"/>
      <c r="P230" s="419"/>
      <c r="Q230" s="419"/>
      <c r="R230" s="419"/>
      <c r="S230" s="419"/>
      <c r="T230" s="419"/>
      <c r="U230" s="419"/>
    </row>
    <row r="231" spans="1:21" ht="18">
      <c r="A231" s="429">
        <v>230</v>
      </c>
      <c r="B231" s="46" t="s">
        <v>170</v>
      </c>
      <c r="C231" s="47" t="s">
        <v>292</v>
      </c>
      <c r="D231" s="430">
        <v>4</v>
      </c>
      <c r="E231" s="431"/>
      <c r="F231" s="432"/>
      <c r="G231" s="433">
        <v>0</v>
      </c>
      <c r="H231" s="434">
        <v>0</v>
      </c>
      <c r="I231" s="50"/>
      <c r="J231" s="50"/>
      <c r="K231" s="419"/>
      <c r="L231" s="419"/>
      <c r="M231" s="419"/>
      <c r="N231" s="419"/>
      <c r="O231" s="419"/>
      <c r="P231" s="419"/>
      <c r="Q231" s="419"/>
      <c r="R231" s="419"/>
      <c r="S231" s="419"/>
      <c r="T231" s="419"/>
      <c r="U231" s="419"/>
    </row>
    <row r="232" spans="1:21" ht="18">
      <c r="A232" s="429">
        <v>231</v>
      </c>
      <c r="B232" s="46" t="s">
        <v>171</v>
      </c>
      <c r="C232" s="47" t="s">
        <v>292</v>
      </c>
      <c r="D232" s="430">
        <v>4</v>
      </c>
      <c r="E232" s="431"/>
      <c r="F232" s="436"/>
      <c r="G232" s="433">
        <v>0</v>
      </c>
      <c r="H232" s="434">
        <v>0</v>
      </c>
      <c r="I232" s="50"/>
      <c r="J232" s="50"/>
      <c r="K232" s="419"/>
      <c r="L232" s="419"/>
      <c r="M232" s="419"/>
      <c r="N232" s="419"/>
      <c r="O232" s="419"/>
      <c r="P232" s="419"/>
      <c r="Q232" s="419"/>
      <c r="R232" s="419"/>
      <c r="S232" s="419"/>
      <c r="T232" s="419"/>
      <c r="U232" s="419"/>
    </row>
    <row r="233" spans="1:21" s="71" customFormat="1" ht="18">
      <c r="A233" s="429">
        <v>232</v>
      </c>
      <c r="B233" s="46" t="s">
        <v>174</v>
      </c>
      <c r="C233" s="47" t="s">
        <v>292</v>
      </c>
      <c r="D233" s="430">
        <v>12</v>
      </c>
      <c r="E233" s="431"/>
      <c r="F233" s="432"/>
      <c r="G233" s="433">
        <v>0</v>
      </c>
      <c r="H233" s="434">
        <v>0</v>
      </c>
      <c r="I233" s="64"/>
      <c r="J233" s="64"/>
      <c r="K233" s="453"/>
      <c r="L233" s="453"/>
      <c r="M233" s="453"/>
      <c r="N233" s="453"/>
      <c r="O233" s="453"/>
      <c r="P233" s="453"/>
      <c r="Q233" s="453"/>
      <c r="R233" s="453"/>
      <c r="S233" s="453"/>
      <c r="T233" s="453"/>
      <c r="U233" s="453"/>
    </row>
    <row r="234" spans="1:21" s="63" customFormat="1" ht="18">
      <c r="A234" s="429">
        <v>233</v>
      </c>
      <c r="B234" s="46" t="s">
        <v>176</v>
      </c>
      <c r="C234" s="47" t="s">
        <v>292</v>
      </c>
      <c r="D234" s="430">
        <v>12</v>
      </c>
      <c r="E234" s="431"/>
      <c r="F234" s="432"/>
      <c r="G234" s="433">
        <v>0</v>
      </c>
      <c r="H234" s="434">
        <v>0</v>
      </c>
      <c r="I234" s="444"/>
      <c r="J234" s="444"/>
      <c r="K234" s="445"/>
      <c r="L234" s="445"/>
      <c r="M234" s="445"/>
      <c r="N234" s="445"/>
      <c r="O234" s="445"/>
      <c r="P234" s="445"/>
      <c r="Q234" s="445"/>
      <c r="R234" s="445"/>
      <c r="S234" s="445"/>
      <c r="T234" s="445"/>
      <c r="U234" s="445"/>
    </row>
    <row r="235" spans="1:21" s="63" customFormat="1" ht="18">
      <c r="A235" s="429">
        <v>234</v>
      </c>
      <c r="B235" s="46" t="s">
        <v>177</v>
      </c>
      <c r="C235" s="47" t="s">
        <v>292</v>
      </c>
      <c r="D235" s="430">
        <v>12</v>
      </c>
      <c r="E235" s="431"/>
      <c r="F235" s="432"/>
      <c r="G235" s="433">
        <v>0</v>
      </c>
      <c r="H235" s="434">
        <v>0</v>
      </c>
      <c r="I235" s="444"/>
      <c r="J235" s="444"/>
      <c r="K235" s="445"/>
      <c r="L235" s="445"/>
      <c r="M235" s="445"/>
      <c r="N235" s="445"/>
      <c r="O235" s="445"/>
      <c r="P235" s="445"/>
      <c r="Q235" s="445"/>
      <c r="R235" s="445"/>
      <c r="S235" s="445"/>
      <c r="T235" s="445"/>
      <c r="U235" s="445"/>
    </row>
    <row r="236" spans="1:21" s="54" customFormat="1" ht="18">
      <c r="A236" s="429">
        <v>235</v>
      </c>
      <c r="B236" s="46" t="s">
        <v>178</v>
      </c>
      <c r="C236" s="47" t="s">
        <v>292</v>
      </c>
      <c r="D236" s="430">
        <v>12</v>
      </c>
      <c r="E236" s="431"/>
      <c r="F236" s="436"/>
      <c r="G236" s="433">
        <v>0</v>
      </c>
      <c r="H236" s="434">
        <v>0</v>
      </c>
      <c r="I236" s="53"/>
      <c r="J236" s="53"/>
      <c r="K236" s="435"/>
      <c r="L236" s="435"/>
      <c r="M236" s="435"/>
      <c r="N236" s="435"/>
      <c r="O236" s="435"/>
      <c r="P236" s="435"/>
      <c r="Q236" s="435"/>
      <c r="R236" s="435"/>
      <c r="S236" s="435"/>
      <c r="T236" s="435"/>
      <c r="U236" s="435"/>
    </row>
    <row r="237" spans="1:21" s="54" customFormat="1" ht="18">
      <c r="A237" s="429">
        <v>236</v>
      </c>
      <c r="B237" s="46" t="s">
        <v>179</v>
      </c>
      <c r="C237" s="47" t="s">
        <v>292</v>
      </c>
      <c r="D237" s="430">
        <v>12</v>
      </c>
      <c r="E237" s="431"/>
      <c r="F237" s="436"/>
      <c r="G237" s="433">
        <v>0</v>
      </c>
      <c r="H237" s="434">
        <v>0</v>
      </c>
      <c r="I237" s="53"/>
      <c r="J237" s="53"/>
      <c r="K237" s="435"/>
      <c r="L237" s="435"/>
      <c r="M237" s="435"/>
      <c r="N237" s="435"/>
      <c r="O237" s="435"/>
      <c r="P237" s="435"/>
      <c r="Q237" s="435"/>
      <c r="R237" s="435"/>
      <c r="S237" s="435"/>
      <c r="T237" s="435"/>
      <c r="U237" s="435"/>
    </row>
    <row r="238" spans="1:21" s="54" customFormat="1" ht="18">
      <c r="A238" s="429">
        <v>237</v>
      </c>
      <c r="B238" s="46" t="s">
        <v>180</v>
      </c>
      <c r="C238" s="47" t="s">
        <v>292</v>
      </c>
      <c r="D238" s="430">
        <v>12</v>
      </c>
      <c r="E238" s="431"/>
      <c r="F238" s="436"/>
      <c r="G238" s="433">
        <v>0</v>
      </c>
      <c r="H238" s="434">
        <v>0</v>
      </c>
      <c r="I238" s="53"/>
      <c r="J238" s="53"/>
      <c r="K238" s="435"/>
      <c r="L238" s="435"/>
      <c r="M238" s="435"/>
      <c r="N238" s="435"/>
      <c r="O238" s="435"/>
      <c r="P238" s="435"/>
      <c r="Q238" s="435"/>
      <c r="R238" s="435"/>
      <c r="S238" s="435"/>
      <c r="T238" s="435"/>
      <c r="U238" s="435"/>
    </row>
    <row r="239" spans="1:21" s="54" customFormat="1" ht="18">
      <c r="A239" s="429">
        <v>238</v>
      </c>
      <c r="B239" s="46" t="s">
        <v>173</v>
      </c>
      <c r="C239" s="47" t="s">
        <v>292</v>
      </c>
      <c r="D239" s="430">
        <v>12</v>
      </c>
      <c r="E239" s="431"/>
      <c r="F239" s="436"/>
      <c r="G239" s="433">
        <v>0</v>
      </c>
      <c r="H239" s="434">
        <v>0</v>
      </c>
      <c r="I239" s="53"/>
      <c r="J239" s="53"/>
      <c r="K239" s="435"/>
      <c r="L239" s="435"/>
      <c r="M239" s="435"/>
      <c r="N239" s="435"/>
      <c r="O239" s="435"/>
      <c r="P239" s="435"/>
      <c r="Q239" s="435"/>
      <c r="R239" s="435"/>
      <c r="S239" s="435"/>
      <c r="T239" s="435"/>
      <c r="U239" s="435"/>
    </row>
    <row r="240" spans="1:21" s="54" customFormat="1" ht="18">
      <c r="A240" s="429">
        <v>239</v>
      </c>
      <c r="B240" s="46" t="s">
        <v>175</v>
      </c>
      <c r="C240" s="47" t="s">
        <v>292</v>
      </c>
      <c r="D240" s="430">
        <v>12</v>
      </c>
      <c r="E240" s="431"/>
      <c r="F240" s="436"/>
      <c r="G240" s="433">
        <v>0</v>
      </c>
      <c r="H240" s="434">
        <v>0</v>
      </c>
      <c r="I240" s="53"/>
      <c r="J240" s="53"/>
      <c r="K240" s="435"/>
      <c r="L240" s="435"/>
      <c r="M240" s="435"/>
      <c r="N240" s="435"/>
      <c r="O240" s="435"/>
      <c r="P240" s="435"/>
      <c r="Q240" s="435"/>
      <c r="R240" s="435"/>
      <c r="S240" s="435"/>
      <c r="T240" s="435"/>
      <c r="U240" s="435"/>
    </row>
    <row r="241" spans="1:21" s="54" customFormat="1" ht="18">
      <c r="A241" s="429">
        <v>240</v>
      </c>
      <c r="B241" s="46" t="s">
        <v>181</v>
      </c>
      <c r="C241" s="47" t="s">
        <v>292</v>
      </c>
      <c r="D241" s="430">
        <v>80</v>
      </c>
      <c r="E241" s="431"/>
      <c r="F241" s="436"/>
      <c r="G241" s="433">
        <v>0</v>
      </c>
      <c r="H241" s="434">
        <v>0</v>
      </c>
      <c r="I241" s="53"/>
      <c r="J241" s="53"/>
      <c r="K241" s="435"/>
      <c r="L241" s="435"/>
      <c r="M241" s="435"/>
      <c r="N241" s="435"/>
      <c r="O241" s="435"/>
      <c r="P241" s="435"/>
      <c r="Q241" s="435"/>
      <c r="R241" s="435"/>
      <c r="S241" s="435"/>
      <c r="T241" s="435"/>
      <c r="U241" s="435"/>
    </row>
    <row r="242" spans="1:21" s="54" customFormat="1" ht="18">
      <c r="A242" s="429">
        <v>241</v>
      </c>
      <c r="B242" s="57" t="s">
        <v>798</v>
      </c>
      <c r="C242" s="56" t="s">
        <v>292</v>
      </c>
      <c r="D242" s="430">
        <v>40</v>
      </c>
      <c r="E242" s="431"/>
      <c r="F242" s="436"/>
      <c r="G242" s="433">
        <v>0</v>
      </c>
      <c r="H242" s="434">
        <v>0</v>
      </c>
      <c r="I242" s="53"/>
      <c r="J242" s="53"/>
      <c r="K242" s="435"/>
      <c r="L242" s="435"/>
      <c r="M242" s="435"/>
      <c r="N242" s="435"/>
      <c r="O242" s="435"/>
      <c r="P242" s="435"/>
      <c r="Q242" s="435"/>
      <c r="R242" s="435"/>
      <c r="S242" s="435"/>
      <c r="T242" s="435"/>
      <c r="U242" s="435"/>
    </row>
    <row r="243" spans="1:21" s="54" customFormat="1" ht="18">
      <c r="A243" s="420">
        <v>242</v>
      </c>
      <c r="B243" s="421" t="s">
        <v>182</v>
      </c>
      <c r="C243" s="422" t="s">
        <v>292</v>
      </c>
      <c r="D243" s="423">
        <v>200</v>
      </c>
      <c r="E243" s="424">
        <v>2471</v>
      </c>
      <c r="F243" s="425">
        <v>395.36</v>
      </c>
      <c r="G243" s="426">
        <v>2866.36</v>
      </c>
      <c r="H243" s="427">
        <v>573272</v>
      </c>
      <c r="I243" s="428" t="s">
        <v>1353</v>
      </c>
      <c r="J243" s="428" t="s">
        <v>1362</v>
      </c>
      <c r="K243" s="435"/>
      <c r="L243" s="435"/>
      <c r="M243" s="435"/>
      <c r="N243" s="435"/>
      <c r="O243" s="435"/>
      <c r="P243" s="435"/>
      <c r="Q243" s="435"/>
      <c r="R243" s="435"/>
      <c r="S243" s="435"/>
      <c r="T243" s="435"/>
      <c r="U243" s="435"/>
    </row>
    <row r="244" spans="1:21" s="54" customFormat="1" ht="18">
      <c r="A244" s="420">
        <v>243</v>
      </c>
      <c r="B244" s="421" t="s">
        <v>183</v>
      </c>
      <c r="C244" s="422" t="s">
        <v>292</v>
      </c>
      <c r="D244" s="423">
        <v>80</v>
      </c>
      <c r="E244" s="424">
        <v>2156</v>
      </c>
      <c r="F244" s="425">
        <v>344.96</v>
      </c>
      <c r="G244" s="426">
        <v>2500.96</v>
      </c>
      <c r="H244" s="427">
        <v>200076.79999999999</v>
      </c>
      <c r="I244" s="428" t="s">
        <v>1353</v>
      </c>
      <c r="J244" s="428" t="s">
        <v>1362</v>
      </c>
      <c r="K244" s="435"/>
      <c r="L244" s="435"/>
      <c r="M244" s="435"/>
      <c r="N244" s="435"/>
      <c r="O244" s="435"/>
      <c r="P244" s="435"/>
      <c r="Q244" s="435"/>
      <c r="R244" s="435"/>
      <c r="S244" s="435"/>
      <c r="T244" s="435"/>
      <c r="U244" s="435"/>
    </row>
    <row r="245" spans="1:21" s="54" customFormat="1" ht="18">
      <c r="A245" s="429">
        <v>244</v>
      </c>
      <c r="B245" s="46" t="s">
        <v>184</v>
      </c>
      <c r="C245" s="47" t="s">
        <v>292</v>
      </c>
      <c r="D245" s="430">
        <v>60</v>
      </c>
      <c r="E245" s="431"/>
      <c r="F245" s="436"/>
      <c r="G245" s="433">
        <v>0</v>
      </c>
      <c r="H245" s="434">
        <v>0</v>
      </c>
      <c r="I245" s="53"/>
      <c r="J245" s="53"/>
      <c r="K245" s="435"/>
      <c r="L245" s="435"/>
      <c r="M245" s="435"/>
      <c r="N245" s="435"/>
      <c r="O245" s="435"/>
      <c r="P245" s="435"/>
      <c r="Q245" s="435"/>
      <c r="R245" s="435"/>
      <c r="S245" s="435"/>
      <c r="T245" s="435"/>
      <c r="U245" s="435"/>
    </row>
    <row r="246" spans="1:21" s="54" customFormat="1" ht="18">
      <c r="A246" s="429">
        <v>245</v>
      </c>
      <c r="B246" s="46" t="s">
        <v>188</v>
      </c>
      <c r="C246" s="47" t="s">
        <v>292</v>
      </c>
      <c r="D246" s="430">
        <v>60</v>
      </c>
      <c r="E246" s="431"/>
      <c r="F246" s="436"/>
      <c r="G246" s="433">
        <v>0</v>
      </c>
      <c r="H246" s="434">
        <v>0</v>
      </c>
      <c r="I246" s="53"/>
      <c r="J246" s="53"/>
      <c r="K246" s="435"/>
      <c r="L246" s="435"/>
      <c r="M246" s="435"/>
      <c r="N246" s="435"/>
      <c r="O246" s="435"/>
      <c r="P246" s="435"/>
      <c r="Q246" s="435"/>
      <c r="R246" s="435"/>
      <c r="S246" s="435"/>
      <c r="T246" s="435"/>
      <c r="U246" s="435"/>
    </row>
    <row r="247" spans="1:21" s="54" customFormat="1" ht="18">
      <c r="A247" s="429">
        <v>246</v>
      </c>
      <c r="B247" s="46" t="s">
        <v>185</v>
      </c>
      <c r="C247" s="47" t="s">
        <v>292</v>
      </c>
      <c r="D247" s="430">
        <v>20</v>
      </c>
      <c r="E247" s="431"/>
      <c r="F247" s="436"/>
      <c r="G247" s="433">
        <v>0</v>
      </c>
      <c r="H247" s="434">
        <v>0</v>
      </c>
      <c r="I247" s="53"/>
      <c r="J247" s="53"/>
      <c r="K247" s="435"/>
      <c r="L247" s="435"/>
      <c r="M247" s="435"/>
      <c r="N247" s="435"/>
      <c r="O247" s="435"/>
      <c r="P247" s="435"/>
      <c r="Q247" s="435"/>
      <c r="R247" s="435"/>
      <c r="S247" s="435"/>
      <c r="T247" s="435"/>
      <c r="U247" s="435"/>
    </row>
    <row r="248" spans="1:21" s="54" customFormat="1" ht="18">
      <c r="A248" s="429">
        <v>247</v>
      </c>
      <c r="B248" s="46" t="s">
        <v>186</v>
      </c>
      <c r="C248" s="47" t="s">
        <v>292</v>
      </c>
      <c r="D248" s="430">
        <v>20</v>
      </c>
      <c r="E248" s="431"/>
      <c r="F248" s="436"/>
      <c r="G248" s="433">
        <v>0</v>
      </c>
      <c r="H248" s="434">
        <v>0</v>
      </c>
      <c r="I248" s="53"/>
      <c r="J248" s="53"/>
      <c r="K248" s="435"/>
      <c r="L248" s="435"/>
      <c r="M248" s="435"/>
      <c r="N248" s="435"/>
      <c r="O248" s="435"/>
      <c r="P248" s="435"/>
      <c r="Q248" s="435"/>
      <c r="R248" s="435"/>
      <c r="S248" s="435"/>
      <c r="T248" s="435"/>
      <c r="U248" s="435"/>
    </row>
    <row r="249" spans="1:21" s="54" customFormat="1" ht="18">
      <c r="A249" s="429">
        <v>248</v>
      </c>
      <c r="B249" s="46" t="s">
        <v>189</v>
      </c>
      <c r="C249" s="47" t="s">
        <v>292</v>
      </c>
      <c r="D249" s="430">
        <v>40</v>
      </c>
      <c r="E249" s="431"/>
      <c r="F249" s="432"/>
      <c r="G249" s="433">
        <v>0</v>
      </c>
      <c r="H249" s="434">
        <v>0</v>
      </c>
      <c r="I249" s="53"/>
      <c r="J249" s="53"/>
      <c r="K249" s="435"/>
      <c r="L249" s="435"/>
      <c r="M249" s="435"/>
      <c r="N249" s="435"/>
      <c r="O249" s="435"/>
      <c r="P249" s="435"/>
      <c r="Q249" s="435"/>
      <c r="R249" s="435"/>
      <c r="S249" s="435"/>
      <c r="T249" s="435"/>
      <c r="U249" s="435"/>
    </row>
    <row r="250" spans="1:21" ht="18">
      <c r="A250" s="429">
        <v>249</v>
      </c>
      <c r="B250" s="46" t="s">
        <v>190</v>
      </c>
      <c r="C250" s="47" t="s">
        <v>292</v>
      </c>
      <c r="D250" s="430">
        <v>40</v>
      </c>
      <c r="E250" s="431"/>
      <c r="F250" s="432"/>
      <c r="G250" s="433">
        <v>0</v>
      </c>
      <c r="H250" s="434">
        <v>0</v>
      </c>
      <c r="I250" s="50"/>
      <c r="J250" s="50"/>
      <c r="K250" s="419"/>
      <c r="L250" s="419"/>
      <c r="M250" s="419"/>
      <c r="N250" s="419"/>
      <c r="O250" s="419"/>
      <c r="P250" s="419"/>
      <c r="Q250" s="419"/>
      <c r="R250" s="419"/>
      <c r="S250" s="419"/>
      <c r="T250" s="419"/>
      <c r="U250" s="419"/>
    </row>
    <row r="251" spans="1:21" ht="18">
      <c r="A251" s="429">
        <v>250</v>
      </c>
      <c r="B251" s="46" t="s">
        <v>187</v>
      </c>
      <c r="C251" s="47" t="s">
        <v>292</v>
      </c>
      <c r="D251" s="430">
        <v>32</v>
      </c>
      <c r="E251" s="431"/>
      <c r="F251" s="432"/>
      <c r="G251" s="433">
        <v>0</v>
      </c>
      <c r="H251" s="434">
        <v>0</v>
      </c>
      <c r="I251" s="50"/>
      <c r="J251" s="50"/>
      <c r="K251" s="419"/>
      <c r="L251" s="419"/>
      <c r="M251" s="419"/>
      <c r="N251" s="419"/>
      <c r="O251" s="419"/>
      <c r="P251" s="419"/>
      <c r="Q251" s="419"/>
      <c r="R251" s="419"/>
      <c r="S251" s="419"/>
      <c r="T251" s="419"/>
      <c r="U251" s="419"/>
    </row>
    <row r="252" spans="1:21" ht="18">
      <c r="A252" s="420">
        <v>251</v>
      </c>
      <c r="B252" s="421" t="s">
        <v>191</v>
      </c>
      <c r="C252" s="422" t="s">
        <v>292</v>
      </c>
      <c r="D252" s="423">
        <v>600</v>
      </c>
      <c r="E252" s="424">
        <v>4050</v>
      </c>
      <c r="F252" s="425">
        <v>648</v>
      </c>
      <c r="G252" s="426">
        <v>4698</v>
      </c>
      <c r="H252" s="427">
        <v>2818800</v>
      </c>
      <c r="I252" s="428" t="s">
        <v>1353</v>
      </c>
      <c r="J252" s="428" t="s">
        <v>1363</v>
      </c>
      <c r="K252" s="419"/>
      <c r="L252" s="419"/>
      <c r="M252" s="419"/>
      <c r="N252" s="419"/>
      <c r="O252" s="419"/>
      <c r="P252" s="419"/>
      <c r="Q252" s="419"/>
      <c r="R252" s="419"/>
      <c r="S252" s="419"/>
      <c r="T252" s="419"/>
      <c r="U252" s="419"/>
    </row>
    <row r="253" spans="1:21" ht="18">
      <c r="A253" s="420">
        <v>252</v>
      </c>
      <c r="B253" s="421" t="s">
        <v>192</v>
      </c>
      <c r="C253" s="422" t="s">
        <v>292</v>
      </c>
      <c r="D253" s="423">
        <v>400</v>
      </c>
      <c r="E253" s="424">
        <v>3721</v>
      </c>
      <c r="F253" s="425">
        <v>595.36</v>
      </c>
      <c r="G253" s="426">
        <v>4316.3599999999997</v>
      </c>
      <c r="H253" s="427">
        <v>1726543.9999999998</v>
      </c>
      <c r="I253" s="428" t="s">
        <v>1353</v>
      </c>
      <c r="J253" s="428" t="s">
        <v>1363</v>
      </c>
      <c r="K253" s="419"/>
      <c r="L253" s="419"/>
      <c r="M253" s="419"/>
      <c r="N253" s="419"/>
      <c r="O253" s="419"/>
      <c r="P253" s="419"/>
      <c r="Q253" s="419"/>
      <c r="R253" s="419"/>
      <c r="S253" s="419"/>
      <c r="T253" s="419"/>
      <c r="U253" s="419"/>
    </row>
    <row r="254" spans="1:21" s="54" customFormat="1" ht="18">
      <c r="A254" s="429">
        <v>253</v>
      </c>
      <c r="B254" s="46" t="s">
        <v>193</v>
      </c>
      <c r="C254" s="47" t="s">
        <v>292</v>
      </c>
      <c r="D254" s="430">
        <v>48</v>
      </c>
      <c r="E254" s="431"/>
      <c r="F254" s="436"/>
      <c r="G254" s="433">
        <v>0</v>
      </c>
      <c r="H254" s="434">
        <v>0</v>
      </c>
      <c r="I254" s="53"/>
      <c r="J254" s="53"/>
      <c r="K254" s="435"/>
      <c r="L254" s="435"/>
      <c r="M254" s="435"/>
      <c r="N254" s="435"/>
      <c r="O254" s="435"/>
      <c r="P254" s="435"/>
      <c r="Q254" s="435"/>
      <c r="R254" s="435"/>
      <c r="S254" s="435"/>
      <c r="T254" s="435"/>
      <c r="U254" s="435"/>
    </row>
    <row r="255" spans="1:21" s="54" customFormat="1" ht="18">
      <c r="A255" s="429">
        <v>254</v>
      </c>
      <c r="B255" s="46" t="s">
        <v>194</v>
      </c>
      <c r="C255" s="47" t="s">
        <v>292</v>
      </c>
      <c r="D255" s="430">
        <v>320</v>
      </c>
      <c r="E255" s="431"/>
      <c r="F255" s="436"/>
      <c r="G255" s="433">
        <v>0</v>
      </c>
      <c r="H255" s="434">
        <v>0</v>
      </c>
      <c r="I255" s="53"/>
      <c r="J255" s="53"/>
      <c r="K255" s="435"/>
      <c r="L255" s="435"/>
      <c r="M255" s="435"/>
      <c r="N255" s="435"/>
      <c r="O255" s="435"/>
      <c r="P255" s="435"/>
      <c r="Q255" s="435"/>
      <c r="R255" s="435"/>
      <c r="S255" s="435"/>
      <c r="T255" s="435"/>
      <c r="U255" s="435"/>
    </row>
    <row r="256" spans="1:21" s="54" customFormat="1" ht="18">
      <c r="A256" s="429">
        <v>255</v>
      </c>
      <c r="B256" s="46" t="s">
        <v>195</v>
      </c>
      <c r="C256" s="47" t="s">
        <v>327</v>
      </c>
      <c r="D256" s="430">
        <v>4</v>
      </c>
      <c r="E256" s="431"/>
      <c r="F256" s="436"/>
      <c r="G256" s="433">
        <v>0</v>
      </c>
      <c r="H256" s="434">
        <v>0</v>
      </c>
      <c r="I256" s="53"/>
      <c r="J256" s="53"/>
      <c r="K256" s="435"/>
      <c r="L256" s="435"/>
      <c r="M256" s="435"/>
      <c r="N256" s="435"/>
      <c r="O256" s="435"/>
      <c r="P256" s="435"/>
      <c r="Q256" s="435"/>
      <c r="R256" s="435"/>
      <c r="S256" s="435"/>
      <c r="T256" s="435"/>
      <c r="U256" s="435"/>
    </row>
    <row r="257" spans="1:21" s="63" customFormat="1" ht="18">
      <c r="A257" s="429">
        <v>256</v>
      </c>
      <c r="B257" s="46" t="s">
        <v>196</v>
      </c>
      <c r="C257" s="47" t="s">
        <v>327</v>
      </c>
      <c r="D257" s="430">
        <v>4</v>
      </c>
      <c r="E257" s="431"/>
      <c r="F257" s="443"/>
      <c r="G257" s="433">
        <v>0</v>
      </c>
      <c r="H257" s="434">
        <v>0</v>
      </c>
      <c r="I257" s="444"/>
      <c r="J257" s="444"/>
      <c r="K257" s="445"/>
      <c r="L257" s="445"/>
      <c r="M257" s="445"/>
      <c r="N257" s="445"/>
      <c r="O257" s="445"/>
      <c r="P257" s="445"/>
      <c r="Q257" s="445"/>
      <c r="R257" s="445"/>
      <c r="S257" s="445"/>
      <c r="T257" s="445"/>
      <c r="U257" s="445"/>
    </row>
    <row r="258" spans="1:21" s="63" customFormat="1" ht="18">
      <c r="A258" s="429">
        <v>257</v>
      </c>
      <c r="B258" s="46" t="s">
        <v>799</v>
      </c>
      <c r="C258" s="47" t="s">
        <v>317</v>
      </c>
      <c r="D258" s="430">
        <v>4</v>
      </c>
      <c r="E258" s="431"/>
      <c r="F258" s="443"/>
      <c r="G258" s="433">
        <v>0</v>
      </c>
      <c r="H258" s="434">
        <v>0</v>
      </c>
      <c r="I258" s="444"/>
      <c r="J258" s="444"/>
      <c r="K258" s="445"/>
      <c r="L258" s="445"/>
      <c r="M258" s="445"/>
      <c r="N258" s="445"/>
      <c r="O258" s="445"/>
      <c r="P258" s="445"/>
      <c r="Q258" s="445"/>
      <c r="R258" s="445"/>
      <c r="S258" s="445"/>
      <c r="T258" s="445"/>
      <c r="U258" s="445"/>
    </row>
    <row r="259" spans="1:21" s="58" customFormat="1" ht="18">
      <c r="A259" s="429">
        <v>258</v>
      </c>
      <c r="B259" s="46" t="s">
        <v>198</v>
      </c>
      <c r="C259" s="47" t="s">
        <v>328</v>
      </c>
      <c r="D259" s="430">
        <v>4</v>
      </c>
      <c r="E259" s="431"/>
      <c r="F259" s="442"/>
      <c r="G259" s="433">
        <v>0</v>
      </c>
      <c r="H259" s="434">
        <v>0</v>
      </c>
      <c r="I259" s="59"/>
      <c r="J259" s="59"/>
      <c r="K259" s="437"/>
      <c r="L259" s="437"/>
      <c r="M259" s="437"/>
      <c r="N259" s="437"/>
      <c r="O259" s="437"/>
      <c r="P259" s="437"/>
      <c r="Q259" s="437"/>
      <c r="R259" s="437"/>
      <c r="S259" s="437"/>
      <c r="T259" s="437"/>
      <c r="U259" s="437"/>
    </row>
    <row r="260" spans="1:21" s="60" customFormat="1" ht="18">
      <c r="A260" s="429">
        <v>259</v>
      </c>
      <c r="B260" s="57" t="s">
        <v>213</v>
      </c>
      <c r="C260" s="56" t="s">
        <v>292</v>
      </c>
      <c r="D260" s="430">
        <v>36</v>
      </c>
      <c r="E260" s="431"/>
      <c r="F260" s="432"/>
      <c r="G260" s="433">
        <v>0</v>
      </c>
      <c r="H260" s="434">
        <v>0</v>
      </c>
      <c r="I260" s="66"/>
      <c r="J260" s="66"/>
      <c r="K260" s="438"/>
      <c r="L260" s="438"/>
      <c r="M260" s="438"/>
      <c r="N260" s="438"/>
      <c r="O260" s="438"/>
      <c r="P260" s="438"/>
      <c r="Q260" s="438"/>
      <c r="R260" s="438"/>
      <c r="S260" s="438"/>
      <c r="T260" s="438"/>
      <c r="U260" s="438"/>
    </row>
    <row r="261" spans="1:21" s="58" customFormat="1" ht="18">
      <c r="A261" s="429">
        <v>260</v>
      </c>
      <c r="B261" s="57" t="s">
        <v>800</v>
      </c>
      <c r="C261" s="56" t="s">
        <v>292</v>
      </c>
      <c r="D261" s="430">
        <v>200</v>
      </c>
      <c r="E261" s="431"/>
      <c r="F261" s="442"/>
      <c r="G261" s="433">
        <v>0</v>
      </c>
      <c r="H261" s="434">
        <v>0</v>
      </c>
      <c r="I261" s="59"/>
      <c r="J261" s="59"/>
      <c r="K261" s="437"/>
      <c r="L261" s="437"/>
      <c r="M261" s="437"/>
      <c r="N261" s="437"/>
      <c r="O261" s="437"/>
      <c r="P261" s="437"/>
      <c r="Q261" s="437"/>
      <c r="R261" s="437"/>
      <c r="S261" s="437"/>
      <c r="T261" s="437"/>
      <c r="U261" s="437"/>
    </row>
    <row r="262" spans="1:21" s="58" customFormat="1" ht="18">
      <c r="A262" s="429">
        <v>261</v>
      </c>
      <c r="B262" s="57" t="s">
        <v>801</v>
      </c>
      <c r="C262" s="56"/>
      <c r="D262" s="430">
        <v>200</v>
      </c>
      <c r="E262" s="431"/>
      <c r="F262" s="442"/>
      <c r="G262" s="433">
        <v>0</v>
      </c>
      <c r="H262" s="434">
        <v>0</v>
      </c>
      <c r="I262" s="59"/>
      <c r="J262" s="59"/>
      <c r="K262" s="437"/>
      <c r="L262" s="437"/>
      <c r="M262" s="437"/>
      <c r="N262" s="437"/>
      <c r="O262" s="437"/>
      <c r="P262" s="437"/>
      <c r="Q262" s="437"/>
      <c r="R262" s="437"/>
      <c r="S262" s="437"/>
      <c r="T262" s="437"/>
      <c r="U262" s="437"/>
    </row>
    <row r="263" spans="1:21" s="58" customFormat="1" ht="36">
      <c r="A263" s="429">
        <v>262</v>
      </c>
      <c r="B263" s="46" t="s">
        <v>802</v>
      </c>
      <c r="C263" s="47" t="s">
        <v>292</v>
      </c>
      <c r="D263" s="430">
        <v>20</v>
      </c>
      <c r="E263" s="431"/>
      <c r="F263" s="442"/>
      <c r="G263" s="433">
        <v>0</v>
      </c>
      <c r="H263" s="434">
        <v>0</v>
      </c>
      <c r="I263" s="59"/>
      <c r="J263" s="59"/>
      <c r="K263" s="437"/>
      <c r="L263" s="437"/>
      <c r="M263" s="437"/>
      <c r="N263" s="437"/>
      <c r="O263" s="437"/>
      <c r="P263" s="437"/>
      <c r="Q263" s="437"/>
      <c r="R263" s="437"/>
      <c r="S263" s="437"/>
      <c r="T263" s="437"/>
      <c r="U263" s="437"/>
    </row>
    <row r="264" spans="1:21" s="58" customFormat="1" ht="18">
      <c r="A264" s="429">
        <v>263</v>
      </c>
      <c r="B264" s="46" t="s">
        <v>199</v>
      </c>
      <c r="C264" s="47" t="s">
        <v>292</v>
      </c>
      <c r="D264" s="430">
        <v>120</v>
      </c>
      <c r="E264" s="431"/>
      <c r="F264" s="442"/>
      <c r="G264" s="433">
        <v>0</v>
      </c>
      <c r="H264" s="434">
        <v>0</v>
      </c>
      <c r="I264" s="59"/>
      <c r="J264" s="59"/>
      <c r="K264" s="437"/>
      <c r="L264" s="437"/>
      <c r="M264" s="437"/>
      <c r="N264" s="437"/>
      <c r="O264" s="437"/>
      <c r="P264" s="437"/>
      <c r="Q264" s="437"/>
      <c r="R264" s="437"/>
      <c r="S264" s="437"/>
      <c r="T264" s="437"/>
      <c r="U264" s="437"/>
    </row>
    <row r="265" spans="1:21" s="58" customFormat="1" ht="18">
      <c r="A265" s="429">
        <v>264</v>
      </c>
      <c r="B265" s="46" t="s">
        <v>200</v>
      </c>
      <c r="C265" s="47" t="s">
        <v>292</v>
      </c>
      <c r="D265" s="430">
        <v>40</v>
      </c>
      <c r="E265" s="431"/>
      <c r="F265" s="442"/>
      <c r="G265" s="433">
        <v>0</v>
      </c>
      <c r="H265" s="434">
        <v>0</v>
      </c>
      <c r="I265" s="59"/>
      <c r="J265" s="59"/>
      <c r="K265" s="437"/>
      <c r="L265" s="437"/>
      <c r="M265" s="437"/>
      <c r="N265" s="437"/>
      <c r="O265" s="437"/>
      <c r="P265" s="437"/>
      <c r="Q265" s="437"/>
      <c r="R265" s="437"/>
      <c r="S265" s="437"/>
      <c r="T265" s="437"/>
      <c r="U265" s="437"/>
    </row>
    <row r="266" spans="1:21" s="58" customFormat="1" ht="18">
      <c r="A266" s="429">
        <v>265</v>
      </c>
      <c r="B266" s="46" t="s">
        <v>201</v>
      </c>
      <c r="C266" s="47" t="s">
        <v>292</v>
      </c>
      <c r="D266" s="430">
        <v>40</v>
      </c>
      <c r="E266" s="431"/>
      <c r="F266" s="442"/>
      <c r="G266" s="433">
        <v>0</v>
      </c>
      <c r="H266" s="434">
        <v>0</v>
      </c>
      <c r="I266" s="59"/>
      <c r="J266" s="59"/>
      <c r="K266" s="437"/>
      <c r="L266" s="437"/>
      <c r="M266" s="437"/>
      <c r="N266" s="437"/>
      <c r="O266" s="437"/>
      <c r="P266" s="437"/>
      <c r="Q266" s="437"/>
      <c r="R266" s="437"/>
      <c r="S266" s="437"/>
      <c r="T266" s="437"/>
      <c r="U266" s="437"/>
    </row>
    <row r="267" spans="1:21" s="58" customFormat="1" ht="18">
      <c r="A267" s="429">
        <v>266</v>
      </c>
      <c r="B267" s="46" t="s">
        <v>203</v>
      </c>
      <c r="C267" s="47" t="s">
        <v>329</v>
      </c>
      <c r="D267" s="430">
        <v>200</v>
      </c>
      <c r="E267" s="431"/>
      <c r="F267" s="442"/>
      <c r="G267" s="433">
        <v>0</v>
      </c>
      <c r="H267" s="434">
        <v>0</v>
      </c>
      <c r="I267" s="59"/>
      <c r="J267" s="59"/>
      <c r="K267" s="437"/>
      <c r="L267" s="437"/>
      <c r="M267" s="437"/>
      <c r="N267" s="437"/>
      <c r="O267" s="437"/>
      <c r="P267" s="437"/>
      <c r="Q267" s="437"/>
      <c r="R267" s="437"/>
      <c r="S267" s="437"/>
      <c r="T267" s="437"/>
      <c r="U267" s="437"/>
    </row>
    <row r="268" spans="1:21" s="58" customFormat="1" ht="18">
      <c r="A268" s="429">
        <v>267</v>
      </c>
      <c r="B268" s="46" t="s">
        <v>803</v>
      </c>
      <c r="C268" s="47" t="s">
        <v>330</v>
      </c>
      <c r="D268" s="430">
        <v>4</v>
      </c>
      <c r="E268" s="431"/>
      <c r="F268" s="442"/>
      <c r="G268" s="433">
        <v>0</v>
      </c>
      <c r="H268" s="434">
        <v>0</v>
      </c>
      <c r="I268" s="59"/>
      <c r="J268" s="59"/>
      <c r="K268" s="437"/>
      <c r="L268" s="437"/>
      <c r="M268" s="437"/>
      <c r="N268" s="437"/>
      <c r="O268" s="437"/>
      <c r="P268" s="437"/>
      <c r="Q268" s="437"/>
      <c r="R268" s="437"/>
      <c r="S268" s="437"/>
      <c r="T268" s="437"/>
      <c r="U268" s="437"/>
    </row>
    <row r="269" spans="1:21" ht="18">
      <c r="A269" s="429">
        <v>268</v>
      </c>
      <c r="B269" s="46" t="s">
        <v>204</v>
      </c>
      <c r="C269" s="47" t="s">
        <v>292</v>
      </c>
      <c r="D269" s="430">
        <v>48</v>
      </c>
      <c r="E269" s="431"/>
      <c r="F269" s="432"/>
      <c r="G269" s="433">
        <v>0</v>
      </c>
      <c r="H269" s="434">
        <v>0</v>
      </c>
      <c r="I269" s="50"/>
      <c r="J269" s="50"/>
      <c r="K269" s="419"/>
      <c r="L269" s="419"/>
      <c r="M269" s="419"/>
      <c r="N269" s="419"/>
      <c r="O269" s="419"/>
      <c r="P269" s="419"/>
      <c r="Q269" s="419"/>
      <c r="R269" s="419"/>
      <c r="S269" s="419"/>
      <c r="T269" s="419"/>
      <c r="U269" s="419"/>
    </row>
    <row r="270" spans="1:21" ht="18">
      <c r="A270" s="429">
        <v>269</v>
      </c>
      <c r="B270" s="46" t="s">
        <v>205</v>
      </c>
      <c r="C270" s="47" t="s">
        <v>292</v>
      </c>
      <c r="D270" s="430">
        <v>288</v>
      </c>
      <c r="E270" s="431"/>
      <c r="F270" s="432"/>
      <c r="G270" s="433">
        <v>0</v>
      </c>
      <c r="H270" s="434">
        <v>0</v>
      </c>
      <c r="I270" s="50"/>
      <c r="J270" s="50"/>
      <c r="K270" s="419"/>
      <c r="L270" s="419"/>
      <c r="M270" s="419"/>
      <c r="N270" s="419"/>
      <c r="O270" s="419"/>
      <c r="P270" s="419"/>
      <c r="Q270" s="419"/>
      <c r="R270" s="419"/>
      <c r="S270" s="419"/>
      <c r="T270" s="419"/>
      <c r="U270" s="419"/>
    </row>
    <row r="271" spans="1:21" ht="18">
      <c r="A271" s="429">
        <v>270</v>
      </c>
      <c r="B271" s="46" t="s">
        <v>206</v>
      </c>
      <c r="C271" s="47" t="s">
        <v>292</v>
      </c>
      <c r="D271" s="430">
        <v>192</v>
      </c>
      <c r="E271" s="431"/>
      <c r="F271" s="432"/>
      <c r="G271" s="433">
        <v>0</v>
      </c>
      <c r="H271" s="434">
        <v>0</v>
      </c>
      <c r="I271" s="50"/>
      <c r="J271" s="50"/>
      <c r="K271" s="419"/>
      <c r="L271" s="419"/>
      <c r="M271" s="419"/>
      <c r="N271" s="419"/>
      <c r="O271" s="419"/>
      <c r="P271" s="419"/>
      <c r="Q271" s="419"/>
      <c r="R271" s="419"/>
      <c r="S271" s="419"/>
      <c r="T271" s="419"/>
      <c r="U271" s="419"/>
    </row>
    <row r="272" spans="1:21" ht="18">
      <c r="A272" s="429">
        <v>271</v>
      </c>
      <c r="B272" s="46" t="s">
        <v>207</v>
      </c>
      <c r="C272" s="47" t="s">
        <v>292</v>
      </c>
      <c r="D272" s="430">
        <v>48</v>
      </c>
      <c r="E272" s="431"/>
      <c r="F272" s="432"/>
      <c r="G272" s="433">
        <v>0</v>
      </c>
      <c r="H272" s="434">
        <v>0</v>
      </c>
      <c r="I272" s="50"/>
      <c r="J272" s="50"/>
      <c r="K272" s="419"/>
      <c r="L272" s="419"/>
      <c r="M272" s="419"/>
      <c r="N272" s="419"/>
      <c r="O272" s="419"/>
      <c r="P272" s="419"/>
      <c r="Q272" s="419"/>
      <c r="R272" s="419"/>
      <c r="S272" s="419"/>
      <c r="T272" s="419"/>
      <c r="U272" s="419"/>
    </row>
    <row r="273" spans="1:21" ht="18">
      <c r="A273" s="429">
        <v>272</v>
      </c>
      <c r="B273" s="46" t="s">
        <v>208</v>
      </c>
      <c r="C273" s="47" t="s">
        <v>292</v>
      </c>
      <c r="D273" s="430">
        <v>192</v>
      </c>
      <c r="E273" s="431"/>
      <c r="F273" s="432"/>
      <c r="G273" s="433">
        <v>0</v>
      </c>
      <c r="H273" s="434">
        <v>0</v>
      </c>
      <c r="I273" s="50"/>
      <c r="J273" s="50"/>
      <c r="K273" s="419"/>
      <c r="L273" s="419"/>
      <c r="M273" s="419"/>
      <c r="N273" s="419"/>
      <c r="O273" s="419"/>
      <c r="P273" s="419"/>
      <c r="Q273" s="419"/>
      <c r="R273" s="419"/>
      <c r="S273" s="419"/>
      <c r="T273" s="419"/>
      <c r="U273" s="419"/>
    </row>
    <row r="274" spans="1:21" ht="18">
      <c r="A274" s="429">
        <v>273</v>
      </c>
      <c r="B274" s="46" t="s">
        <v>209</v>
      </c>
      <c r="C274" s="47" t="s">
        <v>292</v>
      </c>
      <c r="D274" s="430">
        <v>288</v>
      </c>
      <c r="E274" s="431"/>
      <c r="F274" s="432"/>
      <c r="G274" s="433">
        <v>0</v>
      </c>
      <c r="H274" s="434">
        <v>0</v>
      </c>
      <c r="I274" s="50"/>
      <c r="J274" s="50"/>
      <c r="K274" s="419"/>
      <c r="L274" s="419"/>
      <c r="M274" s="419"/>
      <c r="N274" s="419"/>
      <c r="O274" s="419"/>
      <c r="P274" s="419"/>
      <c r="Q274" s="419"/>
      <c r="R274" s="419"/>
      <c r="S274" s="419"/>
      <c r="T274" s="419"/>
      <c r="U274" s="419"/>
    </row>
    <row r="275" spans="1:21" ht="18">
      <c r="A275" s="429">
        <v>274</v>
      </c>
      <c r="B275" s="46" t="s">
        <v>210</v>
      </c>
      <c r="C275" s="47" t="s">
        <v>292</v>
      </c>
      <c r="D275" s="430">
        <v>288</v>
      </c>
      <c r="E275" s="431"/>
      <c r="F275" s="432"/>
      <c r="G275" s="433">
        <v>0</v>
      </c>
      <c r="H275" s="434">
        <v>0</v>
      </c>
      <c r="I275" s="50"/>
      <c r="J275" s="50"/>
      <c r="K275" s="419"/>
      <c r="L275" s="419"/>
      <c r="M275" s="419"/>
      <c r="N275" s="419"/>
      <c r="O275" s="419"/>
      <c r="P275" s="419"/>
      <c r="Q275" s="419"/>
      <c r="R275" s="419"/>
      <c r="S275" s="419"/>
      <c r="T275" s="419"/>
      <c r="U275" s="419"/>
    </row>
    <row r="276" spans="1:21" ht="18">
      <c r="A276" s="429">
        <v>275</v>
      </c>
      <c r="B276" s="57" t="s">
        <v>804</v>
      </c>
      <c r="C276" s="56" t="s">
        <v>292</v>
      </c>
      <c r="D276" s="430">
        <v>48</v>
      </c>
      <c r="E276" s="431"/>
      <c r="F276" s="432"/>
      <c r="G276" s="433">
        <v>0</v>
      </c>
      <c r="H276" s="434">
        <v>0</v>
      </c>
      <c r="I276" s="50"/>
      <c r="J276" s="50"/>
      <c r="K276" s="419"/>
      <c r="L276" s="419"/>
      <c r="M276" s="419"/>
      <c r="N276" s="419"/>
      <c r="O276" s="419"/>
      <c r="P276" s="419"/>
      <c r="Q276" s="419"/>
      <c r="R276" s="419"/>
      <c r="S276" s="419"/>
      <c r="T276" s="419"/>
      <c r="U276" s="419"/>
    </row>
    <row r="277" spans="1:21" ht="18">
      <c r="A277" s="429">
        <v>276</v>
      </c>
      <c r="B277" s="46" t="s">
        <v>211</v>
      </c>
      <c r="C277" s="47" t="s">
        <v>292</v>
      </c>
      <c r="D277" s="430">
        <v>192</v>
      </c>
      <c r="E277" s="431"/>
      <c r="F277" s="432"/>
      <c r="G277" s="433">
        <v>0</v>
      </c>
      <c r="H277" s="434">
        <v>0</v>
      </c>
      <c r="I277" s="50"/>
      <c r="J277" s="50"/>
      <c r="K277" s="419"/>
      <c r="L277" s="419"/>
      <c r="M277" s="419"/>
      <c r="N277" s="419"/>
      <c r="O277" s="419"/>
      <c r="P277" s="419"/>
      <c r="Q277" s="419"/>
      <c r="R277" s="419"/>
      <c r="S277" s="419"/>
      <c r="T277" s="419"/>
      <c r="U277" s="419"/>
    </row>
    <row r="278" spans="1:21" s="67" customFormat="1" ht="18">
      <c r="A278" s="429">
        <v>277</v>
      </c>
      <c r="B278" s="46" t="s">
        <v>212</v>
      </c>
      <c r="C278" s="47" t="s">
        <v>292</v>
      </c>
      <c r="D278" s="430">
        <v>96</v>
      </c>
      <c r="E278" s="431"/>
      <c r="F278" s="425"/>
      <c r="G278" s="433">
        <v>0</v>
      </c>
      <c r="H278" s="434">
        <v>0</v>
      </c>
      <c r="I278" s="68"/>
      <c r="J278" s="68"/>
      <c r="K278" s="452"/>
      <c r="L278" s="452"/>
      <c r="M278" s="452"/>
      <c r="N278" s="452"/>
      <c r="O278" s="452"/>
      <c r="P278" s="452"/>
      <c r="Q278" s="452"/>
      <c r="R278" s="452"/>
      <c r="S278" s="452"/>
      <c r="T278" s="452"/>
      <c r="U278" s="452"/>
    </row>
    <row r="279" spans="1:21" s="67" customFormat="1" ht="18">
      <c r="A279" s="429">
        <v>278</v>
      </c>
      <c r="B279" s="57" t="s">
        <v>805</v>
      </c>
      <c r="C279" s="56" t="s">
        <v>292</v>
      </c>
      <c r="D279" s="430">
        <v>48</v>
      </c>
      <c r="E279" s="431"/>
      <c r="F279" s="425"/>
      <c r="G279" s="433">
        <v>0</v>
      </c>
      <c r="H279" s="434">
        <v>0</v>
      </c>
      <c r="I279" s="68"/>
      <c r="J279" s="68"/>
      <c r="K279" s="452"/>
      <c r="L279" s="452"/>
      <c r="M279" s="452"/>
      <c r="N279" s="452"/>
      <c r="O279" s="452"/>
      <c r="P279" s="452"/>
      <c r="Q279" s="452"/>
      <c r="R279" s="452"/>
      <c r="S279" s="452"/>
      <c r="T279" s="452"/>
      <c r="U279" s="452"/>
    </row>
    <row r="280" spans="1:21" s="67" customFormat="1" ht="18">
      <c r="A280" s="429">
        <v>279</v>
      </c>
      <c r="B280" s="46" t="s">
        <v>214</v>
      </c>
      <c r="C280" s="47" t="s">
        <v>292</v>
      </c>
      <c r="D280" s="430">
        <v>16</v>
      </c>
      <c r="E280" s="431"/>
      <c r="F280" s="425"/>
      <c r="G280" s="433">
        <v>0</v>
      </c>
      <c r="H280" s="434">
        <v>0</v>
      </c>
      <c r="I280" s="68"/>
      <c r="J280" s="68"/>
      <c r="K280" s="452"/>
      <c r="L280" s="452"/>
      <c r="M280" s="452"/>
      <c r="N280" s="452"/>
      <c r="O280" s="452"/>
      <c r="P280" s="452"/>
      <c r="Q280" s="452"/>
      <c r="R280" s="452"/>
      <c r="S280" s="452"/>
      <c r="T280" s="452"/>
      <c r="U280" s="452"/>
    </row>
    <row r="281" spans="1:21" s="54" customFormat="1" ht="18">
      <c r="A281" s="429">
        <v>280</v>
      </c>
      <c r="B281" s="46" t="s">
        <v>215</v>
      </c>
      <c r="C281" s="47" t="s">
        <v>292</v>
      </c>
      <c r="D281" s="430">
        <v>16</v>
      </c>
      <c r="E281" s="431"/>
      <c r="F281" s="432"/>
      <c r="G281" s="433">
        <v>0</v>
      </c>
      <c r="H281" s="434">
        <v>0</v>
      </c>
      <c r="I281" s="53"/>
      <c r="J281" s="53"/>
      <c r="K281" s="435"/>
      <c r="L281" s="435"/>
      <c r="M281" s="435"/>
      <c r="N281" s="435"/>
      <c r="O281" s="435"/>
      <c r="P281" s="435"/>
      <c r="Q281" s="435"/>
      <c r="R281" s="435"/>
      <c r="S281" s="435"/>
      <c r="T281" s="435"/>
      <c r="U281" s="435"/>
    </row>
    <row r="282" spans="1:21" ht="18">
      <c r="A282" s="429">
        <v>281</v>
      </c>
      <c r="B282" s="46" t="s">
        <v>216</v>
      </c>
      <c r="C282" s="47" t="s">
        <v>292</v>
      </c>
      <c r="D282" s="430">
        <v>16</v>
      </c>
      <c r="E282" s="431"/>
      <c r="F282" s="432"/>
      <c r="G282" s="433">
        <v>0</v>
      </c>
      <c r="H282" s="434">
        <v>0</v>
      </c>
      <c r="I282" s="50"/>
      <c r="J282" s="50"/>
      <c r="K282" s="419"/>
      <c r="L282" s="419"/>
      <c r="M282" s="419"/>
      <c r="N282" s="419"/>
      <c r="O282" s="419"/>
      <c r="P282" s="419"/>
      <c r="Q282" s="419"/>
      <c r="R282" s="419"/>
      <c r="S282" s="419"/>
      <c r="T282" s="419"/>
      <c r="U282" s="419"/>
    </row>
    <row r="283" spans="1:21" ht="18">
      <c r="A283" s="429">
        <v>282</v>
      </c>
      <c r="B283" s="46" t="s">
        <v>217</v>
      </c>
      <c r="C283" s="47" t="s">
        <v>292</v>
      </c>
      <c r="D283" s="430">
        <v>48</v>
      </c>
      <c r="E283" s="431"/>
      <c r="F283" s="432"/>
      <c r="G283" s="433">
        <v>0</v>
      </c>
      <c r="H283" s="434">
        <v>0</v>
      </c>
      <c r="I283" s="50"/>
      <c r="J283" s="50"/>
      <c r="K283" s="419"/>
      <c r="L283" s="419"/>
      <c r="M283" s="419"/>
      <c r="N283" s="419"/>
      <c r="O283" s="419"/>
      <c r="P283" s="419"/>
      <c r="Q283" s="419"/>
      <c r="R283" s="419"/>
      <c r="S283" s="419"/>
      <c r="T283" s="419"/>
      <c r="U283" s="419"/>
    </row>
    <row r="284" spans="1:21" ht="18">
      <c r="A284" s="429">
        <v>283</v>
      </c>
      <c r="B284" s="46" t="s">
        <v>218</v>
      </c>
      <c r="C284" s="47" t="s">
        <v>292</v>
      </c>
      <c r="D284" s="430">
        <v>96</v>
      </c>
      <c r="E284" s="431"/>
      <c r="F284" s="432"/>
      <c r="G284" s="433">
        <v>0</v>
      </c>
      <c r="H284" s="434">
        <v>0</v>
      </c>
      <c r="I284" s="50"/>
      <c r="J284" s="50"/>
      <c r="K284" s="419"/>
      <c r="L284" s="419"/>
      <c r="M284" s="419"/>
      <c r="N284" s="419"/>
      <c r="O284" s="419"/>
      <c r="P284" s="419"/>
      <c r="Q284" s="419"/>
      <c r="R284" s="419"/>
      <c r="S284" s="419"/>
      <c r="T284" s="419"/>
      <c r="U284" s="419"/>
    </row>
    <row r="285" spans="1:21" ht="18">
      <c r="A285" s="429">
        <v>284</v>
      </c>
      <c r="B285" s="46" t="s">
        <v>219</v>
      </c>
      <c r="C285" s="47" t="s">
        <v>292</v>
      </c>
      <c r="D285" s="430">
        <v>48</v>
      </c>
      <c r="E285" s="431"/>
      <c r="F285" s="432"/>
      <c r="G285" s="433">
        <v>0</v>
      </c>
      <c r="H285" s="434">
        <v>0</v>
      </c>
      <c r="I285" s="50"/>
      <c r="J285" s="50"/>
      <c r="K285" s="419"/>
      <c r="L285" s="419"/>
      <c r="M285" s="419"/>
      <c r="N285" s="419"/>
      <c r="O285" s="419"/>
      <c r="P285" s="419"/>
      <c r="Q285" s="419"/>
      <c r="R285" s="419"/>
      <c r="S285" s="419"/>
      <c r="T285" s="419"/>
      <c r="U285" s="419"/>
    </row>
    <row r="286" spans="1:21" ht="18">
      <c r="A286" s="429">
        <v>285</v>
      </c>
      <c r="B286" s="57" t="s">
        <v>806</v>
      </c>
      <c r="C286" s="56" t="s">
        <v>292</v>
      </c>
      <c r="D286" s="430">
        <v>48</v>
      </c>
      <c r="E286" s="431"/>
      <c r="F286" s="432"/>
      <c r="G286" s="433">
        <v>0</v>
      </c>
      <c r="H286" s="434">
        <v>0</v>
      </c>
      <c r="I286" s="50"/>
      <c r="J286" s="50"/>
      <c r="K286" s="419"/>
      <c r="L286" s="419"/>
      <c r="M286" s="419"/>
      <c r="N286" s="419"/>
      <c r="O286" s="419"/>
      <c r="P286" s="419"/>
      <c r="Q286" s="419"/>
      <c r="R286" s="419"/>
      <c r="S286" s="419"/>
      <c r="T286" s="419"/>
      <c r="U286" s="419"/>
    </row>
    <row r="287" spans="1:21" ht="36">
      <c r="A287" s="429">
        <v>286</v>
      </c>
      <c r="B287" s="46" t="s">
        <v>279</v>
      </c>
      <c r="C287" s="47" t="s">
        <v>333</v>
      </c>
      <c r="D287" s="430">
        <v>4</v>
      </c>
      <c r="E287" s="431"/>
      <c r="F287" s="432"/>
      <c r="G287" s="433">
        <v>0</v>
      </c>
      <c r="H287" s="434">
        <v>0</v>
      </c>
      <c r="I287" s="50"/>
      <c r="J287" s="50"/>
      <c r="K287" s="419"/>
      <c r="L287" s="419"/>
      <c r="M287" s="419"/>
      <c r="N287" s="419"/>
      <c r="O287" s="419"/>
      <c r="P287" s="419"/>
      <c r="Q287" s="419"/>
      <c r="R287" s="419"/>
      <c r="S287" s="419"/>
      <c r="T287" s="419"/>
      <c r="U287" s="419"/>
    </row>
    <row r="288" spans="1:21" ht="18">
      <c r="A288" s="429">
        <v>287</v>
      </c>
      <c r="B288" s="46" t="s">
        <v>197</v>
      </c>
      <c r="C288" s="47" t="s">
        <v>292</v>
      </c>
      <c r="D288" s="430">
        <v>4</v>
      </c>
      <c r="E288" s="431"/>
      <c r="F288" s="454"/>
      <c r="G288" s="433">
        <v>0</v>
      </c>
      <c r="H288" s="434">
        <v>0</v>
      </c>
      <c r="I288" s="50"/>
      <c r="J288" s="50"/>
      <c r="K288" s="419"/>
      <c r="L288" s="419"/>
      <c r="M288" s="419"/>
      <c r="N288" s="419"/>
      <c r="O288" s="419"/>
      <c r="P288" s="419"/>
      <c r="Q288" s="419"/>
      <c r="R288" s="419"/>
      <c r="S288" s="419"/>
      <c r="T288" s="419"/>
      <c r="U288" s="419"/>
    </row>
    <row r="289" spans="1:21" ht="18">
      <c r="A289" s="429">
        <v>288</v>
      </c>
      <c r="B289" s="46" t="s">
        <v>807</v>
      </c>
      <c r="C289" s="47" t="s">
        <v>292</v>
      </c>
      <c r="D289" s="430">
        <v>8</v>
      </c>
      <c r="E289" s="431"/>
      <c r="F289" s="432"/>
      <c r="G289" s="433">
        <v>0</v>
      </c>
      <c r="H289" s="434">
        <v>0</v>
      </c>
      <c r="I289" s="50"/>
      <c r="J289" s="50"/>
      <c r="K289" s="419"/>
      <c r="L289" s="419"/>
      <c r="M289" s="419"/>
      <c r="N289" s="419"/>
      <c r="O289" s="419"/>
      <c r="P289" s="419"/>
      <c r="Q289" s="419"/>
      <c r="R289" s="419"/>
      <c r="S289" s="419"/>
      <c r="T289" s="419"/>
      <c r="U289" s="419"/>
    </row>
    <row r="290" spans="1:21" ht="18">
      <c r="A290" s="429">
        <v>289</v>
      </c>
      <c r="B290" s="46" t="s">
        <v>808</v>
      </c>
      <c r="C290" s="47" t="s">
        <v>292</v>
      </c>
      <c r="D290" s="430">
        <v>12</v>
      </c>
      <c r="E290" s="431"/>
      <c r="F290" s="432"/>
      <c r="G290" s="433">
        <v>0</v>
      </c>
      <c r="H290" s="434">
        <v>0</v>
      </c>
      <c r="I290" s="50"/>
      <c r="J290" s="50"/>
      <c r="K290" s="419"/>
      <c r="L290" s="419"/>
      <c r="M290" s="419"/>
      <c r="N290" s="419"/>
      <c r="O290" s="419"/>
      <c r="P290" s="419"/>
      <c r="Q290" s="419"/>
      <c r="R290" s="419"/>
      <c r="S290" s="419"/>
      <c r="T290" s="419"/>
      <c r="U290" s="419"/>
    </row>
    <row r="291" spans="1:21" ht="36">
      <c r="A291" s="429">
        <v>290</v>
      </c>
      <c r="B291" s="46" t="s">
        <v>809</v>
      </c>
      <c r="C291" s="47" t="s">
        <v>292</v>
      </c>
      <c r="D291" s="430">
        <v>12</v>
      </c>
      <c r="E291" s="431"/>
      <c r="F291" s="432"/>
      <c r="G291" s="433">
        <v>0</v>
      </c>
      <c r="H291" s="434">
        <v>0</v>
      </c>
      <c r="I291" s="50"/>
      <c r="J291" s="50"/>
      <c r="K291" s="419"/>
      <c r="L291" s="419"/>
      <c r="M291" s="419"/>
      <c r="N291" s="419"/>
      <c r="O291" s="419"/>
      <c r="P291" s="419"/>
      <c r="Q291" s="419"/>
      <c r="R291" s="419"/>
      <c r="S291" s="419"/>
      <c r="T291" s="419"/>
      <c r="U291" s="419"/>
    </row>
    <row r="292" spans="1:21" ht="18">
      <c r="A292" s="429">
        <v>291</v>
      </c>
      <c r="B292" s="57" t="s">
        <v>810</v>
      </c>
      <c r="C292" s="56" t="s">
        <v>292</v>
      </c>
      <c r="D292" s="430">
        <v>8</v>
      </c>
      <c r="E292" s="431"/>
      <c r="F292" s="432"/>
      <c r="G292" s="433">
        <v>0</v>
      </c>
      <c r="H292" s="434">
        <v>0</v>
      </c>
      <c r="I292" s="50"/>
      <c r="J292" s="50"/>
      <c r="K292" s="419"/>
      <c r="L292" s="419"/>
      <c r="M292" s="419"/>
      <c r="N292" s="419"/>
      <c r="O292" s="419"/>
      <c r="P292" s="419"/>
      <c r="Q292" s="419"/>
      <c r="R292" s="419"/>
      <c r="S292" s="419"/>
      <c r="T292" s="419"/>
      <c r="U292" s="419"/>
    </row>
    <row r="293" spans="1:21" ht="36">
      <c r="A293" s="429">
        <v>292</v>
      </c>
      <c r="B293" s="46" t="s">
        <v>811</v>
      </c>
      <c r="C293" s="47" t="s">
        <v>292</v>
      </c>
      <c r="D293" s="430">
        <v>40</v>
      </c>
      <c r="E293" s="431"/>
      <c r="F293" s="432"/>
      <c r="G293" s="433">
        <v>0</v>
      </c>
      <c r="H293" s="434">
        <v>0</v>
      </c>
      <c r="I293" s="50"/>
      <c r="J293" s="50"/>
      <c r="K293" s="419"/>
      <c r="L293" s="419"/>
      <c r="M293" s="419"/>
      <c r="N293" s="419"/>
      <c r="O293" s="419"/>
      <c r="P293" s="419"/>
      <c r="Q293" s="419"/>
      <c r="R293" s="419"/>
      <c r="S293" s="419"/>
      <c r="T293" s="419"/>
      <c r="U293" s="419"/>
    </row>
    <row r="294" spans="1:21" ht="36">
      <c r="A294" s="429">
        <v>293</v>
      </c>
      <c r="B294" s="46" t="s">
        <v>812</v>
      </c>
      <c r="C294" s="47" t="s">
        <v>292</v>
      </c>
      <c r="D294" s="430">
        <v>40</v>
      </c>
      <c r="E294" s="431"/>
      <c r="F294" s="432"/>
      <c r="G294" s="433">
        <v>0</v>
      </c>
      <c r="H294" s="434">
        <v>0</v>
      </c>
      <c r="I294" s="50"/>
      <c r="J294" s="50"/>
      <c r="K294" s="419"/>
      <c r="L294" s="419"/>
      <c r="M294" s="419"/>
      <c r="N294" s="419"/>
      <c r="O294" s="419"/>
      <c r="P294" s="419"/>
      <c r="Q294" s="419"/>
      <c r="R294" s="419"/>
      <c r="S294" s="419"/>
      <c r="T294" s="419"/>
      <c r="U294" s="419"/>
    </row>
    <row r="295" spans="1:21" ht="18">
      <c r="A295" s="429">
        <v>294</v>
      </c>
      <c r="B295" s="46" t="s">
        <v>220</v>
      </c>
      <c r="C295" s="47" t="s">
        <v>17</v>
      </c>
      <c r="D295" s="430">
        <v>4</v>
      </c>
      <c r="E295" s="431"/>
      <c r="F295" s="432"/>
      <c r="G295" s="433">
        <v>0</v>
      </c>
      <c r="H295" s="434">
        <v>0</v>
      </c>
      <c r="I295" s="50"/>
      <c r="J295" s="50"/>
      <c r="K295" s="419"/>
      <c r="L295" s="419"/>
      <c r="M295" s="419"/>
      <c r="N295" s="419"/>
      <c r="O295" s="419"/>
      <c r="P295" s="419"/>
      <c r="Q295" s="419"/>
      <c r="R295" s="419"/>
      <c r="S295" s="419"/>
      <c r="T295" s="419"/>
      <c r="U295" s="419"/>
    </row>
    <row r="296" spans="1:21" ht="18">
      <c r="A296" s="429">
        <v>295</v>
      </c>
      <c r="B296" s="455" t="s">
        <v>813</v>
      </c>
      <c r="C296" s="456" t="s">
        <v>881</v>
      </c>
      <c r="D296" s="430">
        <v>400</v>
      </c>
      <c r="E296" s="431"/>
      <c r="F296" s="432"/>
      <c r="G296" s="433">
        <v>0</v>
      </c>
      <c r="H296" s="434">
        <v>0</v>
      </c>
      <c r="I296" s="50"/>
      <c r="J296" s="50"/>
      <c r="K296" s="419"/>
      <c r="L296" s="419"/>
      <c r="M296" s="419"/>
      <c r="N296" s="419"/>
      <c r="O296" s="419"/>
      <c r="P296" s="419"/>
      <c r="Q296" s="419"/>
      <c r="R296" s="419"/>
      <c r="S296" s="419"/>
      <c r="T296" s="419"/>
      <c r="U296" s="419"/>
    </row>
    <row r="297" spans="1:21" ht="18">
      <c r="A297" s="429">
        <v>296</v>
      </c>
      <c r="B297" s="46" t="s">
        <v>221</v>
      </c>
      <c r="C297" s="47" t="s">
        <v>292</v>
      </c>
      <c r="D297" s="430">
        <v>4</v>
      </c>
      <c r="E297" s="431"/>
      <c r="F297" s="432"/>
      <c r="G297" s="433">
        <v>0</v>
      </c>
      <c r="H297" s="434">
        <v>0</v>
      </c>
      <c r="I297" s="50"/>
      <c r="J297" s="50"/>
      <c r="K297" s="419"/>
      <c r="L297" s="419"/>
      <c r="M297" s="419"/>
      <c r="N297" s="419"/>
      <c r="O297" s="419"/>
      <c r="P297" s="419"/>
      <c r="Q297" s="419"/>
      <c r="R297" s="419"/>
      <c r="S297" s="419"/>
      <c r="T297" s="419"/>
      <c r="U297" s="419"/>
    </row>
    <row r="298" spans="1:21" ht="18">
      <c r="A298" s="429">
        <v>297</v>
      </c>
      <c r="B298" s="46" t="s">
        <v>222</v>
      </c>
      <c r="C298" s="47" t="s">
        <v>292</v>
      </c>
      <c r="D298" s="430">
        <v>16</v>
      </c>
      <c r="E298" s="431"/>
      <c r="F298" s="432"/>
      <c r="G298" s="433">
        <v>0</v>
      </c>
      <c r="H298" s="434">
        <v>0</v>
      </c>
      <c r="I298" s="50"/>
      <c r="J298" s="50"/>
      <c r="K298" s="419"/>
      <c r="L298" s="419"/>
      <c r="M298" s="419"/>
      <c r="N298" s="419"/>
      <c r="O298" s="419"/>
      <c r="P298" s="419"/>
      <c r="Q298" s="419"/>
      <c r="R298" s="419"/>
      <c r="S298" s="419"/>
      <c r="T298" s="419"/>
      <c r="U298" s="419"/>
    </row>
    <row r="299" spans="1:21" ht="18">
      <c r="A299" s="429">
        <v>298</v>
      </c>
      <c r="B299" s="46" t="s">
        <v>223</v>
      </c>
      <c r="C299" s="47" t="s">
        <v>292</v>
      </c>
      <c r="D299" s="430">
        <v>16</v>
      </c>
      <c r="E299" s="431"/>
      <c r="F299" s="432"/>
      <c r="G299" s="433">
        <v>0</v>
      </c>
      <c r="H299" s="434">
        <v>0</v>
      </c>
      <c r="I299" s="50"/>
      <c r="J299" s="50"/>
      <c r="K299" s="419"/>
      <c r="L299" s="419"/>
      <c r="M299" s="419"/>
      <c r="N299" s="419"/>
      <c r="O299" s="419"/>
      <c r="P299" s="419"/>
      <c r="Q299" s="419"/>
      <c r="R299" s="419"/>
      <c r="S299" s="419"/>
      <c r="T299" s="419"/>
      <c r="U299" s="419"/>
    </row>
    <row r="300" spans="1:21" ht="18">
      <c r="A300" s="429">
        <v>299</v>
      </c>
      <c r="B300" s="46" t="s">
        <v>224</v>
      </c>
      <c r="C300" s="47" t="s">
        <v>292</v>
      </c>
      <c r="D300" s="430">
        <v>12</v>
      </c>
      <c r="E300" s="431"/>
      <c r="F300" s="432"/>
      <c r="G300" s="433">
        <v>0</v>
      </c>
      <c r="H300" s="434">
        <v>0</v>
      </c>
      <c r="I300" s="50"/>
      <c r="J300" s="50"/>
      <c r="K300" s="419"/>
      <c r="L300" s="419"/>
      <c r="M300" s="419"/>
      <c r="N300" s="419"/>
      <c r="O300" s="419"/>
      <c r="P300" s="419"/>
      <c r="Q300" s="419"/>
      <c r="R300" s="419"/>
      <c r="S300" s="419"/>
      <c r="T300" s="419"/>
      <c r="U300" s="419"/>
    </row>
    <row r="301" spans="1:21" s="54" customFormat="1" ht="18">
      <c r="A301" s="429">
        <v>300</v>
      </c>
      <c r="B301" s="46" t="s">
        <v>225</v>
      </c>
      <c r="C301" s="47" t="s">
        <v>292</v>
      </c>
      <c r="D301" s="430">
        <v>160</v>
      </c>
      <c r="E301" s="431"/>
      <c r="F301" s="436"/>
      <c r="G301" s="433">
        <v>0</v>
      </c>
      <c r="H301" s="434">
        <v>0</v>
      </c>
      <c r="I301" s="53"/>
      <c r="J301" s="53"/>
      <c r="K301" s="435"/>
      <c r="L301" s="435"/>
      <c r="M301" s="435"/>
      <c r="N301" s="435"/>
      <c r="O301" s="435"/>
      <c r="P301" s="435"/>
      <c r="Q301" s="435"/>
      <c r="R301" s="435"/>
      <c r="S301" s="435"/>
      <c r="T301" s="435"/>
      <c r="U301" s="435"/>
    </row>
    <row r="302" spans="1:21" s="71" customFormat="1" ht="18">
      <c r="A302" s="429">
        <v>301</v>
      </c>
      <c r="B302" s="46" t="s">
        <v>226</v>
      </c>
      <c r="C302" s="47" t="s">
        <v>292</v>
      </c>
      <c r="D302" s="430">
        <v>160</v>
      </c>
      <c r="E302" s="431"/>
      <c r="F302" s="454"/>
      <c r="G302" s="433">
        <v>0</v>
      </c>
      <c r="H302" s="434">
        <v>0</v>
      </c>
      <c r="I302" s="64"/>
      <c r="J302" s="64"/>
      <c r="K302" s="453"/>
      <c r="L302" s="453"/>
      <c r="M302" s="453"/>
      <c r="N302" s="453"/>
      <c r="O302" s="453"/>
      <c r="P302" s="453"/>
      <c r="Q302" s="453"/>
      <c r="R302" s="453"/>
      <c r="S302" s="453"/>
      <c r="T302" s="453"/>
      <c r="U302" s="453"/>
    </row>
    <row r="303" spans="1:21" s="54" customFormat="1" ht="18">
      <c r="A303" s="429">
        <v>302</v>
      </c>
      <c r="B303" s="46" t="s">
        <v>227</v>
      </c>
      <c r="C303" s="47" t="s">
        <v>292</v>
      </c>
      <c r="D303" s="430">
        <v>8</v>
      </c>
      <c r="E303" s="431"/>
      <c r="F303" s="436"/>
      <c r="G303" s="433">
        <v>0</v>
      </c>
      <c r="H303" s="434">
        <v>0</v>
      </c>
      <c r="I303" s="53"/>
      <c r="J303" s="53"/>
      <c r="K303" s="435"/>
      <c r="L303" s="435"/>
      <c r="M303" s="435"/>
      <c r="N303" s="435"/>
      <c r="O303" s="435"/>
      <c r="P303" s="435"/>
      <c r="Q303" s="435"/>
      <c r="R303" s="435"/>
      <c r="S303" s="435"/>
      <c r="T303" s="435"/>
      <c r="U303" s="435"/>
    </row>
    <row r="304" spans="1:21" s="54" customFormat="1" ht="18">
      <c r="A304" s="429">
        <v>303</v>
      </c>
      <c r="B304" s="46" t="s">
        <v>228</v>
      </c>
      <c r="C304" s="47" t="s">
        <v>292</v>
      </c>
      <c r="D304" s="430">
        <v>8</v>
      </c>
      <c r="E304" s="431"/>
      <c r="F304" s="436"/>
      <c r="G304" s="433">
        <v>0</v>
      </c>
      <c r="H304" s="434">
        <v>0</v>
      </c>
      <c r="I304" s="53"/>
      <c r="J304" s="53"/>
      <c r="K304" s="435"/>
      <c r="L304" s="435"/>
      <c r="M304" s="435"/>
      <c r="N304" s="435"/>
      <c r="O304" s="435"/>
      <c r="P304" s="435"/>
      <c r="Q304" s="435"/>
      <c r="R304" s="435"/>
      <c r="S304" s="435"/>
      <c r="T304" s="435"/>
      <c r="U304" s="435"/>
    </row>
    <row r="305" spans="1:21" s="54" customFormat="1" ht="18">
      <c r="A305" s="429">
        <v>304</v>
      </c>
      <c r="B305" s="46" t="s">
        <v>229</v>
      </c>
      <c r="C305" s="47" t="s">
        <v>292</v>
      </c>
      <c r="D305" s="430">
        <v>8</v>
      </c>
      <c r="E305" s="431"/>
      <c r="F305" s="436"/>
      <c r="G305" s="433">
        <v>0</v>
      </c>
      <c r="H305" s="434">
        <v>0</v>
      </c>
      <c r="I305" s="53"/>
      <c r="J305" s="53"/>
      <c r="K305" s="435"/>
      <c r="L305" s="435"/>
      <c r="M305" s="435"/>
      <c r="N305" s="435"/>
      <c r="O305" s="435"/>
      <c r="P305" s="435"/>
      <c r="Q305" s="435"/>
      <c r="R305" s="435"/>
      <c r="S305" s="435"/>
      <c r="T305" s="435"/>
      <c r="U305" s="435"/>
    </row>
    <row r="306" spans="1:21" s="54" customFormat="1" ht="18">
      <c r="A306" s="429">
        <v>305</v>
      </c>
      <c r="B306" s="46" t="s">
        <v>230</v>
      </c>
      <c r="C306" s="47" t="s">
        <v>292</v>
      </c>
      <c r="D306" s="430">
        <v>200</v>
      </c>
      <c r="E306" s="431"/>
      <c r="F306" s="436"/>
      <c r="G306" s="433">
        <v>0</v>
      </c>
      <c r="H306" s="434">
        <v>0</v>
      </c>
      <c r="I306" s="53"/>
      <c r="J306" s="53"/>
      <c r="K306" s="435"/>
      <c r="L306" s="435"/>
      <c r="M306" s="435"/>
      <c r="N306" s="435"/>
      <c r="O306" s="435"/>
      <c r="P306" s="435"/>
      <c r="Q306" s="435"/>
      <c r="R306" s="435"/>
      <c r="S306" s="435"/>
      <c r="T306" s="435"/>
      <c r="U306" s="435"/>
    </row>
    <row r="307" spans="1:21" s="54" customFormat="1" ht="18">
      <c r="A307" s="429">
        <v>306</v>
      </c>
      <c r="B307" s="46" t="s">
        <v>231</v>
      </c>
      <c r="C307" s="47" t="s">
        <v>292</v>
      </c>
      <c r="D307" s="430">
        <v>80</v>
      </c>
      <c r="E307" s="431"/>
      <c r="F307" s="436"/>
      <c r="G307" s="433">
        <v>0</v>
      </c>
      <c r="H307" s="434">
        <v>0</v>
      </c>
      <c r="I307" s="53"/>
      <c r="J307" s="53"/>
      <c r="K307" s="435"/>
      <c r="L307" s="435"/>
      <c r="M307" s="435"/>
      <c r="N307" s="435"/>
      <c r="O307" s="435"/>
      <c r="P307" s="435"/>
      <c r="Q307" s="435"/>
      <c r="R307" s="435"/>
      <c r="S307" s="435"/>
      <c r="T307" s="435"/>
      <c r="U307" s="435"/>
    </row>
    <row r="308" spans="1:21" s="54" customFormat="1" ht="18">
      <c r="A308" s="429">
        <v>307</v>
      </c>
      <c r="B308" s="46" t="s">
        <v>232</v>
      </c>
      <c r="C308" s="47" t="s">
        <v>292</v>
      </c>
      <c r="D308" s="430">
        <v>80</v>
      </c>
      <c r="E308" s="431"/>
      <c r="F308" s="436"/>
      <c r="G308" s="433">
        <v>0</v>
      </c>
      <c r="H308" s="434">
        <v>0</v>
      </c>
      <c r="I308" s="53"/>
      <c r="J308" s="53"/>
      <c r="K308" s="435"/>
      <c r="L308" s="435"/>
      <c r="M308" s="435"/>
      <c r="N308" s="435"/>
      <c r="O308" s="435"/>
      <c r="P308" s="435"/>
      <c r="Q308" s="435"/>
      <c r="R308" s="435"/>
      <c r="S308" s="435"/>
      <c r="T308" s="435"/>
      <c r="U308" s="435"/>
    </row>
    <row r="309" spans="1:21" s="54" customFormat="1" ht="18">
      <c r="A309" s="429">
        <v>308</v>
      </c>
      <c r="B309" s="46" t="s">
        <v>233</v>
      </c>
      <c r="C309" s="47" t="s">
        <v>292</v>
      </c>
      <c r="D309" s="430">
        <v>120</v>
      </c>
      <c r="E309" s="431"/>
      <c r="F309" s="436"/>
      <c r="G309" s="433">
        <v>0</v>
      </c>
      <c r="H309" s="434">
        <v>0</v>
      </c>
      <c r="I309" s="53"/>
      <c r="J309" s="53"/>
      <c r="K309" s="435"/>
      <c r="L309" s="435"/>
      <c r="M309" s="435"/>
      <c r="N309" s="435"/>
      <c r="O309" s="435"/>
      <c r="P309" s="435"/>
      <c r="Q309" s="435"/>
      <c r="R309" s="435"/>
      <c r="S309" s="435"/>
      <c r="T309" s="435"/>
      <c r="U309" s="435"/>
    </row>
    <row r="310" spans="1:21" s="54" customFormat="1" ht="18">
      <c r="A310" s="429">
        <v>309</v>
      </c>
      <c r="B310" s="46" t="s">
        <v>234</v>
      </c>
      <c r="C310" s="47" t="s">
        <v>292</v>
      </c>
      <c r="D310" s="430">
        <v>120</v>
      </c>
      <c r="E310" s="431"/>
      <c r="F310" s="436"/>
      <c r="G310" s="433">
        <v>0</v>
      </c>
      <c r="H310" s="434">
        <v>0</v>
      </c>
      <c r="I310" s="53"/>
      <c r="J310" s="53"/>
      <c r="K310" s="435"/>
      <c r="L310" s="435"/>
      <c r="M310" s="435"/>
      <c r="N310" s="435"/>
      <c r="O310" s="435"/>
      <c r="P310" s="435"/>
      <c r="Q310" s="435"/>
      <c r="R310" s="435"/>
      <c r="S310" s="435"/>
      <c r="T310" s="435"/>
      <c r="U310" s="435"/>
    </row>
    <row r="311" spans="1:21" s="54" customFormat="1" ht="18">
      <c r="A311" s="429">
        <v>310</v>
      </c>
      <c r="B311" s="46" t="s">
        <v>235</v>
      </c>
      <c r="C311" s="47" t="s">
        <v>292</v>
      </c>
      <c r="D311" s="430">
        <v>80</v>
      </c>
      <c r="E311" s="431"/>
      <c r="F311" s="436"/>
      <c r="G311" s="433">
        <v>0</v>
      </c>
      <c r="H311" s="434">
        <v>0</v>
      </c>
      <c r="I311" s="53"/>
      <c r="J311" s="53"/>
      <c r="K311" s="435"/>
      <c r="L311" s="435"/>
      <c r="M311" s="435"/>
      <c r="N311" s="435"/>
      <c r="O311" s="435"/>
      <c r="P311" s="435"/>
      <c r="Q311" s="435"/>
      <c r="R311" s="435"/>
      <c r="S311" s="435"/>
      <c r="T311" s="435"/>
      <c r="U311" s="435"/>
    </row>
    <row r="312" spans="1:21" s="54" customFormat="1" ht="18">
      <c r="A312" s="429">
        <v>311</v>
      </c>
      <c r="B312" s="46" t="s">
        <v>236</v>
      </c>
      <c r="C312" s="47" t="s">
        <v>292</v>
      </c>
      <c r="D312" s="430">
        <v>200</v>
      </c>
      <c r="E312" s="431"/>
      <c r="F312" s="436"/>
      <c r="G312" s="433">
        <v>0</v>
      </c>
      <c r="H312" s="434">
        <v>0</v>
      </c>
      <c r="I312" s="53"/>
      <c r="J312" s="53"/>
      <c r="K312" s="435"/>
      <c r="L312" s="435"/>
      <c r="M312" s="435"/>
      <c r="N312" s="435"/>
      <c r="O312" s="435"/>
      <c r="P312" s="435"/>
      <c r="Q312" s="435"/>
      <c r="R312" s="435"/>
      <c r="S312" s="435"/>
      <c r="T312" s="435"/>
      <c r="U312" s="435"/>
    </row>
    <row r="313" spans="1:21" s="54" customFormat="1" ht="18">
      <c r="A313" s="429">
        <v>312</v>
      </c>
      <c r="B313" s="46" t="s">
        <v>237</v>
      </c>
      <c r="C313" s="47" t="s">
        <v>292</v>
      </c>
      <c r="D313" s="430">
        <v>240</v>
      </c>
      <c r="E313" s="431"/>
      <c r="F313" s="436"/>
      <c r="G313" s="433">
        <v>0</v>
      </c>
      <c r="H313" s="434">
        <v>0</v>
      </c>
      <c r="I313" s="53"/>
      <c r="J313" s="53"/>
      <c r="K313" s="435"/>
      <c r="L313" s="435"/>
      <c r="M313" s="435"/>
      <c r="N313" s="435"/>
      <c r="O313" s="435"/>
      <c r="P313" s="435"/>
      <c r="Q313" s="435"/>
      <c r="R313" s="435"/>
      <c r="S313" s="435"/>
      <c r="T313" s="435"/>
      <c r="U313" s="435"/>
    </row>
    <row r="314" spans="1:21" s="54" customFormat="1" ht="18">
      <c r="A314" s="429">
        <v>313</v>
      </c>
      <c r="B314" s="46" t="s">
        <v>238</v>
      </c>
      <c r="C314" s="47" t="s">
        <v>292</v>
      </c>
      <c r="D314" s="430">
        <v>400</v>
      </c>
      <c r="E314" s="431"/>
      <c r="F314" s="436"/>
      <c r="G314" s="433">
        <v>0</v>
      </c>
      <c r="H314" s="434">
        <v>0</v>
      </c>
      <c r="I314" s="53"/>
      <c r="J314" s="53"/>
      <c r="K314" s="435"/>
      <c r="L314" s="435"/>
      <c r="M314" s="435"/>
      <c r="N314" s="435"/>
      <c r="O314" s="435"/>
      <c r="P314" s="435"/>
      <c r="Q314" s="435"/>
      <c r="R314" s="435"/>
      <c r="S314" s="435"/>
      <c r="T314" s="435"/>
      <c r="U314" s="435"/>
    </row>
    <row r="315" spans="1:21" s="54" customFormat="1" ht="36">
      <c r="A315" s="429">
        <v>314</v>
      </c>
      <c r="B315" s="46" t="s">
        <v>239</v>
      </c>
      <c r="C315" s="47" t="s">
        <v>292</v>
      </c>
      <c r="D315" s="430">
        <v>4</v>
      </c>
      <c r="E315" s="431"/>
      <c r="F315" s="436"/>
      <c r="G315" s="433">
        <v>0</v>
      </c>
      <c r="H315" s="434">
        <v>0</v>
      </c>
      <c r="I315" s="53"/>
      <c r="J315" s="53"/>
      <c r="K315" s="435"/>
      <c r="L315" s="435"/>
      <c r="M315" s="435"/>
      <c r="N315" s="435"/>
      <c r="O315" s="435"/>
      <c r="P315" s="435"/>
      <c r="Q315" s="435"/>
      <c r="R315" s="435"/>
      <c r="S315" s="435"/>
      <c r="T315" s="435"/>
      <c r="U315" s="435"/>
    </row>
    <row r="316" spans="1:21" s="54" customFormat="1" ht="36">
      <c r="A316" s="429">
        <v>315</v>
      </c>
      <c r="B316" s="46" t="s">
        <v>240</v>
      </c>
      <c r="C316" s="47" t="s">
        <v>292</v>
      </c>
      <c r="D316" s="430">
        <v>4</v>
      </c>
      <c r="E316" s="431"/>
      <c r="F316" s="436"/>
      <c r="G316" s="433">
        <v>0</v>
      </c>
      <c r="H316" s="434">
        <v>0</v>
      </c>
      <c r="I316" s="53"/>
      <c r="J316" s="53"/>
      <c r="K316" s="435"/>
      <c r="L316" s="435"/>
      <c r="M316" s="435"/>
      <c r="N316" s="435"/>
      <c r="O316" s="435"/>
      <c r="P316" s="435"/>
      <c r="Q316" s="435"/>
      <c r="R316" s="435"/>
      <c r="S316" s="435"/>
      <c r="T316" s="435"/>
      <c r="U316" s="435"/>
    </row>
    <row r="317" spans="1:21" s="54" customFormat="1" ht="18">
      <c r="A317" s="429">
        <v>316</v>
      </c>
      <c r="B317" s="46" t="s">
        <v>243</v>
      </c>
      <c r="C317" s="47" t="s">
        <v>292</v>
      </c>
      <c r="D317" s="430">
        <v>4</v>
      </c>
      <c r="E317" s="431"/>
      <c r="F317" s="436"/>
      <c r="G317" s="433">
        <v>0</v>
      </c>
      <c r="H317" s="434">
        <v>0</v>
      </c>
      <c r="I317" s="53"/>
      <c r="J317" s="53"/>
      <c r="K317" s="435"/>
      <c r="L317" s="435"/>
      <c r="M317" s="435"/>
      <c r="N317" s="435"/>
      <c r="O317" s="435"/>
      <c r="P317" s="435"/>
      <c r="Q317" s="435"/>
      <c r="R317" s="435"/>
      <c r="S317" s="435"/>
      <c r="T317" s="435"/>
      <c r="U317" s="435"/>
    </row>
    <row r="318" spans="1:21" s="54" customFormat="1" ht="18">
      <c r="A318" s="429">
        <v>317</v>
      </c>
      <c r="B318" s="46" t="s">
        <v>814</v>
      </c>
      <c r="C318" s="47" t="s">
        <v>292</v>
      </c>
      <c r="D318" s="430">
        <v>4</v>
      </c>
      <c r="E318" s="431"/>
      <c r="F318" s="436"/>
      <c r="G318" s="433">
        <v>0</v>
      </c>
      <c r="H318" s="434">
        <v>0</v>
      </c>
      <c r="I318" s="53"/>
      <c r="J318" s="53"/>
      <c r="K318" s="435"/>
      <c r="L318" s="435"/>
      <c r="M318" s="435"/>
      <c r="N318" s="435"/>
      <c r="O318" s="435"/>
      <c r="P318" s="435"/>
      <c r="Q318" s="435"/>
      <c r="R318" s="435"/>
      <c r="S318" s="435"/>
      <c r="T318" s="435"/>
      <c r="U318" s="435"/>
    </row>
    <row r="319" spans="1:21" s="54" customFormat="1" ht="18">
      <c r="A319" s="420">
        <v>318</v>
      </c>
      <c r="B319" s="421" t="s">
        <v>244</v>
      </c>
      <c r="C319" s="422" t="s">
        <v>292</v>
      </c>
      <c r="D319" s="423">
        <v>400</v>
      </c>
      <c r="E319" s="424">
        <v>1947</v>
      </c>
      <c r="F319" s="425">
        <v>0</v>
      </c>
      <c r="G319" s="426">
        <v>1947</v>
      </c>
      <c r="H319" s="427">
        <v>778800</v>
      </c>
      <c r="I319" s="428" t="s">
        <v>1353</v>
      </c>
      <c r="J319" s="428" t="s">
        <v>1364</v>
      </c>
      <c r="K319" s="435"/>
      <c r="L319" s="435"/>
      <c r="M319" s="435"/>
      <c r="N319" s="435"/>
      <c r="O319" s="435"/>
      <c r="P319" s="435"/>
      <c r="Q319" s="435"/>
      <c r="R319" s="435"/>
      <c r="S319" s="435"/>
      <c r="T319" s="435"/>
      <c r="U319" s="435"/>
    </row>
    <row r="320" spans="1:21" s="54" customFormat="1" ht="18">
      <c r="A320" s="420">
        <v>319</v>
      </c>
      <c r="B320" s="421" t="s">
        <v>245</v>
      </c>
      <c r="C320" s="422" t="s">
        <v>292</v>
      </c>
      <c r="D320" s="423">
        <v>400</v>
      </c>
      <c r="E320" s="424">
        <v>1847</v>
      </c>
      <c r="F320" s="425">
        <v>0</v>
      </c>
      <c r="G320" s="426">
        <v>1847</v>
      </c>
      <c r="H320" s="427">
        <v>738800</v>
      </c>
      <c r="I320" s="428" t="s">
        <v>1353</v>
      </c>
      <c r="J320" s="428" t="s">
        <v>1364</v>
      </c>
      <c r="K320" s="435"/>
      <c r="L320" s="435"/>
      <c r="M320" s="435"/>
      <c r="N320" s="435"/>
      <c r="O320" s="435"/>
      <c r="P320" s="435"/>
      <c r="Q320" s="435"/>
      <c r="R320" s="435"/>
      <c r="S320" s="435"/>
      <c r="T320" s="435"/>
      <c r="U320" s="435"/>
    </row>
    <row r="321" spans="1:21" ht="18">
      <c r="A321" s="420">
        <v>320</v>
      </c>
      <c r="B321" s="439" t="s">
        <v>815</v>
      </c>
      <c r="C321" s="440"/>
      <c r="D321" s="423">
        <v>400</v>
      </c>
      <c r="E321" s="424">
        <v>1847</v>
      </c>
      <c r="F321" s="425">
        <v>0</v>
      </c>
      <c r="G321" s="426">
        <v>1847</v>
      </c>
      <c r="H321" s="427">
        <v>738800</v>
      </c>
      <c r="I321" s="428" t="s">
        <v>1353</v>
      </c>
      <c r="J321" s="428" t="s">
        <v>1364</v>
      </c>
      <c r="K321" s="419"/>
      <c r="L321" s="419"/>
      <c r="M321" s="419"/>
      <c r="N321" s="419"/>
      <c r="O321" s="419"/>
      <c r="P321" s="419"/>
      <c r="Q321" s="419"/>
      <c r="R321" s="419"/>
      <c r="S321" s="419"/>
      <c r="T321" s="419"/>
      <c r="U321" s="419"/>
    </row>
    <row r="322" spans="1:21" ht="18">
      <c r="A322" s="420">
        <v>321</v>
      </c>
      <c r="B322" s="439" t="s">
        <v>816</v>
      </c>
      <c r="C322" s="440"/>
      <c r="D322" s="423">
        <v>8</v>
      </c>
      <c r="E322" s="424">
        <v>1847</v>
      </c>
      <c r="F322" s="425">
        <v>0</v>
      </c>
      <c r="G322" s="426">
        <v>1847</v>
      </c>
      <c r="H322" s="427">
        <v>14776</v>
      </c>
      <c r="I322" s="428" t="s">
        <v>1353</v>
      </c>
      <c r="J322" s="428" t="s">
        <v>1364</v>
      </c>
      <c r="K322" s="419"/>
      <c r="L322" s="419"/>
      <c r="M322" s="419"/>
      <c r="N322" s="419"/>
      <c r="O322" s="419"/>
      <c r="P322" s="419"/>
      <c r="Q322" s="419"/>
      <c r="R322" s="419"/>
      <c r="S322" s="419"/>
      <c r="T322" s="419"/>
      <c r="U322" s="419"/>
    </row>
    <row r="323" spans="1:21" ht="18">
      <c r="A323" s="429">
        <v>322</v>
      </c>
      <c r="B323" s="46" t="s">
        <v>241</v>
      </c>
      <c r="C323" s="47" t="s">
        <v>292</v>
      </c>
      <c r="D323" s="430">
        <v>20</v>
      </c>
      <c r="E323" s="431"/>
      <c r="F323" s="432"/>
      <c r="G323" s="433">
        <v>0</v>
      </c>
      <c r="H323" s="434">
        <v>0</v>
      </c>
      <c r="I323" s="50"/>
      <c r="J323" s="50"/>
      <c r="K323" s="419"/>
      <c r="L323" s="419"/>
      <c r="M323" s="419"/>
      <c r="N323" s="419"/>
      <c r="O323" s="419"/>
      <c r="P323" s="419"/>
      <c r="Q323" s="419"/>
      <c r="R323" s="419"/>
      <c r="S323" s="419"/>
      <c r="T323" s="419"/>
      <c r="U323" s="419"/>
    </row>
    <row r="324" spans="1:21" ht="18">
      <c r="A324" s="429">
        <v>323</v>
      </c>
      <c r="B324" s="46" t="s">
        <v>242</v>
      </c>
      <c r="C324" s="47" t="s">
        <v>292</v>
      </c>
      <c r="D324" s="430">
        <v>8</v>
      </c>
      <c r="E324" s="431"/>
      <c r="F324" s="432"/>
      <c r="G324" s="433">
        <v>0</v>
      </c>
      <c r="H324" s="434">
        <v>0</v>
      </c>
      <c r="I324" s="50"/>
      <c r="J324" s="50"/>
      <c r="K324" s="419"/>
      <c r="L324" s="419"/>
      <c r="M324" s="419"/>
      <c r="N324" s="419"/>
      <c r="O324" s="419"/>
      <c r="P324" s="419"/>
      <c r="Q324" s="419"/>
      <c r="R324" s="419"/>
      <c r="S324" s="419"/>
      <c r="T324" s="419"/>
      <c r="U324" s="419"/>
    </row>
    <row r="325" spans="1:21" ht="18">
      <c r="A325" s="429">
        <v>324</v>
      </c>
      <c r="B325" s="57" t="s">
        <v>817</v>
      </c>
      <c r="C325" s="56" t="s">
        <v>292</v>
      </c>
      <c r="D325" s="430">
        <v>50</v>
      </c>
      <c r="E325" s="431"/>
      <c r="F325" s="432"/>
      <c r="G325" s="433">
        <v>0</v>
      </c>
      <c r="H325" s="434">
        <v>0</v>
      </c>
      <c r="I325" s="50"/>
      <c r="J325" s="50"/>
      <c r="K325" s="419"/>
      <c r="L325" s="419"/>
      <c r="M325" s="419"/>
      <c r="N325" s="419"/>
      <c r="O325" s="419"/>
      <c r="P325" s="419"/>
      <c r="Q325" s="419"/>
      <c r="R325" s="419"/>
      <c r="S325" s="419"/>
      <c r="T325" s="419"/>
      <c r="U325" s="419"/>
    </row>
    <row r="326" spans="1:21" ht="18">
      <c r="A326" s="429">
        <v>325</v>
      </c>
      <c r="B326" s="46" t="s">
        <v>246</v>
      </c>
      <c r="C326" s="47" t="s">
        <v>292</v>
      </c>
      <c r="D326" s="430">
        <v>12</v>
      </c>
      <c r="E326" s="431"/>
      <c r="F326" s="432"/>
      <c r="G326" s="433">
        <v>0</v>
      </c>
      <c r="H326" s="434">
        <v>0</v>
      </c>
      <c r="I326" s="50"/>
      <c r="J326" s="50"/>
      <c r="K326" s="419"/>
      <c r="L326" s="419"/>
      <c r="M326" s="419"/>
      <c r="N326" s="419"/>
      <c r="O326" s="419"/>
      <c r="P326" s="419"/>
      <c r="Q326" s="419"/>
      <c r="R326" s="419"/>
      <c r="S326" s="419"/>
      <c r="T326" s="419"/>
      <c r="U326" s="419"/>
    </row>
    <row r="327" spans="1:21" ht="18">
      <c r="A327" s="429">
        <v>326</v>
      </c>
      <c r="B327" s="46" t="s">
        <v>247</v>
      </c>
      <c r="C327" s="47" t="s">
        <v>292</v>
      </c>
      <c r="D327" s="430">
        <v>12</v>
      </c>
      <c r="E327" s="431"/>
      <c r="F327" s="432"/>
      <c r="G327" s="433">
        <v>0</v>
      </c>
      <c r="H327" s="434">
        <v>0</v>
      </c>
      <c r="I327" s="50"/>
      <c r="J327" s="50"/>
      <c r="K327" s="419"/>
      <c r="L327" s="419"/>
      <c r="M327" s="419"/>
      <c r="N327" s="419"/>
      <c r="O327" s="419"/>
      <c r="P327" s="419"/>
      <c r="Q327" s="419"/>
      <c r="R327" s="419"/>
      <c r="S327" s="419"/>
      <c r="T327" s="419"/>
      <c r="U327" s="419"/>
    </row>
    <row r="328" spans="1:21" ht="18">
      <c r="A328" s="429">
        <v>327</v>
      </c>
      <c r="B328" s="46" t="s">
        <v>248</v>
      </c>
      <c r="C328" s="47" t="s">
        <v>292</v>
      </c>
      <c r="D328" s="430">
        <v>12</v>
      </c>
      <c r="E328" s="431"/>
      <c r="F328" s="432"/>
      <c r="G328" s="433">
        <v>0</v>
      </c>
      <c r="H328" s="434">
        <v>0</v>
      </c>
      <c r="I328" s="50"/>
      <c r="J328" s="50"/>
      <c r="K328" s="419"/>
      <c r="L328" s="419"/>
      <c r="M328" s="419"/>
      <c r="N328" s="419"/>
      <c r="O328" s="419"/>
      <c r="P328" s="419"/>
      <c r="Q328" s="419"/>
      <c r="R328" s="419"/>
      <c r="S328" s="419"/>
      <c r="T328" s="419"/>
      <c r="U328" s="419"/>
    </row>
    <row r="329" spans="1:21" ht="18">
      <c r="A329" s="429">
        <v>328</v>
      </c>
      <c r="B329" s="53" t="s">
        <v>818</v>
      </c>
      <c r="C329" s="56" t="s">
        <v>311</v>
      </c>
      <c r="D329" s="430">
        <v>200</v>
      </c>
      <c r="E329" s="431"/>
      <c r="F329" s="432"/>
      <c r="G329" s="433">
        <v>0</v>
      </c>
      <c r="H329" s="434">
        <v>0</v>
      </c>
      <c r="I329" s="50"/>
      <c r="J329" s="50"/>
      <c r="K329" s="419"/>
      <c r="L329" s="419"/>
      <c r="M329" s="419"/>
      <c r="N329" s="419"/>
      <c r="O329" s="419"/>
      <c r="P329" s="419"/>
      <c r="Q329" s="419"/>
      <c r="R329" s="419"/>
      <c r="S329" s="419"/>
      <c r="T329" s="419"/>
      <c r="U329" s="419"/>
    </row>
    <row r="330" spans="1:21" ht="18">
      <c r="A330" s="429">
        <v>329</v>
      </c>
      <c r="B330" s="46" t="s">
        <v>249</v>
      </c>
      <c r="C330" s="47" t="s">
        <v>331</v>
      </c>
      <c r="D330" s="430">
        <v>80</v>
      </c>
      <c r="E330" s="431"/>
      <c r="F330" s="432"/>
      <c r="G330" s="433">
        <v>0</v>
      </c>
      <c r="H330" s="434">
        <v>0</v>
      </c>
      <c r="I330" s="50"/>
      <c r="J330" s="50"/>
      <c r="K330" s="419"/>
      <c r="L330" s="419"/>
      <c r="M330" s="419"/>
      <c r="N330" s="419"/>
      <c r="O330" s="419"/>
      <c r="P330" s="419"/>
      <c r="Q330" s="419"/>
      <c r="R330" s="419"/>
      <c r="S330" s="419"/>
      <c r="T330" s="419"/>
      <c r="U330" s="419"/>
    </row>
    <row r="331" spans="1:21" s="54" customFormat="1" ht="18">
      <c r="A331" s="429">
        <v>330</v>
      </c>
      <c r="B331" s="46" t="s">
        <v>250</v>
      </c>
      <c r="C331" s="47" t="s">
        <v>332</v>
      </c>
      <c r="D331" s="430">
        <v>300</v>
      </c>
      <c r="E331" s="431"/>
      <c r="F331" s="436"/>
      <c r="G331" s="433">
        <v>0</v>
      </c>
      <c r="H331" s="434">
        <v>0</v>
      </c>
      <c r="I331" s="53"/>
      <c r="J331" s="53"/>
      <c r="K331" s="435"/>
      <c r="L331" s="435"/>
      <c r="M331" s="435"/>
      <c r="N331" s="435"/>
      <c r="O331" s="435"/>
      <c r="P331" s="435"/>
      <c r="Q331" s="435"/>
      <c r="R331" s="435"/>
      <c r="S331" s="435"/>
      <c r="T331" s="435"/>
      <c r="U331" s="435"/>
    </row>
    <row r="332" spans="1:21" s="54" customFormat="1" ht="18">
      <c r="A332" s="429">
        <v>331</v>
      </c>
      <c r="B332" s="46" t="s">
        <v>819</v>
      </c>
      <c r="C332" s="47" t="s">
        <v>313</v>
      </c>
      <c r="D332" s="430">
        <v>200</v>
      </c>
      <c r="E332" s="431"/>
      <c r="F332" s="436"/>
      <c r="G332" s="433">
        <v>0</v>
      </c>
      <c r="H332" s="434">
        <v>0</v>
      </c>
      <c r="I332" s="53"/>
      <c r="J332" s="53"/>
      <c r="K332" s="435"/>
      <c r="L332" s="435"/>
      <c r="M332" s="435"/>
      <c r="N332" s="435"/>
      <c r="O332" s="435"/>
      <c r="P332" s="435"/>
      <c r="Q332" s="435"/>
      <c r="R332" s="435"/>
      <c r="S332" s="435"/>
      <c r="T332" s="435"/>
      <c r="U332" s="435"/>
    </row>
    <row r="333" spans="1:21" s="54" customFormat="1" ht="18">
      <c r="A333" s="429">
        <v>332</v>
      </c>
      <c r="B333" s="46" t="s">
        <v>251</v>
      </c>
      <c r="C333" s="47" t="s">
        <v>292</v>
      </c>
      <c r="D333" s="430">
        <v>800</v>
      </c>
      <c r="E333" s="431"/>
      <c r="F333" s="436"/>
      <c r="G333" s="433">
        <v>0</v>
      </c>
      <c r="H333" s="434">
        <v>0</v>
      </c>
      <c r="I333" s="53"/>
      <c r="J333" s="53"/>
      <c r="K333" s="435"/>
      <c r="L333" s="435"/>
      <c r="M333" s="435"/>
      <c r="N333" s="435"/>
      <c r="O333" s="435"/>
      <c r="P333" s="435"/>
      <c r="Q333" s="435"/>
      <c r="R333" s="435"/>
      <c r="S333" s="435"/>
      <c r="T333" s="435"/>
      <c r="U333" s="435"/>
    </row>
    <row r="334" spans="1:21" s="54" customFormat="1" ht="18">
      <c r="A334" s="429">
        <v>333</v>
      </c>
      <c r="B334" s="46" t="s">
        <v>252</v>
      </c>
      <c r="C334" s="47" t="s">
        <v>294</v>
      </c>
      <c r="D334" s="430">
        <v>20</v>
      </c>
      <c r="E334" s="431"/>
      <c r="F334" s="436"/>
      <c r="G334" s="433">
        <v>0</v>
      </c>
      <c r="H334" s="434">
        <v>0</v>
      </c>
      <c r="I334" s="53"/>
      <c r="J334" s="53"/>
      <c r="K334" s="435"/>
      <c r="L334" s="435"/>
      <c r="M334" s="435"/>
      <c r="N334" s="435"/>
      <c r="O334" s="435"/>
      <c r="P334" s="435"/>
      <c r="Q334" s="435"/>
      <c r="R334" s="435"/>
      <c r="S334" s="435"/>
      <c r="T334" s="435"/>
      <c r="U334" s="435"/>
    </row>
    <row r="335" spans="1:21" s="54" customFormat="1" ht="36">
      <c r="A335" s="429">
        <v>334</v>
      </c>
      <c r="B335" s="46" t="s">
        <v>253</v>
      </c>
      <c r="C335" s="47" t="s">
        <v>331</v>
      </c>
      <c r="D335" s="430">
        <v>140</v>
      </c>
      <c r="E335" s="431"/>
      <c r="F335" s="436"/>
      <c r="G335" s="433">
        <v>0</v>
      </c>
      <c r="H335" s="434">
        <v>0</v>
      </c>
      <c r="I335" s="53"/>
      <c r="J335" s="53"/>
      <c r="K335" s="435"/>
      <c r="L335" s="435"/>
      <c r="M335" s="435"/>
      <c r="N335" s="435"/>
      <c r="O335" s="435"/>
      <c r="P335" s="435"/>
      <c r="Q335" s="435"/>
      <c r="R335" s="435"/>
      <c r="S335" s="435"/>
      <c r="T335" s="435"/>
      <c r="U335" s="435"/>
    </row>
    <row r="336" spans="1:21" s="54" customFormat="1" ht="54">
      <c r="A336" s="429">
        <v>335</v>
      </c>
      <c r="B336" s="46" t="s">
        <v>820</v>
      </c>
      <c r="C336" s="47" t="s">
        <v>292</v>
      </c>
      <c r="D336" s="430">
        <v>12</v>
      </c>
      <c r="E336" s="431"/>
      <c r="F336" s="436"/>
      <c r="G336" s="433">
        <v>0</v>
      </c>
      <c r="H336" s="434">
        <v>0</v>
      </c>
      <c r="I336" s="53"/>
      <c r="J336" s="53"/>
      <c r="K336" s="435"/>
      <c r="L336" s="435"/>
      <c r="M336" s="435"/>
      <c r="N336" s="435"/>
      <c r="O336" s="435"/>
      <c r="P336" s="435"/>
      <c r="Q336" s="435"/>
      <c r="R336" s="435"/>
      <c r="S336" s="435"/>
      <c r="T336" s="435"/>
      <c r="U336" s="435"/>
    </row>
    <row r="337" spans="1:21" s="54" customFormat="1" ht="54">
      <c r="A337" s="429">
        <v>336</v>
      </c>
      <c r="B337" s="46" t="s">
        <v>821</v>
      </c>
      <c r="C337" s="47" t="s">
        <v>292</v>
      </c>
      <c r="D337" s="430">
        <v>12</v>
      </c>
      <c r="E337" s="431"/>
      <c r="F337" s="436"/>
      <c r="G337" s="433">
        <v>0</v>
      </c>
      <c r="H337" s="434">
        <v>0</v>
      </c>
      <c r="I337" s="53"/>
      <c r="J337" s="53"/>
      <c r="K337" s="435"/>
      <c r="L337" s="435"/>
      <c r="M337" s="435"/>
      <c r="N337" s="435"/>
      <c r="O337" s="435"/>
      <c r="P337" s="435"/>
      <c r="Q337" s="435"/>
      <c r="R337" s="435"/>
      <c r="S337" s="435"/>
      <c r="T337" s="435"/>
      <c r="U337" s="435"/>
    </row>
    <row r="338" spans="1:21" s="54" customFormat="1" ht="18">
      <c r="A338" s="429">
        <v>337</v>
      </c>
      <c r="B338" s="57" t="s">
        <v>822</v>
      </c>
      <c r="C338" s="56" t="s">
        <v>292</v>
      </c>
      <c r="D338" s="430">
        <v>8</v>
      </c>
      <c r="E338" s="431"/>
      <c r="F338" s="436"/>
      <c r="G338" s="433">
        <v>0</v>
      </c>
      <c r="H338" s="434">
        <v>0</v>
      </c>
      <c r="I338" s="53"/>
      <c r="J338" s="53"/>
      <c r="K338" s="435"/>
      <c r="L338" s="435"/>
      <c r="M338" s="435"/>
      <c r="N338" s="435"/>
      <c r="O338" s="435"/>
      <c r="P338" s="435"/>
      <c r="Q338" s="435"/>
      <c r="R338" s="435"/>
      <c r="S338" s="435"/>
      <c r="T338" s="435"/>
      <c r="U338" s="435"/>
    </row>
    <row r="339" spans="1:21" s="54" customFormat="1" ht="18">
      <c r="A339" s="429">
        <v>338</v>
      </c>
      <c r="B339" s="57" t="s">
        <v>823</v>
      </c>
      <c r="C339" s="56" t="s">
        <v>292</v>
      </c>
      <c r="D339" s="430">
        <v>8</v>
      </c>
      <c r="E339" s="431"/>
      <c r="F339" s="436"/>
      <c r="G339" s="433">
        <v>0</v>
      </c>
      <c r="H339" s="434">
        <v>0</v>
      </c>
      <c r="I339" s="53"/>
      <c r="J339" s="53"/>
      <c r="K339" s="435"/>
      <c r="L339" s="435"/>
      <c r="M339" s="435"/>
      <c r="N339" s="435"/>
      <c r="O339" s="435"/>
      <c r="P339" s="435"/>
      <c r="Q339" s="435"/>
      <c r="R339" s="435"/>
      <c r="S339" s="435"/>
      <c r="T339" s="435"/>
      <c r="U339" s="435"/>
    </row>
    <row r="340" spans="1:21" s="67" customFormat="1" ht="18">
      <c r="A340" s="429">
        <v>339</v>
      </c>
      <c r="B340" s="57" t="s">
        <v>824</v>
      </c>
      <c r="C340" s="56" t="s">
        <v>292</v>
      </c>
      <c r="D340" s="430">
        <v>8</v>
      </c>
      <c r="E340" s="431"/>
      <c r="F340" s="425"/>
      <c r="G340" s="433">
        <v>0</v>
      </c>
      <c r="H340" s="434">
        <v>0</v>
      </c>
      <c r="I340" s="68"/>
      <c r="J340" s="68"/>
      <c r="K340" s="452"/>
      <c r="L340" s="452"/>
      <c r="M340" s="452"/>
      <c r="N340" s="452"/>
      <c r="O340" s="452"/>
      <c r="P340" s="452"/>
      <c r="Q340" s="452"/>
      <c r="R340" s="452"/>
      <c r="S340" s="452"/>
      <c r="T340" s="452"/>
      <c r="U340" s="452"/>
    </row>
    <row r="341" spans="1:21" s="67" customFormat="1" ht="18">
      <c r="A341" s="429">
        <v>340</v>
      </c>
      <c r="B341" s="57" t="s">
        <v>825</v>
      </c>
      <c r="C341" s="56" t="s">
        <v>292</v>
      </c>
      <c r="D341" s="430">
        <v>8</v>
      </c>
      <c r="E341" s="431"/>
      <c r="F341" s="425"/>
      <c r="G341" s="433">
        <v>0</v>
      </c>
      <c r="H341" s="434">
        <v>0</v>
      </c>
      <c r="I341" s="68"/>
      <c r="J341" s="68"/>
      <c r="K341" s="452"/>
      <c r="L341" s="452"/>
      <c r="M341" s="452"/>
      <c r="N341" s="452"/>
      <c r="O341" s="452"/>
      <c r="P341" s="452"/>
      <c r="Q341" s="452"/>
      <c r="R341" s="452"/>
      <c r="S341" s="452"/>
      <c r="T341" s="452"/>
      <c r="U341" s="452"/>
    </row>
    <row r="342" spans="1:21" ht="18">
      <c r="A342" s="429">
        <v>341</v>
      </c>
      <c r="B342" s="46" t="s">
        <v>254</v>
      </c>
      <c r="C342" s="47" t="s">
        <v>292</v>
      </c>
      <c r="D342" s="430">
        <v>8</v>
      </c>
      <c r="E342" s="431"/>
      <c r="F342" s="457"/>
      <c r="G342" s="433">
        <v>0</v>
      </c>
      <c r="H342" s="713"/>
      <c r="I342" s="50"/>
      <c r="J342" s="50"/>
      <c r="K342" s="419"/>
      <c r="L342" s="419"/>
      <c r="M342" s="419"/>
      <c r="N342" s="419"/>
      <c r="O342" s="419"/>
      <c r="P342" s="419"/>
      <c r="Q342" s="419"/>
      <c r="R342" s="419"/>
      <c r="S342" s="419"/>
      <c r="T342" s="419"/>
      <c r="U342" s="419"/>
    </row>
    <row r="343" spans="1:21" ht="18">
      <c r="A343" s="429">
        <v>342</v>
      </c>
      <c r="B343" s="46" t="s">
        <v>255</v>
      </c>
      <c r="C343" s="47" t="s">
        <v>292</v>
      </c>
      <c r="D343" s="430">
        <v>8</v>
      </c>
      <c r="E343" s="431"/>
      <c r="F343" s="432"/>
      <c r="G343" s="433">
        <v>0</v>
      </c>
      <c r="H343" s="434">
        <v>0</v>
      </c>
      <c r="I343" s="50"/>
      <c r="J343" s="50"/>
      <c r="K343" s="419"/>
      <c r="L343" s="419"/>
      <c r="M343" s="419"/>
      <c r="N343" s="419"/>
      <c r="O343" s="419"/>
      <c r="P343" s="419"/>
      <c r="Q343" s="419"/>
      <c r="R343" s="419"/>
      <c r="S343" s="419"/>
      <c r="T343" s="419"/>
      <c r="U343" s="419"/>
    </row>
    <row r="344" spans="1:21" ht="18">
      <c r="A344" s="429">
        <v>343</v>
      </c>
      <c r="B344" s="57" t="s">
        <v>826</v>
      </c>
      <c r="C344" s="56" t="s">
        <v>292</v>
      </c>
      <c r="D344" s="430">
        <v>8</v>
      </c>
      <c r="E344" s="431"/>
      <c r="F344" s="432"/>
      <c r="G344" s="433">
        <v>0</v>
      </c>
      <c r="H344" s="434">
        <v>0</v>
      </c>
      <c r="I344" s="50"/>
      <c r="J344" s="50"/>
      <c r="K344" s="419"/>
      <c r="L344" s="419"/>
      <c r="M344" s="419"/>
      <c r="N344" s="419"/>
      <c r="O344" s="419"/>
      <c r="P344" s="419"/>
      <c r="Q344" s="419"/>
      <c r="R344" s="419"/>
      <c r="S344" s="419"/>
      <c r="T344" s="419"/>
      <c r="U344" s="419"/>
    </row>
    <row r="345" spans="1:21" ht="18">
      <c r="A345" s="429">
        <v>344</v>
      </c>
      <c r="B345" s="57" t="s">
        <v>827</v>
      </c>
      <c r="C345" s="56" t="s">
        <v>292</v>
      </c>
      <c r="D345" s="430">
        <v>4</v>
      </c>
      <c r="E345" s="431"/>
      <c r="F345" s="432"/>
      <c r="G345" s="433">
        <v>0</v>
      </c>
      <c r="H345" s="434">
        <v>0</v>
      </c>
      <c r="I345" s="50"/>
      <c r="J345" s="50"/>
      <c r="K345" s="419"/>
      <c r="L345" s="419"/>
      <c r="M345" s="419"/>
      <c r="N345" s="419"/>
      <c r="O345" s="419"/>
      <c r="P345" s="419"/>
      <c r="Q345" s="419"/>
      <c r="R345" s="419"/>
      <c r="S345" s="419"/>
      <c r="T345" s="419"/>
      <c r="U345" s="419"/>
    </row>
    <row r="346" spans="1:21" ht="18">
      <c r="A346" s="429">
        <v>345</v>
      </c>
      <c r="B346" s="46" t="s">
        <v>256</v>
      </c>
      <c r="C346" s="47" t="s">
        <v>292</v>
      </c>
      <c r="D346" s="430">
        <v>4</v>
      </c>
      <c r="E346" s="431"/>
      <c r="F346" s="432"/>
      <c r="G346" s="433">
        <v>0</v>
      </c>
      <c r="H346" s="434">
        <v>0</v>
      </c>
      <c r="I346" s="50"/>
      <c r="J346" s="50"/>
      <c r="K346" s="419"/>
      <c r="L346" s="419"/>
      <c r="M346" s="419"/>
      <c r="N346" s="419"/>
      <c r="O346" s="419"/>
      <c r="P346" s="419"/>
      <c r="Q346" s="419"/>
      <c r="R346" s="419"/>
      <c r="S346" s="419"/>
      <c r="T346" s="419"/>
      <c r="U346" s="419"/>
    </row>
    <row r="347" spans="1:21" ht="18">
      <c r="A347" s="429">
        <v>346</v>
      </c>
      <c r="B347" s="57" t="s">
        <v>828</v>
      </c>
      <c r="C347" s="56"/>
      <c r="D347" s="430">
        <v>4</v>
      </c>
      <c r="E347" s="431"/>
      <c r="F347" s="432"/>
      <c r="G347" s="433">
        <v>0</v>
      </c>
      <c r="H347" s="434">
        <v>0</v>
      </c>
      <c r="I347" s="50"/>
      <c r="J347" s="50"/>
      <c r="K347" s="419"/>
      <c r="L347" s="419"/>
      <c r="M347" s="419"/>
      <c r="N347" s="419"/>
      <c r="O347" s="419"/>
      <c r="P347" s="419"/>
      <c r="Q347" s="419"/>
      <c r="R347" s="419"/>
      <c r="S347" s="419"/>
      <c r="T347" s="419"/>
      <c r="U347" s="419"/>
    </row>
    <row r="348" spans="1:21" ht="18">
      <c r="A348" s="429">
        <v>347</v>
      </c>
      <c r="B348" s="46" t="s">
        <v>257</v>
      </c>
      <c r="C348" s="47" t="s">
        <v>292</v>
      </c>
      <c r="D348" s="430">
        <v>8</v>
      </c>
      <c r="E348" s="431"/>
      <c r="F348" s="432"/>
      <c r="G348" s="433">
        <v>0</v>
      </c>
      <c r="H348" s="434">
        <v>0</v>
      </c>
      <c r="I348" s="50"/>
      <c r="J348" s="50"/>
      <c r="K348" s="419"/>
      <c r="L348" s="419"/>
      <c r="M348" s="419"/>
      <c r="N348" s="419"/>
      <c r="O348" s="419"/>
      <c r="P348" s="419"/>
      <c r="Q348" s="419"/>
      <c r="R348" s="419"/>
      <c r="S348" s="419"/>
      <c r="T348" s="419"/>
      <c r="U348" s="419"/>
    </row>
    <row r="349" spans="1:21" ht="18">
      <c r="A349" s="429">
        <v>348</v>
      </c>
      <c r="B349" s="57" t="s">
        <v>829</v>
      </c>
      <c r="C349" s="56" t="s">
        <v>292</v>
      </c>
      <c r="D349" s="430">
        <v>4</v>
      </c>
      <c r="E349" s="431"/>
      <c r="F349" s="432"/>
      <c r="G349" s="433">
        <v>0</v>
      </c>
      <c r="H349" s="434">
        <v>0</v>
      </c>
      <c r="I349" s="50"/>
      <c r="J349" s="50"/>
      <c r="K349" s="419"/>
      <c r="L349" s="419"/>
      <c r="M349" s="419"/>
      <c r="N349" s="419"/>
      <c r="O349" s="419"/>
      <c r="P349" s="419"/>
      <c r="Q349" s="419"/>
      <c r="R349" s="419"/>
      <c r="S349" s="419"/>
      <c r="T349" s="419"/>
      <c r="U349" s="419"/>
    </row>
    <row r="350" spans="1:21" ht="18">
      <c r="A350" s="429">
        <v>349</v>
      </c>
      <c r="B350" s="57" t="s">
        <v>830</v>
      </c>
      <c r="C350" s="56" t="s">
        <v>292</v>
      </c>
      <c r="D350" s="430">
        <v>4</v>
      </c>
      <c r="E350" s="431"/>
      <c r="F350" s="432"/>
      <c r="G350" s="433">
        <v>0</v>
      </c>
      <c r="H350" s="434">
        <v>0</v>
      </c>
      <c r="I350" s="50"/>
      <c r="J350" s="50"/>
      <c r="K350" s="419"/>
      <c r="L350" s="419"/>
      <c r="M350" s="419"/>
      <c r="N350" s="419"/>
      <c r="O350" s="419"/>
      <c r="P350" s="419"/>
      <c r="Q350" s="419"/>
      <c r="R350" s="419"/>
      <c r="S350" s="419"/>
      <c r="T350" s="419"/>
      <c r="U350" s="419"/>
    </row>
    <row r="351" spans="1:21" ht="18">
      <c r="A351" s="429">
        <v>350</v>
      </c>
      <c r="B351" s="57" t="s">
        <v>831</v>
      </c>
      <c r="C351" s="56" t="s">
        <v>292</v>
      </c>
      <c r="D351" s="430">
        <v>4</v>
      </c>
      <c r="E351" s="431"/>
      <c r="F351" s="432"/>
      <c r="G351" s="433">
        <v>0</v>
      </c>
      <c r="H351" s="434">
        <v>0</v>
      </c>
      <c r="I351" s="50"/>
      <c r="J351" s="50"/>
      <c r="K351" s="419"/>
      <c r="L351" s="419"/>
      <c r="M351" s="419"/>
      <c r="N351" s="419"/>
      <c r="O351" s="419"/>
      <c r="P351" s="419"/>
      <c r="Q351" s="419"/>
      <c r="R351" s="419"/>
      <c r="S351" s="419"/>
      <c r="T351" s="419"/>
      <c r="U351" s="419"/>
    </row>
    <row r="352" spans="1:21" ht="18">
      <c r="A352" s="429">
        <v>351</v>
      </c>
      <c r="B352" s="57" t="s">
        <v>832</v>
      </c>
      <c r="C352" s="56" t="s">
        <v>292</v>
      </c>
      <c r="D352" s="430">
        <v>4</v>
      </c>
      <c r="E352" s="431"/>
      <c r="F352" s="432"/>
      <c r="G352" s="433">
        <v>0</v>
      </c>
      <c r="H352" s="434">
        <v>0</v>
      </c>
      <c r="I352" s="50"/>
      <c r="J352" s="50"/>
      <c r="K352" s="419"/>
      <c r="L352" s="419"/>
      <c r="M352" s="419"/>
      <c r="N352" s="419"/>
      <c r="O352" s="419"/>
      <c r="P352" s="419"/>
      <c r="Q352" s="419"/>
      <c r="R352" s="419"/>
      <c r="S352" s="419"/>
      <c r="T352" s="419"/>
      <c r="U352" s="419"/>
    </row>
    <row r="353" spans="1:21" ht="18">
      <c r="A353" s="429">
        <v>352</v>
      </c>
      <c r="B353" s="57" t="s">
        <v>833</v>
      </c>
      <c r="C353" s="56" t="s">
        <v>292</v>
      </c>
      <c r="D353" s="430">
        <v>4</v>
      </c>
      <c r="E353" s="431"/>
      <c r="F353" s="432"/>
      <c r="G353" s="433">
        <v>0</v>
      </c>
      <c r="H353" s="434">
        <v>0</v>
      </c>
      <c r="I353" s="50"/>
      <c r="J353" s="50"/>
      <c r="K353" s="419"/>
      <c r="L353" s="419"/>
      <c r="M353" s="419"/>
      <c r="N353" s="419"/>
      <c r="O353" s="419"/>
      <c r="P353" s="419"/>
      <c r="Q353" s="419"/>
      <c r="R353" s="419"/>
      <c r="S353" s="419"/>
      <c r="T353" s="419"/>
      <c r="U353" s="419"/>
    </row>
    <row r="354" spans="1:21" ht="18">
      <c r="A354" s="429">
        <v>353</v>
      </c>
      <c r="B354" s="46" t="s">
        <v>258</v>
      </c>
      <c r="C354" s="47" t="s">
        <v>292</v>
      </c>
      <c r="D354" s="430">
        <v>24</v>
      </c>
      <c r="E354" s="431"/>
      <c r="F354" s="432"/>
      <c r="G354" s="433">
        <v>0</v>
      </c>
      <c r="H354" s="434">
        <v>0</v>
      </c>
      <c r="I354" s="50"/>
      <c r="J354" s="50"/>
      <c r="K354" s="419"/>
      <c r="L354" s="419"/>
      <c r="M354" s="419"/>
      <c r="N354" s="419"/>
      <c r="O354" s="419"/>
      <c r="P354" s="419"/>
      <c r="Q354" s="419"/>
      <c r="R354" s="419"/>
      <c r="S354" s="419"/>
      <c r="T354" s="419"/>
      <c r="U354" s="419"/>
    </row>
    <row r="355" spans="1:21" ht="18">
      <c r="A355" s="429">
        <v>354</v>
      </c>
      <c r="B355" s="57" t="s">
        <v>834</v>
      </c>
      <c r="C355" s="56" t="s">
        <v>292</v>
      </c>
      <c r="D355" s="459">
        <v>30</v>
      </c>
      <c r="E355" s="431"/>
      <c r="F355" s="432"/>
      <c r="G355" s="433">
        <v>0</v>
      </c>
      <c r="H355" s="434">
        <v>0</v>
      </c>
      <c r="I355" s="50"/>
      <c r="J355" s="50"/>
      <c r="K355" s="419"/>
      <c r="L355" s="419"/>
      <c r="M355" s="419"/>
      <c r="N355" s="419"/>
      <c r="O355" s="419"/>
      <c r="P355" s="419"/>
      <c r="Q355" s="419"/>
      <c r="R355" s="419"/>
      <c r="S355" s="419"/>
      <c r="T355" s="419"/>
      <c r="U355" s="419"/>
    </row>
    <row r="356" spans="1:21" ht="18">
      <c r="A356" s="429">
        <v>355</v>
      </c>
      <c r="B356" s="57" t="s">
        <v>835</v>
      </c>
      <c r="C356" s="56" t="s">
        <v>292</v>
      </c>
      <c r="D356" s="459">
        <v>30</v>
      </c>
      <c r="E356" s="431"/>
      <c r="F356" s="432"/>
      <c r="G356" s="433">
        <v>0</v>
      </c>
      <c r="H356" s="434">
        <v>0</v>
      </c>
      <c r="I356" s="50"/>
      <c r="J356" s="50"/>
      <c r="K356" s="419"/>
      <c r="L356" s="419"/>
      <c r="M356" s="419"/>
      <c r="N356" s="419"/>
      <c r="O356" s="419"/>
      <c r="P356" s="419"/>
      <c r="Q356" s="419"/>
      <c r="R356" s="419"/>
      <c r="S356" s="419"/>
      <c r="T356" s="419"/>
      <c r="U356" s="419"/>
    </row>
    <row r="357" spans="1:21" ht="18">
      <c r="A357" s="429">
        <v>356</v>
      </c>
      <c r="B357" s="46" t="s">
        <v>259</v>
      </c>
      <c r="C357" s="47" t="s">
        <v>292</v>
      </c>
      <c r="D357" s="430">
        <v>100</v>
      </c>
      <c r="E357" s="431"/>
      <c r="F357" s="432"/>
      <c r="G357" s="433">
        <v>0</v>
      </c>
      <c r="H357" s="434">
        <v>0</v>
      </c>
      <c r="I357" s="50"/>
      <c r="J357" s="50"/>
      <c r="K357" s="419"/>
      <c r="L357" s="419"/>
      <c r="M357" s="419"/>
      <c r="N357" s="419"/>
      <c r="O357" s="419"/>
      <c r="P357" s="419"/>
      <c r="Q357" s="419"/>
      <c r="R357" s="419"/>
      <c r="S357" s="419"/>
      <c r="T357" s="419"/>
      <c r="U357" s="419"/>
    </row>
    <row r="358" spans="1:21" ht="18">
      <c r="A358" s="429">
        <v>357</v>
      </c>
      <c r="B358" s="46" t="s">
        <v>260</v>
      </c>
      <c r="C358" s="47" t="s">
        <v>292</v>
      </c>
      <c r="D358" s="430">
        <v>100</v>
      </c>
      <c r="E358" s="431"/>
      <c r="F358" s="432"/>
      <c r="G358" s="433">
        <v>0</v>
      </c>
      <c r="H358" s="434">
        <v>0</v>
      </c>
      <c r="I358" s="50"/>
      <c r="J358" s="50"/>
      <c r="K358" s="419"/>
      <c r="L358" s="419"/>
      <c r="M358" s="419"/>
      <c r="N358" s="419"/>
      <c r="O358" s="419"/>
      <c r="P358" s="419"/>
      <c r="Q358" s="419"/>
      <c r="R358" s="419"/>
      <c r="S358" s="419"/>
      <c r="T358" s="419"/>
      <c r="U358" s="419"/>
    </row>
    <row r="359" spans="1:21" ht="18">
      <c r="A359" s="429">
        <v>358</v>
      </c>
      <c r="B359" s="46" t="s">
        <v>261</v>
      </c>
      <c r="C359" s="47" t="s">
        <v>292</v>
      </c>
      <c r="D359" s="430">
        <v>20</v>
      </c>
      <c r="E359" s="431"/>
      <c r="F359" s="432"/>
      <c r="G359" s="433">
        <v>0</v>
      </c>
      <c r="H359" s="434">
        <v>0</v>
      </c>
      <c r="I359" s="50"/>
      <c r="J359" s="50"/>
      <c r="K359" s="419"/>
      <c r="L359" s="419"/>
      <c r="M359" s="419"/>
      <c r="N359" s="419"/>
      <c r="O359" s="419"/>
      <c r="P359" s="419"/>
      <c r="Q359" s="419"/>
      <c r="R359" s="419"/>
      <c r="S359" s="419"/>
      <c r="T359" s="419"/>
      <c r="U359" s="419"/>
    </row>
    <row r="360" spans="1:21" ht="18">
      <c r="A360" s="429">
        <v>359</v>
      </c>
      <c r="B360" s="46" t="s">
        <v>262</v>
      </c>
      <c r="C360" s="47" t="s">
        <v>292</v>
      </c>
      <c r="D360" s="430">
        <v>20</v>
      </c>
      <c r="E360" s="431"/>
      <c r="F360" s="432"/>
      <c r="G360" s="433">
        <v>0</v>
      </c>
      <c r="H360" s="434">
        <v>0</v>
      </c>
      <c r="I360" s="50"/>
      <c r="J360" s="50"/>
      <c r="K360" s="419"/>
      <c r="L360" s="419"/>
      <c r="M360" s="419"/>
      <c r="N360" s="419"/>
      <c r="O360" s="419"/>
      <c r="P360" s="419"/>
      <c r="Q360" s="419"/>
      <c r="R360" s="419"/>
      <c r="S360" s="419"/>
      <c r="T360" s="419"/>
      <c r="U360" s="419"/>
    </row>
    <row r="361" spans="1:21" ht="18">
      <c r="A361" s="429">
        <v>360</v>
      </c>
      <c r="B361" s="46" t="s">
        <v>263</v>
      </c>
      <c r="C361" s="47" t="s">
        <v>292</v>
      </c>
      <c r="D361" s="430">
        <v>4</v>
      </c>
      <c r="E361" s="431"/>
      <c r="F361" s="432"/>
      <c r="G361" s="433">
        <v>0</v>
      </c>
      <c r="H361" s="434">
        <v>0</v>
      </c>
      <c r="I361" s="50"/>
      <c r="J361" s="50"/>
      <c r="K361" s="419"/>
      <c r="L361" s="419"/>
      <c r="M361" s="419"/>
      <c r="N361" s="419"/>
      <c r="O361" s="419"/>
      <c r="P361" s="419"/>
      <c r="Q361" s="419"/>
      <c r="R361" s="419"/>
      <c r="S361" s="419"/>
      <c r="T361" s="419"/>
      <c r="U361" s="419"/>
    </row>
    <row r="362" spans="1:21" ht="18">
      <c r="A362" s="429">
        <v>361</v>
      </c>
      <c r="B362" s="46" t="s">
        <v>264</v>
      </c>
      <c r="C362" s="47" t="s">
        <v>292</v>
      </c>
      <c r="D362" s="430">
        <v>12</v>
      </c>
      <c r="E362" s="431"/>
      <c r="F362" s="432"/>
      <c r="G362" s="433">
        <v>0</v>
      </c>
      <c r="H362" s="434">
        <v>0</v>
      </c>
      <c r="I362" s="50"/>
      <c r="J362" s="50"/>
      <c r="K362" s="419"/>
      <c r="L362" s="419"/>
      <c r="M362" s="419"/>
      <c r="N362" s="419"/>
      <c r="O362" s="419"/>
      <c r="P362" s="419"/>
      <c r="Q362" s="419"/>
      <c r="R362" s="419"/>
      <c r="S362" s="419"/>
      <c r="T362" s="419"/>
      <c r="U362" s="419"/>
    </row>
    <row r="363" spans="1:21" ht="18">
      <c r="A363" s="429">
        <v>362</v>
      </c>
      <c r="B363" s="57" t="s">
        <v>836</v>
      </c>
      <c r="C363" s="56" t="s">
        <v>292</v>
      </c>
      <c r="D363" s="430">
        <v>4</v>
      </c>
      <c r="E363" s="431"/>
      <c r="F363" s="432"/>
      <c r="G363" s="433">
        <v>0</v>
      </c>
      <c r="H363" s="434">
        <v>0</v>
      </c>
      <c r="I363" s="50"/>
      <c r="J363" s="50"/>
      <c r="K363" s="419"/>
      <c r="L363" s="419"/>
      <c r="M363" s="419"/>
      <c r="N363" s="419"/>
      <c r="O363" s="419"/>
      <c r="P363" s="419"/>
      <c r="Q363" s="419"/>
      <c r="R363" s="419"/>
      <c r="S363" s="419"/>
      <c r="T363" s="419"/>
      <c r="U363" s="419"/>
    </row>
    <row r="364" spans="1:21" ht="18">
      <c r="A364" s="429">
        <v>363</v>
      </c>
      <c r="B364" s="46" t="s">
        <v>265</v>
      </c>
      <c r="C364" s="47" t="s">
        <v>292</v>
      </c>
      <c r="D364" s="430">
        <v>16</v>
      </c>
      <c r="E364" s="431"/>
      <c r="F364" s="432"/>
      <c r="G364" s="433">
        <v>0</v>
      </c>
      <c r="H364" s="434">
        <v>0</v>
      </c>
      <c r="I364" s="50"/>
      <c r="J364" s="50"/>
      <c r="K364" s="419"/>
      <c r="L364" s="419"/>
      <c r="M364" s="419"/>
      <c r="N364" s="419"/>
      <c r="O364" s="419"/>
      <c r="P364" s="419"/>
      <c r="Q364" s="419"/>
      <c r="R364" s="419"/>
      <c r="S364" s="419"/>
      <c r="T364" s="419"/>
      <c r="U364" s="419"/>
    </row>
    <row r="365" spans="1:21" ht="18">
      <c r="A365" s="429">
        <v>364</v>
      </c>
      <c r="B365" s="57" t="s">
        <v>837</v>
      </c>
      <c r="C365" s="56" t="s">
        <v>292</v>
      </c>
      <c r="D365" s="430">
        <v>4</v>
      </c>
      <c r="E365" s="431"/>
      <c r="F365" s="432"/>
      <c r="G365" s="433">
        <v>0</v>
      </c>
      <c r="H365" s="434">
        <v>0</v>
      </c>
      <c r="I365" s="50"/>
      <c r="J365" s="50"/>
      <c r="K365" s="419"/>
      <c r="L365" s="419"/>
      <c r="M365" s="419"/>
      <c r="N365" s="419"/>
      <c r="O365" s="419"/>
      <c r="P365" s="419"/>
      <c r="Q365" s="419"/>
      <c r="R365" s="419"/>
      <c r="S365" s="419"/>
      <c r="T365" s="419"/>
      <c r="U365" s="419"/>
    </row>
    <row r="366" spans="1:21" ht="18">
      <c r="A366" s="429">
        <v>365</v>
      </c>
      <c r="B366" s="57" t="s">
        <v>838</v>
      </c>
      <c r="C366" s="56" t="s">
        <v>292</v>
      </c>
      <c r="D366" s="430">
        <v>4</v>
      </c>
      <c r="E366" s="431"/>
      <c r="F366" s="432"/>
      <c r="G366" s="433">
        <v>0</v>
      </c>
      <c r="H366" s="434">
        <v>0</v>
      </c>
      <c r="I366" s="50"/>
      <c r="J366" s="50"/>
      <c r="K366" s="419"/>
      <c r="L366" s="419"/>
      <c r="M366" s="419"/>
      <c r="N366" s="419"/>
      <c r="O366" s="419"/>
      <c r="P366" s="419"/>
      <c r="Q366" s="419"/>
      <c r="R366" s="419"/>
      <c r="S366" s="419"/>
      <c r="T366" s="419"/>
      <c r="U366" s="419"/>
    </row>
    <row r="367" spans="1:21" ht="18">
      <c r="A367" s="429">
        <v>366</v>
      </c>
      <c r="B367" s="46" t="s">
        <v>266</v>
      </c>
      <c r="C367" s="47" t="s">
        <v>292</v>
      </c>
      <c r="D367" s="430">
        <v>20</v>
      </c>
      <c r="E367" s="431"/>
      <c r="F367" s="432"/>
      <c r="G367" s="433">
        <v>0</v>
      </c>
      <c r="H367" s="434">
        <v>0</v>
      </c>
      <c r="I367" s="50"/>
      <c r="J367" s="50"/>
      <c r="K367" s="419"/>
      <c r="L367" s="419"/>
      <c r="M367" s="419"/>
      <c r="N367" s="419"/>
      <c r="O367" s="419"/>
      <c r="P367" s="419"/>
      <c r="Q367" s="419"/>
      <c r="R367" s="419"/>
      <c r="S367" s="419"/>
      <c r="T367" s="419"/>
      <c r="U367" s="419"/>
    </row>
    <row r="368" spans="1:21" ht="18">
      <c r="A368" s="429">
        <v>367</v>
      </c>
      <c r="B368" s="57" t="s">
        <v>839</v>
      </c>
      <c r="C368" s="56" t="s">
        <v>292</v>
      </c>
      <c r="D368" s="430">
        <v>4</v>
      </c>
      <c r="E368" s="431"/>
      <c r="F368" s="432"/>
      <c r="G368" s="433">
        <v>0</v>
      </c>
      <c r="H368" s="434">
        <v>0</v>
      </c>
      <c r="I368" s="50"/>
      <c r="J368" s="50"/>
      <c r="K368" s="419"/>
      <c r="L368" s="419"/>
      <c r="M368" s="419"/>
      <c r="N368" s="419"/>
      <c r="O368" s="419"/>
      <c r="P368" s="419"/>
      <c r="Q368" s="419"/>
      <c r="R368" s="419"/>
      <c r="S368" s="419"/>
      <c r="T368" s="419"/>
      <c r="U368" s="419"/>
    </row>
    <row r="369" spans="1:21" ht="18">
      <c r="A369" s="429">
        <v>368</v>
      </c>
      <c r="B369" s="46" t="s">
        <v>267</v>
      </c>
      <c r="C369" s="47" t="s">
        <v>292</v>
      </c>
      <c r="D369" s="430">
        <v>20</v>
      </c>
      <c r="E369" s="431"/>
      <c r="F369" s="432"/>
      <c r="G369" s="433">
        <v>0</v>
      </c>
      <c r="H369" s="434">
        <v>0</v>
      </c>
      <c r="I369" s="50"/>
      <c r="J369" s="50"/>
      <c r="K369" s="419"/>
      <c r="L369" s="419"/>
      <c r="M369" s="419"/>
      <c r="N369" s="419"/>
      <c r="O369" s="419"/>
      <c r="P369" s="419"/>
      <c r="Q369" s="419"/>
      <c r="R369" s="419"/>
      <c r="S369" s="419"/>
      <c r="T369" s="419"/>
      <c r="U369" s="419"/>
    </row>
    <row r="370" spans="1:21" ht="18">
      <c r="A370" s="429">
        <v>369</v>
      </c>
      <c r="B370" s="46" t="s">
        <v>268</v>
      </c>
      <c r="C370" s="47" t="s">
        <v>292</v>
      </c>
      <c r="D370" s="430">
        <v>20</v>
      </c>
      <c r="E370" s="431"/>
      <c r="F370" s="432"/>
      <c r="G370" s="433">
        <v>0</v>
      </c>
      <c r="H370" s="434">
        <v>0</v>
      </c>
      <c r="I370" s="50"/>
      <c r="J370" s="50"/>
      <c r="K370" s="419"/>
      <c r="L370" s="419"/>
      <c r="M370" s="419"/>
      <c r="N370" s="419"/>
      <c r="O370" s="419"/>
      <c r="P370" s="419"/>
      <c r="Q370" s="419"/>
      <c r="R370" s="419"/>
      <c r="S370" s="419"/>
      <c r="T370" s="419"/>
      <c r="U370" s="419"/>
    </row>
    <row r="371" spans="1:21" ht="18">
      <c r="A371" s="429">
        <v>370</v>
      </c>
      <c r="B371" s="57" t="s">
        <v>840</v>
      </c>
      <c r="C371" s="56" t="s">
        <v>292</v>
      </c>
      <c r="D371" s="430">
        <v>4</v>
      </c>
      <c r="E371" s="431"/>
      <c r="F371" s="432"/>
      <c r="G371" s="433">
        <v>0</v>
      </c>
      <c r="H371" s="434">
        <v>0</v>
      </c>
      <c r="I371" s="50"/>
      <c r="J371" s="50"/>
      <c r="K371" s="419"/>
      <c r="L371" s="419"/>
      <c r="M371" s="419"/>
      <c r="N371" s="419"/>
      <c r="O371" s="419"/>
      <c r="P371" s="419"/>
      <c r="Q371" s="419"/>
      <c r="R371" s="419"/>
      <c r="S371" s="419"/>
      <c r="T371" s="419"/>
      <c r="U371" s="419"/>
    </row>
    <row r="372" spans="1:21" ht="18">
      <c r="A372" s="429">
        <v>371</v>
      </c>
      <c r="B372" s="46" t="s">
        <v>269</v>
      </c>
      <c r="C372" s="47" t="s">
        <v>292</v>
      </c>
      <c r="D372" s="430">
        <v>20</v>
      </c>
      <c r="E372" s="431"/>
      <c r="F372" s="432"/>
      <c r="G372" s="433">
        <v>0</v>
      </c>
      <c r="H372" s="434">
        <v>0</v>
      </c>
      <c r="I372" s="50"/>
      <c r="J372" s="50"/>
      <c r="K372" s="419"/>
      <c r="L372" s="419"/>
      <c r="M372" s="419"/>
      <c r="N372" s="419"/>
      <c r="O372" s="419"/>
      <c r="P372" s="419"/>
      <c r="Q372" s="419"/>
      <c r="R372" s="419"/>
      <c r="S372" s="419"/>
      <c r="T372" s="419"/>
      <c r="U372" s="419"/>
    </row>
    <row r="373" spans="1:21" ht="18">
      <c r="A373" s="429">
        <v>372</v>
      </c>
      <c r="B373" s="57" t="s">
        <v>841</v>
      </c>
      <c r="C373" s="56" t="s">
        <v>292</v>
      </c>
      <c r="D373" s="430">
        <v>4</v>
      </c>
      <c r="E373" s="431"/>
      <c r="F373" s="432"/>
      <c r="G373" s="433">
        <v>0</v>
      </c>
      <c r="H373" s="434">
        <v>0</v>
      </c>
      <c r="I373" s="50"/>
      <c r="J373" s="50"/>
      <c r="K373" s="419"/>
      <c r="L373" s="419"/>
      <c r="M373" s="419"/>
      <c r="N373" s="419"/>
      <c r="O373" s="419"/>
      <c r="P373" s="419"/>
      <c r="Q373" s="419"/>
      <c r="R373" s="419"/>
      <c r="S373" s="419"/>
      <c r="T373" s="419"/>
      <c r="U373" s="419"/>
    </row>
    <row r="374" spans="1:21" ht="18">
      <c r="A374" s="429">
        <v>373</v>
      </c>
      <c r="B374" s="57" t="s">
        <v>842</v>
      </c>
      <c r="C374" s="56" t="s">
        <v>292</v>
      </c>
      <c r="D374" s="430">
        <v>4</v>
      </c>
      <c r="E374" s="431"/>
      <c r="F374" s="432"/>
      <c r="G374" s="433">
        <v>0</v>
      </c>
      <c r="H374" s="434">
        <v>0</v>
      </c>
      <c r="I374" s="50"/>
      <c r="J374" s="50"/>
      <c r="K374" s="419"/>
      <c r="L374" s="419"/>
      <c r="M374" s="419"/>
      <c r="N374" s="419"/>
      <c r="O374" s="419"/>
      <c r="P374" s="419"/>
      <c r="Q374" s="419"/>
      <c r="R374" s="419"/>
      <c r="S374" s="419"/>
      <c r="T374" s="419"/>
      <c r="U374" s="419"/>
    </row>
    <row r="375" spans="1:21" ht="18">
      <c r="A375" s="429">
        <v>374</v>
      </c>
      <c r="B375" s="57" t="s">
        <v>843</v>
      </c>
      <c r="C375" s="56" t="s">
        <v>292</v>
      </c>
      <c r="D375" s="430">
        <v>4</v>
      </c>
      <c r="E375" s="431"/>
      <c r="F375" s="432"/>
      <c r="G375" s="433">
        <v>0</v>
      </c>
      <c r="H375" s="434">
        <v>0</v>
      </c>
      <c r="I375" s="50"/>
      <c r="J375" s="50"/>
      <c r="K375" s="419"/>
      <c r="L375" s="419"/>
      <c r="M375" s="419"/>
      <c r="N375" s="419"/>
      <c r="O375" s="419"/>
      <c r="P375" s="419"/>
      <c r="Q375" s="419"/>
      <c r="R375" s="419"/>
      <c r="S375" s="419"/>
      <c r="T375" s="419"/>
      <c r="U375" s="419"/>
    </row>
    <row r="376" spans="1:21" ht="18">
      <c r="A376" s="429">
        <v>375</v>
      </c>
      <c r="B376" s="57" t="s">
        <v>844</v>
      </c>
      <c r="C376" s="56" t="s">
        <v>292</v>
      </c>
      <c r="D376" s="430">
        <v>4</v>
      </c>
      <c r="E376" s="431"/>
      <c r="F376" s="432"/>
      <c r="G376" s="433">
        <v>0</v>
      </c>
      <c r="H376" s="434">
        <v>0</v>
      </c>
      <c r="I376" s="50"/>
      <c r="J376" s="50"/>
      <c r="K376" s="419"/>
      <c r="L376" s="419"/>
      <c r="M376" s="419"/>
      <c r="N376" s="419"/>
      <c r="O376" s="419"/>
      <c r="P376" s="419"/>
      <c r="Q376" s="419"/>
      <c r="R376" s="419"/>
      <c r="S376" s="419"/>
      <c r="T376" s="419"/>
      <c r="U376" s="419"/>
    </row>
    <row r="377" spans="1:21" ht="36">
      <c r="A377" s="420">
        <v>376</v>
      </c>
      <c r="B377" s="421" t="s">
        <v>270</v>
      </c>
      <c r="C377" s="422" t="s">
        <v>292</v>
      </c>
      <c r="D377" s="423">
        <v>1200</v>
      </c>
      <c r="E377" s="424">
        <v>1110</v>
      </c>
      <c r="F377" s="425">
        <v>0</v>
      </c>
      <c r="G377" s="426">
        <v>1110</v>
      </c>
      <c r="H377" s="427">
        <v>1332000</v>
      </c>
      <c r="I377" s="428" t="s">
        <v>1365</v>
      </c>
      <c r="J377" s="428" t="s">
        <v>611</v>
      </c>
      <c r="K377" s="419"/>
      <c r="L377" s="419"/>
      <c r="M377" s="419"/>
      <c r="N377" s="419"/>
      <c r="O377" s="419"/>
      <c r="P377" s="419"/>
      <c r="Q377" s="419"/>
      <c r="R377" s="419"/>
      <c r="S377" s="419"/>
      <c r="T377" s="419"/>
      <c r="U377" s="419"/>
    </row>
    <row r="378" spans="1:21" ht="36">
      <c r="A378" s="420">
        <v>377</v>
      </c>
      <c r="B378" s="421" t="s">
        <v>271</v>
      </c>
      <c r="C378" s="422" t="s">
        <v>292</v>
      </c>
      <c r="D378" s="423">
        <v>1600</v>
      </c>
      <c r="E378" s="424">
        <v>1341</v>
      </c>
      <c r="F378" s="425">
        <v>0</v>
      </c>
      <c r="G378" s="426">
        <v>1341</v>
      </c>
      <c r="H378" s="427">
        <v>2145600</v>
      </c>
      <c r="I378" s="428" t="s">
        <v>1365</v>
      </c>
      <c r="J378" s="428" t="s">
        <v>611</v>
      </c>
      <c r="K378" s="419"/>
      <c r="L378" s="419"/>
      <c r="M378" s="419"/>
      <c r="N378" s="419"/>
      <c r="O378" s="419"/>
      <c r="P378" s="419"/>
      <c r="Q378" s="419"/>
      <c r="R378" s="419"/>
      <c r="S378" s="419"/>
      <c r="T378" s="419"/>
      <c r="U378" s="419"/>
    </row>
    <row r="379" spans="1:21" ht="36">
      <c r="A379" s="420">
        <v>378</v>
      </c>
      <c r="B379" s="421" t="s">
        <v>272</v>
      </c>
      <c r="C379" s="422" t="s">
        <v>292</v>
      </c>
      <c r="D379" s="423">
        <v>800</v>
      </c>
      <c r="E379" s="424">
        <v>1583</v>
      </c>
      <c r="F379" s="425">
        <v>0</v>
      </c>
      <c r="G379" s="426">
        <v>1583</v>
      </c>
      <c r="H379" s="427">
        <v>1266400</v>
      </c>
      <c r="I379" s="428" t="s">
        <v>1365</v>
      </c>
      <c r="J379" s="428" t="s">
        <v>611</v>
      </c>
      <c r="K379" s="419"/>
      <c r="L379" s="419"/>
      <c r="M379" s="419"/>
      <c r="N379" s="419"/>
      <c r="O379" s="419"/>
      <c r="P379" s="419"/>
      <c r="Q379" s="419"/>
      <c r="R379" s="419"/>
      <c r="S379" s="419"/>
      <c r="T379" s="419"/>
      <c r="U379" s="419"/>
    </row>
    <row r="380" spans="1:21" ht="18">
      <c r="A380" s="429">
        <v>379</v>
      </c>
      <c r="B380" s="421" t="s">
        <v>273</v>
      </c>
      <c r="C380" s="448" t="s">
        <v>292</v>
      </c>
      <c r="D380" s="423">
        <v>288</v>
      </c>
      <c r="E380" s="424"/>
      <c r="F380" s="425"/>
      <c r="G380" s="449"/>
      <c r="H380" s="450"/>
      <c r="I380" s="50"/>
      <c r="J380" s="50"/>
      <c r="K380" s="419"/>
      <c r="L380" s="419"/>
      <c r="M380" s="419"/>
      <c r="N380" s="419"/>
      <c r="O380" s="419"/>
      <c r="P380" s="419"/>
      <c r="Q380" s="419"/>
      <c r="R380" s="419"/>
      <c r="S380" s="419"/>
      <c r="T380" s="419"/>
      <c r="U380" s="419"/>
    </row>
    <row r="381" spans="1:21" ht="18">
      <c r="A381" s="429">
        <v>380</v>
      </c>
      <c r="B381" s="421" t="s">
        <v>274</v>
      </c>
      <c r="C381" s="448" t="s">
        <v>292</v>
      </c>
      <c r="D381" s="423">
        <v>288</v>
      </c>
      <c r="E381" s="424"/>
      <c r="F381" s="425"/>
      <c r="G381" s="449"/>
      <c r="H381" s="450"/>
      <c r="I381" s="50"/>
      <c r="J381" s="50"/>
      <c r="K381" s="419"/>
      <c r="L381" s="419"/>
      <c r="M381" s="419"/>
      <c r="N381" s="419"/>
      <c r="O381" s="419"/>
      <c r="P381" s="419"/>
      <c r="Q381" s="419"/>
      <c r="R381" s="419"/>
      <c r="S381" s="419"/>
      <c r="T381" s="419"/>
      <c r="U381" s="419"/>
    </row>
    <row r="382" spans="1:21" ht="18">
      <c r="A382" s="429">
        <v>381</v>
      </c>
      <c r="B382" s="421" t="s">
        <v>275</v>
      </c>
      <c r="C382" s="448" t="s">
        <v>292</v>
      </c>
      <c r="D382" s="423">
        <v>288</v>
      </c>
      <c r="E382" s="424"/>
      <c r="F382" s="425"/>
      <c r="G382" s="449"/>
      <c r="H382" s="450"/>
      <c r="I382" s="50"/>
      <c r="J382" s="50"/>
      <c r="K382" s="419"/>
      <c r="L382" s="419"/>
      <c r="M382" s="419"/>
      <c r="N382" s="419"/>
      <c r="O382" s="419"/>
      <c r="P382" s="419"/>
      <c r="Q382" s="419"/>
      <c r="R382" s="419"/>
      <c r="S382" s="419"/>
      <c r="T382" s="419"/>
      <c r="U382" s="419"/>
    </row>
    <row r="383" spans="1:21" ht="18">
      <c r="A383" s="420">
        <v>382</v>
      </c>
      <c r="B383" s="421" t="s">
        <v>276</v>
      </c>
      <c r="C383" s="422" t="s">
        <v>292</v>
      </c>
      <c r="D383" s="423">
        <v>1600</v>
      </c>
      <c r="E383" s="424">
        <v>1737</v>
      </c>
      <c r="F383" s="425">
        <v>0</v>
      </c>
      <c r="G383" s="426">
        <v>1737</v>
      </c>
      <c r="H383" s="427">
        <v>2779200</v>
      </c>
      <c r="I383" s="428" t="s">
        <v>1353</v>
      </c>
      <c r="J383" s="428" t="s">
        <v>1366</v>
      </c>
      <c r="K383" s="419"/>
      <c r="L383" s="419"/>
      <c r="M383" s="419"/>
      <c r="N383" s="419"/>
      <c r="O383" s="419"/>
      <c r="P383" s="419"/>
      <c r="Q383" s="419"/>
      <c r="R383" s="419"/>
      <c r="S383" s="419"/>
      <c r="T383" s="419"/>
      <c r="U383" s="419"/>
    </row>
    <row r="384" spans="1:21" ht="18">
      <c r="A384" s="420">
        <v>383</v>
      </c>
      <c r="B384" s="421" t="s">
        <v>277</v>
      </c>
      <c r="C384" s="422" t="s">
        <v>292</v>
      </c>
      <c r="D384" s="423">
        <v>1600</v>
      </c>
      <c r="E384" s="424">
        <v>2185</v>
      </c>
      <c r="F384" s="425">
        <v>0</v>
      </c>
      <c r="G384" s="426">
        <v>2185</v>
      </c>
      <c r="H384" s="427">
        <v>3496000</v>
      </c>
      <c r="I384" s="428" t="s">
        <v>1353</v>
      </c>
      <c r="J384" s="428" t="s">
        <v>1366</v>
      </c>
      <c r="K384" s="419"/>
      <c r="L384" s="419"/>
      <c r="M384" s="419"/>
      <c r="N384" s="419"/>
      <c r="O384" s="419"/>
      <c r="P384" s="419"/>
      <c r="Q384" s="419"/>
      <c r="R384" s="419"/>
      <c r="S384" s="419"/>
      <c r="T384" s="419"/>
      <c r="U384" s="419"/>
    </row>
    <row r="385" spans="1:21" ht="18">
      <c r="A385" s="420">
        <v>384</v>
      </c>
      <c r="B385" s="421" t="s">
        <v>278</v>
      </c>
      <c r="C385" s="422" t="s">
        <v>292</v>
      </c>
      <c r="D385" s="423">
        <v>1600</v>
      </c>
      <c r="E385" s="424">
        <v>2826</v>
      </c>
      <c r="F385" s="425">
        <v>0</v>
      </c>
      <c r="G385" s="426">
        <v>2826</v>
      </c>
      <c r="H385" s="427">
        <v>4521600</v>
      </c>
      <c r="I385" s="428" t="s">
        <v>1353</v>
      </c>
      <c r="J385" s="428" t="s">
        <v>1366</v>
      </c>
      <c r="K385" s="419"/>
      <c r="L385" s="419"/>
      <c r="M385" s="419"/>
      <c r="N385" s="419"/>
      <c r="O385" s="419"/>
      <c r="P385" s="419"/>
      <c r="Q385" s="419"/>
      <c r="R385" s="419"/>
      <c r="S385" s="419"/>
      <c r="T385" s="419"/>
      <c r="U385" s="419"/>
    </row>
    <row r="386" spans="1:21" ht="18">
      <c r="A386" s="429">
        <v>385</v>
      </c>
      <c r="B386" s="46" t="s">
        <v>281</v>
      </c>
      <c r="C386" s="47" t="s">
        <v>292</v>
      </c>
      <c r="D386" s="430">
        <v>288</v>
      </c>
      <c r="E386" s="431"/>
      <c r="F386" s="432"/>
      <c r="G386" s="433">
        <v>0</v>
      </c>
      <c r="H386" s="434">
        <v>0</v>
      </c>
      <c r="I386" s="50"/>
      <c r="J386" s="50"/>
      <c r="K386" s="419"/>
      <c r="L386" s="419"/>
      <c r="M386" s="419"/>
      <c r="N386" s="419"/>
      <c r="O386" s="419"/>
      <c r="P386" s="419"/>
      <c r="Q386" s="419"/>
      <c r="R386" s="419"/>
      <c r="S386" s="419"/>
      <c r="T386" s="419"/>
      <c r="U386" s="419"/>
    </row>
    <row r="387" spans="1:21" ht="18">
      <c r="A387" s="429">
        <v>386</v>
      </c>
      <c r="B387" s="46" t="s">
        <v>282</v>
      </c>
      <c r="C387" s="47" t="s">
        <v>292</v>
      </c>
      <c r="D387" s="430">
        <v>96</v>
      </c>
      <c r="E387" s="431"/>
      <c r="F387" s="432"/>
      <c r="G387" s="433">
        <v>0</v>
      </c>
      <c r="H387" s="434">
        <v>0</v>
      </c>
      <c r="I387" s="50"/>
      <c r="J387" s="50"/>
      <c r="K387" s="419"/>
      <c r="L387" s="419"/>
      <c r="M387" s="419"/>
      <c r="N387" s="419"/>
      <c r="O387" s="419"/>
      <c r="P387" s="419"/>
      <c r="Q387" s="419"/>
      <c r="R387" s="419"/>
      <c r="S387" s="419"/>
      <c r="T387" s="419"/>
      <c r="U387" s="419"/>
    </row>
    <row r="388" spans="1:21" ht="18">
      <c r="A388" s="429">
        <v>387</v>
      </c>
      <c r="B388" s="46" t="s">
        <v>284</v>
      </c>
      <c r="C388" s="47" t="s">
        <v>292</v>
      </c>
      <c r="D388" s="430">
        <v>288</v>
      </c>
      <c r="E388" s="431"/>
      <c r="F388" s="432"/>
      <c r="G388" s="433">
        <v>0</v>
      </c>
      <c r="H388" s="434">
        <v>0</v>
      </c>
      <c r="I388" s="50"/>
      <c r="J388" s="50"/>
      <c r="K388" s="419"/>
      <c r="L388" s="419"/>
      <c r="M388" s="419"/>
      <c r="N388" s="419"/>
      <c r="O388" s="419"/>
      <c r="P388" s="419"/>
      <c r="Q388" s="419"/>
      <c r="R388" s="419"/>
      <c r="S388" s="419"/>
      <c r="T388" s="419"/>
      <c r="U388" s="419"/>
    </row>
    <row r="389" spans="1:21" ht="18">
      <c r="A389" s="429">
        <v>388</v>
      </c>
      <c r="B389" s="46" t="s">
        <v>286</v>
      </c>
      <c r="C389" s="47" t="s">
        <v>292</v>
      </c>
      <c r="D389" s="430">
        <v>48</v>
      </c>
      <c r="E389" s="431"/>
      <c r="F389" s="432"/>
      <c r="G389" s="433">
        <v>0</v>
      </c>
      <c r="H389" s="434">
        <v>0</v>
      </c>
      <c r="I389" s="50"/>
      <c r="J389" s="50"/>
      <c r="K389" s="419"/>
      <c r="L389" s="419"/>
      <c r="M389" s="419"/>
      <c r="N389" s="419"/>
      <c r="O389" s="419"/>
      <c r="P389" s="419"/>
      <c r="Q389" s="419"/>
      <c r="R389" s="419"/>
      <c r="S389" s="419"/>
      <c r="T389" s="419"/>
      <c r="U389" s="419"/>
    </row>
    <row r="390" spans="1:21" ht="18">
      <c r="A390" s="429">
        <v>389</v>
      </c>
      <c r="B390" s="46" t="s">
        <v>280</v>
      </c>
      <c r="C390" s="47" t="s">
        <v>292</v>
      </c>
      <c r="D390" s="430">
        <v>240</v>
      </c>
      <c r="E390" s="431"/>
      <c r="F390" s="432"/>
      <c r="G390" s="433">
        <v>0</v>
      </c>
      <c r="H390" s="434">
        <v>0</v>
      </c>
      <c r="I390" s="50"/>
      <c r="J390" s="50"/>
      <c r="K390" s="419"/>
      <c r="L390" s="419"/>
      <c r="M390" s="419"/>
      <c r="N390" s="419"/>
      <c r="O390" s="419"/>
      <c r="P390" s="419"/>
      <c r="Q390" s="419"/>
      <c r="R390" s="419"/>
      <c r="S390" s="419"/>
      <c r="T390" s="419"/>
      <c r="U390" s="419"/>
    </row>
    <row r="391" spans="1:21" ht="18">
      <c r="A391" s="429">
        <v>390</v>
      </c>
      <c r="B391" s="46" t="s">
        <v>283</v>
      </c>
      <c r="C391" s="47" t="s">
        <v>292</v>
      </c>
      <c r="D391" s="430">
        <v>240</v>
      </c>
      <c r="E391" s="431"/>
      <c r="F391" s="432"/>
      <c r="G391" s="433">
        <v>0</v>
      </c>
      <c r="H391" s="434">
        <v>0</v>
      </c>
      <c r="I391" s="50"/>
      <c r="J391" s="50"/>
      <c r="K391" s="419"/>
      <c r="L391" s="419"/>
      <c r="M391" s="419"/>
      <c r="N391" s="419"/>
      <c r="O391" s="419"/>
      <c r="P391" s="419"/>
      <c r="Q391" s="419"/>
      <c r="R391" s="419"/>
      <c r="S391" s="419"/>
      <c r="T391" s="419"/>
      <c r="U391" s="419"/>
    </row>
    <row r="392" spans="1:21" ht="18">
      <c r="A392" s="429">
        <v>391</v>
      </c>
      <c r="B392" s="57" t="s">
        <v>845</v>
      </c>
      <c r="C392" s="56" t="s">
        <v>292</v>
      </c>
      <c r="D392" s="430">
        <v>48</v>
      </c>
      <c r="E392" s="431"/>
      <c r="F392" s="432"/>
      <c r="G392" s="433">
        <v>0</v>
      </c>
      <c r="H392" s="434">
        <v>0</v>
      </c>
      <c r="I392" s="50"/>
      <c r="J392" s="50"/>
      <c r="K392" s="419"/>
      <c r="L392" s="419"/>
      <c r="M392" s="419"/>
      <c r="N392" s="419"/>
      <c r="O392" s="419"/>
      <c r="P392" s="419"/>
      <c r="Q392" s="419"/>
      <c r="R392" s="419"/>
      <c r="S392" s="419"/>
      <c r="T392" s="419"/>
      <c r="U392" s="419"/>
    </row>
    <row r="393" spans="1:21" ht="18">
      <c r="A393" s="429">
        <v>392</v>
      </c>
      <c r="B393" s="46" t="s">
        <v>285</v>
      </c>
      <c r="C393" s="47" t="s">
        <v>292</v>
      </c>
      <c r="D393" s="430">
        <v>96</v>
      </c>
      <c r="E393" s="431"/>
      <c r="F393" s="432"/>
      <c r="G393" s="433">
        <v>0</v>
      </c>
      <c r="H393" s="434">
        <v>0</v>
      </c>
      <c r="I393" s="50"/>
      <c r="J393" s="50"/>
      <c r="K393" s="419"/>
      <c r="L393" s="419"/>
      <c r="M393" s="419"/>
      <c r="N393" s="419"/>
      <c r="O393" s="419"/>
      <c r="P393" s="419"/>
      <c r="Q393" s="419"/>
      <c r="R393" s="419"/>
      <c r="S393" s="419"/>
      <c r="T393" s="419"/>
      <c r="U393" s="419"/>
    </row>
    <row r="394" spans="1:21" ht="18">
      <c r="A394" s="429">
        <v>393</v>
      </c>
      <c r="B394" s="57" t="s">
        <v>846</v>
      </c>
      <c r="C394" s="56" t="s">
        <v>292</v>
      </c>
      <c r="D394" s="430">
        <v>48</v>
      </c>
      <c r="E394" s="431"/>
      <c r="F394" s="432"/>
      <c r="G394" s="433">
        <v>0</v>
      </c>
      <c r="H394" s="434">
        <v>0</v>
      </c>
      <c r="I394" s="50"/>
      <c r="J394" s="50"/>
      <c r="K394" s="419"/>
      <c r="L394" s="419"/>
      <c r="M394" s="419"/>
      <c r="N394" s="419"/>
      <c r="O394" s="419"/>
      <c r="P394" s="419"/>
      <c r="Q394" s="419"/>
      <c r="R394" s="419"/>
      <c r="S394" s="419"/>
      <c r="T394" s="419"/>
      <c r="U394" s="419"/>
    </row>
    <row r="395" spans="1:21" ht="18">
      <c r="A395" s="429">
        <v>394</v>
      </c>
      <c r="B395" s="46" t="s">
        <v>287</v>
      </c>
      <c r="C395" s="47" t="s">
        <v>292</v>
      </c>
      <c r="D395" s="430">
        <v>80</v>
      </c>
      <c r="E395" s="431"/>
      <c r="F395" s="432"/>
      <c r="G395" s="433">
        <v>0</v>
      </c>
      <c r="H395" s="434">
        <v>0</v>
      </c>
      <c r="I395" s="50"/>
      <c r="J395" s="50"/>
      <c r="K395" s="419"/>
      <c r="L395" s="419"/>
      <c r="M395" s="419"/>
      <c r="N395" s="419"/>
      <c r="O395" s="419"/>
      <c r="P395" s="419"/>
      <c r="Q395" s="419"/>
      <c r="R395" s="419"/>
      <c r="S395" s="419"/>
      <c r="T395" s="419"/>
      <c r="U395" s="419"/>
    </row>
    <row r="396" spans="1:21" ht="18">
      <c r="A396" s="429">
        <v>395</v>
      </c>
      <c r="B396" s="46" t="s">
        <v>288</v>
      </c>
      <c r="C396" s="56" t="s">
        <v>883</v>
      </c>
      <c r="D396" s="430">
        <v>2000</v>
      </c>
      <c r="E396" s="431"/>
      <c r="F396" s="432"/>
      <c r="G396" s="433">
        <v>0</v>
      </c>
      <c r="H396" s="434">
        <v>0</v>
      </c>
      <c r="I396" s="50"/>
      <c r="J396" s="50"/>
      <c r="K396" s="419"/>
      <c r="L396" s="419"/>
      <c r="M396" s="419"/>
      <c r="N396" s="419"/>
      <c r="O396" s="419"/>
      <c r="P396" s="419"/>
      <c r="Q396" s="419"/>
      <c r="R396" s="419"/>
      <c r="S396" s="419"/>
      <c r="T396" s="419"/>
      <c r="U396" s="419"/>
    </row>
    <row r="397" spans="1:21" ht="18">
      <c r="A397" s="429">
        <v>396</v>
      </c>
      <c r="B397" s="46" t="s">
        <v>289</v>
      </c>
      <c r="C397" s="56" t="s">
        <v>883</v>
      </c>
      <c r="D397" s="430">
        <v>1800</v>
      </c>
      <c r="E397" s="431"/>
      <c r="F397" s="432"/>
      <c r="G397" s="433">
        <v>0</v>
      </c>
      <c r="H397" s="434">
        <v>0</v>
      </c>
      <c r="I397" s="50"/>
      <c r="J397" s="50"/>
      <c r="K397" s="419"/>
      <c r="L397" s="419"/>
      <c r="M397" s="419"/>
      <c r="N397" s="419"/>
      <c r="O397" s="419"/>
      <c r="P397" s="419"/>
      <c r="Q397" s="419"/>
      <c r="R397" s="419"/>
      <c r="S397" s="419"/>
      <c r="T397" s="419"/>
      <c r="U397" s="419"/>
    </row>
    <row r="398" spans="1:21" s="54" customFormat="1" ht="18">
      <c r="A398" s="460">
        <v>397</v>
      </c>
      <c r="B398" s="57" t="s">
        <v>847</v>
      </c>
      <c r="C398" s="56" t="s">
        <v>884</v>
      </c>
      <c r="D398" s="430">
        <v>40</v>
      </c>
      <c r="E398" s="431"/>
      <c r="F398" s="436"/>
      <c r="G398" s="461">
        <v>0</v>
      </c>
      <c r="H398" s="462">
        <v>0</v>
      </c>
      <c r="I398" s="53"/>
      <c r="J398" s="53"/>
      <c r="K398" s="435"/>
      <c r="L398" s="435"/>
      <c r="M398" s="435"/>
      <c r="N398" s="435"/>
      <c r="O398" s="435"/>
      <c r="P398" s="435"/>
      <c r="Q398" s="435"/>
      <c r="R398" s="435"/>
      <c r="S398" s="435"/>
      <c r="T398" s="435"/>
      <c r="U398" s="435"/>
    </row>
    <row r="399" spans="1:21" s="54" customFormat="1" ht="18">
      <c r="A399" s="460">
        <v>398</v>
      </c>
      <c r="B399" s="57" t="s">
        <v>848</v>
      </c>
      <c r="C399" s="56" t="s">
        <v>292</v>
      </c>
      <c r="D399" s="430">
        <v>40</v>
      </c>
      <c r="E399" s="431"/>
      <c r="F399" s="436"/>
      <c r="G399" s="461">
        <v>0</v>
      </c>
      <c r="H399" s="462">
        <v>0</v>
      </c>
      <c r="I399" s="53"/>
      <c r="J399" s="53"/>
      <c r="K399" s="435"/>
      <c r="L399" s="435"/>
      <c r="M399" s="435"/>
      <c r="N399" s="435"/>
      <c r="O399" s="435"/>
      <c r="P399" s="435"/>
      <c r="Q399" s="435"/>
      <c r="R399" s="435"/>
      <c r="S399" s="435"/>
      <c r="T399" s="435"/>
      <c r="U399" s="435"/>
    </row>
    <row r="400" spans="1:21" s="54" customFormat="1" ht="18">
      <c r="A400" s="460">
        <v>399</v>
      </c>
      <c r="B400" s="57" t="s">
        <v>849</v>
      </c>
      <c r="C400" s="56" t="s">
        <v>292</v>
      </c>
      <c r="D400" s="430">
        <v>40</v>
      </c>
      <c r="E400" s="431"/>
      <c r="F400" s="436"/>
      <c r="G400" s="461">
        <v>0</v>
      </c>
      <c r="H400" s="462">
        <v>0</v>
      </c>
      <c r="I400" s="53"/>
      <c r="J400" s="53"/>
      <c r="K400" s="435"/>
      <c r="L400" s="435"/>
      <c r="M400" s="435"/>
      <c r="N400" s="435"/>
      <c r="O400" s="435"/>
      <c r="P400" s="435"/>
      <c r="Q400" s="435"/>
      <c r="R400" s="435"/>
      <c r="S400" s="435"/>
      <c r="T400" s="435"/>
      <c r="U400" s="435"/>
    </row>
    <row r="401" spans="1:21" s="54" customFormat="1" ht="18">
      <c r="A401" s="460">
        <v>400</v>
      </c>
      <c r="B401" s="57" t="s">
        <v>850</v>
      </c>
      <c r="C401" s="56" t="s">
        <v>292</v>
      </c>
      <c r="D401" s="430">
        <v>40</v>
      </c>
      <c r="E401" s="431"/>
      <c r="F401" s="436"/>
      <c r="G401" s="461">
        <v>0</v>
      </c>
      <c r="H401" s="462">
        <v>0</v>
      </c>
      <c r="I401" s="53"/>
      <c r="J401" s="53"/>
      <c r="K401" s="435"/>
      <c r="L401" s="435"/>
      <c r="M401" s="435"/>
      <c r="N401" s="435"/>
      <c r="O401" s="435"/>
      <c r="P401" s="435"/>
      <c r="Q401" s="435"/>
      <c r="R401" s="435"/>
      <c r="S401" s="435"/>
      <c r="T401" s="435"/>
      <c r="U401" s="435"/>
    </row>
    <row r="402" spans="1:21" s="54" customFormat="1" ht="18">
      <c r="A402" s="460">
        <v>401</v>
      </c>
      <c r="B402" s="57" t="s">
        <v>851</v>
      </c>
      <c r="C402" s="56" t="s">
        <v>292</v>
      </c>
      <c r="D402" s="430">
        <v>40</v>
      </c>
      <c r="E402" s="431"/>
      <c r="F402" s="436"/>
      <c r="G402" s="461">
        <v>0</v>
      </c>
      <c r="H402" s="462">
        <v>0</v>
      </c>
      <c r="I402" s="53"/>
      <c r="J402" s="53"/>
      <c r="K402" s="435"/>
      <c r="L402" s="435"/>
      <c r="M402" s="435"/>
      <c r="N402" s="435"/>
      <c r="O402" s="435"/>
      <c r="P402" s="435"/>
      <c r="Q402" s="435"/>
      <c r="R402" s="435"/>
      <c r="S402" s="435"/>
      <c r="T402" s="435"/>
      <c r="U402" s="435"/>
    </row>
    <row r="403" spans="1:21" s="54" customFormat="1" ht="18">
      <c r="A403" s="460">
        <v>402</v>
      </c>
      <c r="B403" s="57" t="s">
        <v>852</v>
      </c>
      <c r="C403" s="56" t="s">
        <v>292</v>
      </c>
      <c r="D403" s="430">
        <v>24</v>
      </c>
      <c r="E403" s="431"/>
      <c r="F403" s="436"/>
      <c r="G403" s="461">
        <v>0</v>
      </c>
      <c r="H403" s="462">
        <v>0</v>
      </c>
      <c r="I403" s="53"/>
      <c r="J403" s="53"/>
      <c r="K403" s="435"/>
      <c r="L403" s="435"/>
      <c r="M403" s="435"/>
      <c r="N403" s="435"/>
      <c r="O403" s="435"/>
      <c r="P403" s="435"/>
      <c r="Q403" s="435"/>
      <c r="R403" s="435"/>
      <c r="S403" s="435"/>
      <c r="T403" s="435"/>
      <c r="U403" s="435"/>
    </row>
    <row r="404" spans="1:21" s="54" customFormat="1" ht="18">
      <c r="A404" s="460">
        <v>403</v>
      </c>
      <c r="B404" s="57" t="s">
        <v>853</v>
      </c>
      <c r="C404" s="56" t="s">
        <v>292</v>
      </c>
      <c r="D404" s="430">
        <v>40</v>
      </c>
      <c r="E404" s="431"/>
      <c r="F404" s="436"/>
      <c r="G404" s="461">
        <v>0</v>
      </c>
      <c r="H404" s="462">
        <v>0</v>
      </c>
      <c r="I404" s="53"/>
      <c r="J404" s="53"/>
      <c r="K404" s="435"/>
      <c r="L404" s="435"/>
      <c r="M404" s="435"/>
      <c r="N404" s="435"/>
      <c r="O404" s="435"/>
      <c r="P404" s="435"/>
      <c r="Q404" s="435"/>
      <c r="R404" s="435"/>
      <c r="S404" s="435"/>
      <c r="T404" s="435"/>
      <c r="U404" s="435"/>
    </row>
    <row r="405" spans="1:21" s="54" customFormat="1" ht="18">
      <c r="A405" s="460">
        <v>404</v>
      </c>
      <c r="B405" s="57" t="s">
        <v>854</v>
      </c>
      <c r="C405" s="56" t="s">
        <v>292</v>
      </c>
      <c r="D405" s="430">
        <v>40</v>
      </c>
      <c r="E405" s="431"/>
      <c r="F405" s="436"/>
      <c r="G405" s="461">
        <v>0</v>
      </c>
      <c r="H405" s="462">
        <v>0</v>
      </c>
      <c r="I405" s="53"/>
      <c r="J405" s="53"/>
      <c r="K405" s="435"/>
      <c r="L405" s="435"/>
      <c r="M405" s="435"/>
      <c r="N405" s="435"/>
      <c r="O405" s="435"/>
      <c r="P405" s="435"/>
      <c r="Q405" s="435"/>
      <c r="R405" s="435"/>
      <c r="S405" s="435"/>
      <c r="T405" s="435"/>
      <c r="U405" s="435"/>
    </row>
    <row r="406" spans="1:21" s="54" customFormat="1" ht="18">
      <c r="A406" s="460">
        <v>405</v>
      </c>
      <c r="B406" s="57" t="s">
        <v>855</v>
      </c>
      <c r="C406" s="56" t="s">
        <v>292</v>
      </c>
      <c r="D406" s="430">
        <v>40</v>
      </c>
      <c r="E406" s="431"/>
      <c r="F406" s="436"/>
      <c r="G406" s="461">
        <v>0</v>
      </c>
      <c r="H406" s="462">
        <v>0</v>
      </c>
      <c r="I406" s="53"/>
      <c r="J406" s="53"/>
      <c r="K406" s="435"/>
      <c r="L406" s="435"/>
      <c r="M406" s="435"/>
      <c r="N406" s="435"/>
      <c r="O406" s="435"/>
      <c r="P406" s="435"/>
      <c r="Q406" s="435"/>
      <c r="R406" s="435"/>
      <c r="S406" s="435"/>
      <c r="T406" s="435"/>
      <c r="U406" s="435"/>
    </row>
    <row r="407" spans="1:21" s="54" customFormat="1" ht="18">
      <c r="A407" s="460">
        <v>406</v>
      </c>
      <c r="B407" s="57" t="s">
        <v>856</v>
      </c>
      <c r="C407" s="56" t="s">
        <v>292</v>
      </c>
      <c r="D407" s="430">
        <v>20</v>
      </c>
      <c r="E407" s="431"/>
      <c r="F407" s="436"/>
      <c r="G407" s="461">
        <v>0</v>
      </c>
      <c r="H407" s="462">
        <v>0</v>
      </c>
      <c r="I407" s="53"/>
      <c r="J407" s="53"/>
      <c r="K407" s="435"/>
      <c r="L407" s="435"/>
      <c r="M407" s="435"/>
      <c r="N407" s="435"/>
      <c r="O407" s="435"/>
      <c r="P407" s="435"/>
      <c r="Q407" s="435"/>
      <c r="R407" s="435"/>
      <c r="S407" s="435"/>
      <c r="T407" s="435"/>
      <c r="U407" s="435"/>
    </row>
    <row r="408" spans="1:21" s="54" customFormat="1" ht="18">
      <c r="A408" s="460">
        <v>407</v>
      </c>
      <c r="B408" s="57" t="s">
        <v>857</v>
      </c>
      <c r="C408" s="56" t="s">
        <v>292</v>
      </c>
      <c r="D408" s="430">
        <v>40</v>
      </c>
      <c r="E408" s="431"/>
      <c r="F408" s="436"/>
      <c r="G408" s="461">
        <v>0</v>
      </c>
      <c r="H408" s="462">
        <v>0</v>
      </c>
      <c r="I408" s="53"/>
      <c r="J408" s="53"/>
      <c r="K408" s="435"/>
      <c r="L408" s="435"/>
      <c r="M408" s="435"/>
      <c r="N408" s="435"/>
      <c r="O408" s="435"/>
      <c r="P408" s="435"/>
      <c r="Q408" s="435"/>
      <c r="R408" s="435"/>
      <c r="S408" s="435"/>
      <c r="T408" s="435"/>
      <c r="U408" s="435"/>
    </row>
    <row r="409" spans="1:21" s="54" customFormat="1" ht="18">
      <c r="A409" s="460">
        <v>408</v>
      </c>
      <c r="B409" s="73" t="s">
        <v>858</v>
      </c>
      <c r="C409" s="74" t="s">
        <v>292</v>
      </c>
      <c r="D409" s="430">
        <v>8</v>
      </c>
      <c r="E409" s="431"/>
      <c r="F409" s="436"/>
      <c r="G409" s="461">
        <v>0</v>
      </c>
      <c r="H409" s="462">
        <v>0</v>
      </c>
      <c r="I409" s="53"/>
      <c r="J409" s="53"/>
      <c r="K409" s="435"/>
      <c r="L409" s="435"/>
      <c r="M409" s="435"/>
      <c r="N409" s="435"/>
      <c r="O409" s="435"/>
      <c r="P409" s="435"/>
      <c r="Q409" s="435"/>
      <c r="R409" s="435"/>
      <c r="S409" s="435"/>
      <c r="T409" s="435"/>
      <c r="U409" s="435"/>
    </row>
    <row r="410" spans="1:21" s="54" customFormat="1" ht="18">
      <c r="A410" s="460">
        <v>409</v>
      </c>
      <c r="B410" s="57" t="s">
        <v>859</v>
      </c>
      <c r="C410" s="56" t="s">
        <v>292</v>
      </c>
      <c r="D410" s="430">
        <v>40</v>
      </c>
      <c r="E410" s="431"/>
      <c r="F410" s="436"/>
      <c r="G410" s="461">
        <v>0</v>
      </c>
      <c r="H410" s="462">
        <v>0</v>
      </c>
      <c r="I410" s="53"/>
      <c r="J410" s="53"/>
      <c r="K410" s="435"/>
      <c r="L410" s="435"/>
      <c r="M410" s="435"/>
      <c r="N410" s="435"/>
      <c r="O410" s="435"/>
      <c r="P410" s="435"/>
      <c r="Q410" s="435"/>
      <c r="R410" s="435"/>
      <c r="S410" s="435"/>
      <c r="T410" s="435"/>
      <c r="U410" s="435"/>
    </row>
    <row r="411" spans="1:21" s="54" customFormat="1" ht="18">
      <c r="A411" s="460">
        <v>410</v>
      </c>
      <c r="B411" s="57" t="s">
        <v>860</v>
      </c>
      <c r="C411" s="56" t="s">
        <v>885</v>
      </c>
      <c r="D411" s="430">
        <v>16</v>
      </c>
      <c r="E411" s="431"/>
      <c r="F411" s="436"/>
      <c r="G411" s="461">
        <v>0</v>
      </c>
      <c r="H411" s="462">
        <v>0</v>
      </c>
      <c r="I411" s="53"/>
      <c r="J411" s="53"/>
      <c r="K411" s="435"/>
      <c r="L411" s="435"/>
      <c r="M411" s="435"/>
      <c r="N411" s="435"/>
      <c r="O411" s="435"/>
      <c r="P411" s="435"/>
      <c r="Q411" s="435"/>
      <c r="R411" s="435"/>
      <c r="S411" s="435"/>
      <c r="T411" s="435"/>
      <c r="U411" s="435"/>
    </row>
    <row r="412" spans="1:21" s="54" customFormat="1" ht="18">
      <c r="A412" s="460">
        <v>411</v>
      </c>
      <c r="B412" s="57" t="s">
        <v>861</v>
      </c>
      <c r="C412" s="56" t="s">
        <v>292</v>
      </c>
      <c r="D412" s="430">
        <v>2</v>
      </c>
      <c r="E412" s="431"/>
      <c r="F412" s="436"/>
      <c r="G412" s="461">
        <v>0</v>
      </c>
      <c r="H412" s="462">
        <v>0</v>
      </c>
      <c r="I412" s="53"/>
      <c r="J412" s="53"/>
      <c r="K412" s="435"/>
      <c r="L412" s="435"/>
      <c r="M412" s="435"/>
      <c r="N412" s="435"/>
      <c r="O412" s="435"/>
      <c r="P412" s="435"/>
      <c r="Q412" s="435"/>
      <c r="R412" s="435"/>
      <c r="S412" s="435"/>
      <c r="T412" s="435"/>
      <c r="U412" s="435"/>
    </row>
    <row r="413" spans="1:21" s="54" customFormat="1" ht="18">
      <c r="A413" s="460">
        <v>412</v>
      </c>
      <c r="B413" s="57" t="s">
        <v>862</v>
      </c>
      <c r="C413" s="74" t="s">
        <v>292</v>
      </c>
      <c r="D413" s="430">
        <v>2</v>
      </c>
      <c r="E413" s="431"/>
      <c r="F413" s="436"/>
      <c r="G413" s="461">
        <v>0</v>
      </c>
      <c r="H413" s="462">
        <v>0</v>
      </c>
      <c r="I413" s="53"/>
      <c r="J413" s="53"/>
      <c r="K413" s="435"/>
      <c r="L413" s="435"/>
      <c r="M413" s="435"/>
      <c r="N413" s="435"/>
      <c r="O413" s="435"/>
      <c r="P413" s="435"/>
      <c r="Q413" s="435"/>
      <c r="R413" s="435"/>
      <c r="S413" s="435"/>
      <c r="T413" s="435"/>
      <c r="U413" s="435"/>
    </row>
    <row r="414" spans="1:21" s="54" customFormat="1" ht="18">
      <c r="A414" s="460">
        <v>413</v>
      </c>
      <c r="B414" s="57" t="s">
        <v>863</v>
      </c>
      <c r="C414" s="56" t="s">
        <v>292</v>
      </c>
      <c r="D414" s="430">
        <v>40</v>
      </c>
      <c r="E414" s="431"/>
      <c r="F414" s="436"/>
      <c r="G414" s="461">
        <v>0</v>
      </c>
      <c r="H414" s="462">
        <v>0</v>
      </c>
      <c r="I414" s="53"/>
      <c r="J414" s="53"/>
      <c r="K414" s="435"/>
      <c r="L414" s="435"/>
      <c r="M414" s="435"/>
      <c r="N414" s="435"/>
      <c r="O414" s="435"/>
      <c r="P414" s="435"/>
      <c r="Q414" s="435"/>
      <c r="R414" s="435"/>
      <c r="S414" s="435"/>
      <c r="T414" s="435"/>
      <c r="U414" s="435"/>
    </row>
    <row r="415" spans="1:21" s="54" customFormat="1" ht="18">
      <c r="A415" s="460">
        <v>414</v>
      </c>
      <c r="B415" s="57" t="s">
        <v>864</v>
      </c>
      <c r="C415" s="56" t="s">
        <v>292</v>
      </c>
      <c r="D415" s="430">
        <v>12</v>
      </c>
      <c r="E415" s="431"/>
      <c r="F415" s="436"/>
      <c r="G415" s="461">
        <v>0</v>
      </c>
      <c r="H415" s="462">
        <v>0</v>
      </c>
      <c r="I415" s="53"/>
      <c r="J415" s="53"/>
      <c r="K415" s="435"/>
      <c r="L415" s="435"/>
      <c r="M415" s="435"/>
      <c r="N415" s="435"/>
      <c r="O415" s="435"/>
      <c r="P415" s="435"/>
      <c r="Q415" s="435"/>
      <c r="R415" s="435"/>
      <c r="S415" s="435"/>
      <c r="T415" s="435"/>
      <c r="U415" s="435"/>
    </row>
    <row r="416" spans="1:21" s="54" customFormat="1" ht="18">
      <c r="A416" s="460">
        <v>415</v>
      </c>
      <c r="B416" s="57" t="s">
        <v>865</v>
      </c>
      <c r="C416" s="56" t="s">
        <v>292</v>
      </c>
      <c r="D416" s="430">
        <v>32</v>
      </c>
      <c r="E416" s="431"/>
      <c r="F416" s="436"/>
      <c r="G416" s="461">
        <v>0</v>
      </c>
      <c r="H416" s="462">
        <v>0</v>
      </c>
      <c r="I416" s="53"/>
      <c r="J416" s="53"/>
      <c r="K416" s="435"/>
      <c r="L416" s="435"/>
      <c r="M416" s="435"/>
      <c r="N416" s="435"/>
      <c r="O416" s="435"/>
      <c r="P416" s="435"/>
      <c r="Q416" s="435"/>
      <c r="R416" s="435"/>
      <c r="S416" s="435"/>
      <c r="T416" s="435"/>
      <c r="U416" s="435"/>
    </row>
    <row r="417" spans="1:21" s="54" customFormat="1" ht="18">
      <c r="A417" s="460">
        <v>416</v>
      </c>
      <c r="B417" s="57" t="s">
        <v>866</v>
      </c>
      <c r="C417" s="56" t="s">
        <v>886</v>
      </c>
      <c r="D417" s="430">
        <v>16</v>
      </c>
      <c r="E417" s="431"/>
      <c r="F417" s="436"/>
      <c r="G417" s="461">
        <v>0</v>
      </c>
      <c r="H417" s="462">
        <v>0</v>
      </c>
      <c r="I417" s="53"/>
      <c r="J417" s="53"/>
      <c r="K417" s="435"/>
      <c r="L417" s="435"/>
      <c r="M417" s="435"/>
      <c r="N417" s="435"/>
      <c r="O417" s="435"/>
      <c r="P417" s="435"/>
      <c r="Q417" s="435"/>
      <c r="R417" s="435"/>
      <c r="S417" s="435"/>
      <c r="T417" s="435"/>
      <c r="U417" s="435"/>
    </row>
    <row r="418" spans="1:21" s="54" customFormat="1" ht="18">
      <c r="A418" s="460">
        <v>417</v>
      </c>
      <c r="B418" s="57" t="s">
        <v>867</v>
      </c>
      <c r="C418" s="56" t="s">
        <v>887</v>
      </c>
      <c r="D418" s="430">
        <v>60</v>
      </c>
      <c r="E418" s="431"/>
      <c r="F418" s="436"/>
      <c r="G418" s="461">
        <v>0</v>
      </c>
      <c r="H418" s="462">
        <v>0</v>
      </c>
      <c r="I418" s="53"/>
      <c r="J418" s="53"/>
      <c r="K418" s="435"/>
      <c r="L418" s="435"/>
      <c r="M418" s="435"/>
      <c r="N418" s="435"/>
      <c r="O418" s="435"/>
      <c r="P418" s="435"/>
      <c r="Q418" s="435"/>
      <c r="R418" s="435"/>
      <c r="S418" s="435"/>
      <c r="T418" s="435"/>
      <c r="U418" s="435"/>
    </row>
    <row r="419" spans="1:21" s="54" customFormat="1" ht="18">
      <c r="A419" s="460">
        <v>418</v>
      </c>
      <c r="B419" s="57" t="s">
        <v>868</v>
      </c>
      <c r="C419" s="56" t="s">
        <v>887</v>
      </c>
      <c r="D419" s="430">
        <v>400</v>
      </c>
      <c r="E419" s="431"/>
      <c r="F419" s="436"/>
      <c r="G419" s="461">
        <v>0</v>
      </c>
      <c r="H419" s="462">
        <v>0</v>
      </c>
      <c r="I419" s="53"/>
      <c r="J419" s="53"/>
      <c r="K419" s="435"/>
      <c r="L419" s="435"/>
      <c r="M419" s="435"/>
      <c r="N419" s="435"/>
      <c r="O419" s="435"/>
      <c r="P419" s="435"/>
      <c r="Q419" s="435"/>
      <c r="R419" s="435"/>
      <c r="S419" s="435"/>
      <c r="T419" s="435"/>
      <c r="U419" s="435"/>
    </row>
    <row r="420" spans="1:21" ht="36">
      <c r="A420" s="429">
        <v>419</v>
      </c>
      <c r="B420" s="75" t="s">
        <v>869</v>
      </c>
      <c r="C420" s="76" t="s">
        <v>888</v>
      </c>
      <c r="D420" s="463">
        <v>10</v>
      </c>
      <c r="E420" s="464"/>
      <c r="F420" s="432"/>
      <c r="G420" s="433">
        <v>0</v>
      </c>
      <c r="H420" s="434">
        <v>0</v>
      </c>
      <c r="I420" s="50"/>
      <c r="J420" s="50"/>
      <c r="K420" s="419"/>
      <c r="L420" s="419"/>
      <c r="M420" s="419"/>
      <c r="N420" s="419"/>
      <c r="O420" s="419"/>
      <c r="P420" s="419"/>
      <c r="Q420" s="419"/>
      <c r="R420" s="419"/>
      <c r="S420" s="419"/>
      <c r="T420" s="419"/>
      <c r="U420" s="419"/>
    </row>
    <row r="421" spans="1:21" ht="36">
      <c r="A421" s="429">
        <v>420</v>
      </c>
      <c r="B421" s="75" t="s">
        <v>870</v>
      </c>
      <c r="C421" s="76" t="s">
        <v>888</v>
      </c>
      <c r="D421" s="463">
        <v>10</v>
      </c>
      <c r="E421" s="464"/>
      <c r="F421" s="432"/>
      <c r="G421" s="433">
        <v>0</v>
      </c>
      <c r="H421" s="434">
        <v>0</v>
      </c>
      <c r="I421" s="50"/>
      <c r="J421" s="50"/>
      <c r="K421" s="419"/>
      <c r="L421" s="419"/>
      <c r="M421" s="419"/>
      <c r="N421" s="419"/>
      <c r="O421" s="419"/>
      <c r="P421" s="419"/>
      <c r="Q421" s="419"/>
      <c r="R421" s="419"/>
      <c r="S421" s="419"/>
      <c r="T421" s="419"/>
      <c r="U421" s="419"/>
    </row>
    <row r="422" spans="1:21" ht="36">
      <c r="A422" s="429">
        <v>421</v>
      </c>
      <c r="B422" s="75" t="s">
        <v>871</v>
      </c>
      <c r="C422" s="76" t="s">
        <v>888</v>
      </c>
      <c r="D422" s="463">
        <v>10</v>
      </c>
      <c r="E422" s="464"/>
      <c r="F422" s="432"/>
      <c r="G422" s="433">
        <v>0</v>
      </c>
      <c r="H422" s="434">
        <v>0</v>
      </c>
      <c r="I422" s="50"/>
      <c r="J422" s="50"/>
      <c r="K422" s="419"/>
      <c r="L422" s="419"/>
      <c r="M422" s="419"/>
      <c r="N422" s="419"/>
      <c r="O422" s="419"/>
      <c r="P422" s="419"/>
      <c r="Q422" s="419"/>
      <c r="R422" s="419"/>
      <c r="S422" s="419"/>
      <c r="T422" s="419"/>
      <c r="U422" s="419"/>
    </row>
    <row r="423" spans="1:21" ht="36">
      <c r="A423" s="429">
        <v>422</v>
      </c>
      <c r="B423" s="75" t="s">
        <v>872</v>
      </c>
      <c r="C423" s="76" t="s">
        <v>889</v>
      </c>
      <c r="D423" s="463">
        <v>3</v>
      </c>
      <c r="E423" s="464"/>
      <c r="F423" s="432"/>
      <c r="G423" s="433">
        <v>0</v>
      </c>
      <c r="H423" s="434">
        <v>0</v>
      </c>
      <c r="I423" s="50"/>
      <c r="J423" s="50"/>
      <c r="K423" s="419"/>
      <c r="L423" s="419"/>
      <c r="M423" s="419"/>
      <c r="N423" s="419"/>
      <c r="O423" s="419"/>
      <c r="P423" s="419"/>
      <c r="Q423" s="419"/>
      <c r="R423" s="419"/>
      <c r="S423" s="419"/>
      <c r="T423" s="419"/>
      <c r="U423" s="419"/>
    </row>
    <row r="424" spans="1:21" ht="36">
      <c r="A424" s="429">
        <v>423</v>
      </c>
      <c r="B424" s="75" t="s">
        <v>873</v>
      </c>
      <c r="C424" s="76" t="s">
        <v>889</v>
      </c>
      <c r="D424" s="463">
        <v>8</v>
      </c>
      <c r="E424" s="464"/>
      <c r="F424" s="432"/>
      <c r="G424" s="433">
        <v>0</v>
      </c>
      <c r="H424" s="434">
        <v>0</v>
      </c>
      <c r="I424" s="50"/>
      <c r="J424" s="50"/>
      <c r="K424" s="419"/>
      <c r="L424" s="419"/>
      <c r="M424" s="419"/>
      <c r="N424" s="419"/>
      <c r="O424" s="419"/>
      <c r="P424" s="419"/>
      <c r="Q424" s="419"/>
      <c r="R424" s="419"/>
      <c r="S424" s="419"/>
      <c r="T424" s="419"/>
      <c r="U424" s="419"/>
    </row>
    <row r="425" spans="1:21" ht="36">
      <c r="A425" s="429">
        <v>424</v>
      </c>
      <c r="B425" s="75" t="s">
        <v>874</v>
      </c>
      <c r="C425" s="76" t="s">
        <v>889</v>
      </c>
      <c r="D425" s="463">
        <v>3</v>
      </c>
      <c r="E425" s="464"/>
      <c r="F425" s="432"/>
      <c r="G425" s="433">
        <v>0</v>
      </c>
      <c r="H425" s="434">
        <v>0</v>
      </c>
      <c r="I425" s="50"/>
      <c r="J425" s="50"/>
      <c r="K425" s="419"/>
      <c r="L425" s="419"/>
      <c r="M425" s="419"/>
      <c r="N425" s="419"/>
      <c r="O425" s="419"/>
      <c r="P425" s="419"/>
      <c r="Q425" s="419"/>
      <c r="R425" s="419"/>
      <c r="S425" s="419"/>
      <c r="T425" s="419"/>
      <c r="U425" s="419"/>
    </row>
    <row r="426" spans="1:21" ht="18">
      <c r="A426" s="429">
        <v>425</v>
      </c>
      <c r="B426" s="75" t="s">
        <v>875</v>
      </c>
      <c r="C426" s="76" t="s">
        <v>890</v>
      </c>
      <c r="D426" s="463">
        <v>2</v>
      </c>
      <c r="E426" s="464"/>
      <c r="F426" s="432"/>
      <c r="G426" s="433">
        <v>0</v>
      </c>
      <c r="H426" s="434">
        <v>0</v>
      </c>
      <c r="I426" s="50"/>
      <c r="J426" s="50"/>
      <c r="K426" s="419"/>
      <c r="L426" s="419"/>
      <c r="M426" s="419"/>
      <c r="N426" s="419"/>
      <c r="O426" s="419"/>
      <c r="P426" s="419"/>
      <c r="Q426" s="419"/>
      <c r="R426" s="419"/>
      <c r="S426" s="419"/>
      <c r="T426" s="419"/>
      <c r="U426" s="419"/>
    </row>
    <row r="427" spans="1:21" ht="19" thickBot="1">
      <c r="A427" s="465">
        <v>426</v>
      </c>
      <c r="B427" s="79" t="s">
        <v>876</v>
      </c>
      <c r="C427" s="80" t="s">
        <v>890</v>
      </c>
      <c r="D427" s="466">
        <v>2</v>
      </c>
      <c r="E427" s="467"/>
      <c r="F427" s="468"/>
      <c r="G427" s="469">
        <v>0</v>
      </c>
      <c r="H427" s="434">
        <v>0</v>
      </c>
      <c r="I427" s="470"/>
      <c r="J427" s="470"/>
      <c r="K427" s="419"/>
      <c r="L427" s="419"/>
      <c r="M427" s="419"/>
      <c r="N427" s="419"/>
      <c r="O427" s="419"/>
      <c r="P427" s="419"/>
      <c r="Q427" s="419"/>
      <c r="R427" s="419"/>
      <c r="S427" s="419"/>
      <c r="T427" s="419"/>
      <c r="U427" s="419"/>
    </row>
    <row r="428" spans="1:21" ht="19" thickBot="1">
      <c r="A428" s="471"/>
      <c r="B428" s="472"/>
      <c r="C428" s="473"/>
      <c r="D428" s="474"/>
      <c r="E428" s="475"/>
      <c r="F428" s="476"/>
      <c r="G428" s="698">
        <f>+SUM(G2:G427)</f>
        <v>397687.53760000004</v>
      </c>
      <c r="H428" s="712">
        <v>236372862.07999998</v>
      </c>
      <c r="I428" s="477"/>
      <c r="J428" s="478"/>
      <c r="K428" s="419"/>
      <c r="L428" s="419"/>
      <c r="M428" s="419"/>
      <c r="N428" s="419"/>
      <c r="O428" s="419"/>
      <c r="P428" s="419"/>
      <c r="Q428" s="419"/>
      <c r="R428" s="419"/>
      <c r="S428" s="419"/>
      <c r="T428" s="419"/>
      <c r="U428" s="419"/>
    </row>
    <row r="429" spans="1:21" ht="18">
      <c r="A429" s="479"/>
      <c r="B429" s="435"/>
      <c r="C429" s="480"/>
      <c r="D429" s="481"/>
      <c r="E429" s="482"/>
      <c r="F429" s="482"/>
      <c r="G429" s="483"/>
      <c r="H429" s="484">
        <f>+SUM(H2:H427)</f>
        <v>125956831.03999999</v>
      </c>
      <c r="I429" s="480"/>
      <c r="J429" s="480"/>
      <c r="K429" s="419"/>
      <c r="L429" s="419"/>
      <c r="M429" s="419"/>
      <c r="N429" s="419"/>
      <c r="O429" s="419"/>
      <c r="P429" s="419"/>
      <c r="Q429" s="419"/>
      <c r="R429" s="419"/>
      <c r="S429" s="419"/>
      <c r="T429" s="419"/>
      <c r="U429" s="419"/>
    </row>
    <row r="430" spans="1:21" ht="18">
      <c r="A430" s="479"/>
      <c r="B430" s="435"/>
      <c r="C430" s="480"/>
      <c r="D430" s="481"/>
      <c r="E430" s="482"/>
      <c r="F430" s="482"/>
      <c r="G430" s="483"/>
      <c r="H430" s="484"/>
      <c r="I430" s="480"/>
      <c r="J430" s="480"/>
      <c r="K430" s="419"/>
      <c r="L430" s="419"/>
      <c r="M430" s="419"/>
      <c r="N430" s="419"/>
      <c r="O430" s="419"/>
      <c r="P430" s="419"/>
      <c r="Q430" s="419"/>
      <c r="R430" s="419"/>
      <c r="S430" s="419"/>
      <c r="T430" s="419"/>
      <c r="U430" s="419"/>
    </row>
    <row r="431" spans="1:21" ht="18">
      <c r="A431" s="479"/>
      <c r="B431" s="435"/>
      <c r="C431" s="480"/>
      <c r="D431" s="481"/>
      <c r="E431" s="482"/>
      <c r="F431" s="482"/>
      <c r="G431" s="483"/>
      <c r="H431" s="484"/>
      <c r="I431" s="480"/>
      <c r="J431" s="480"/>
      <c r="K431" s="419"/>
      <c r="L431" s="419"/>
      <c r="M431" s="419"/>
      <c r="N431" s="419"/>
      <c r="O431" s="419"/>
      <c r="P431" s="419"/>
      <c r="Q431" s="419"/>
      <c r="R431" s="419"/>
      <c r="S431" s="419"/>
      <c r="T431" s="419"/>
      <c r="U431" s="419"/>
    </row>
    <row r="432" spans="1:21" ht="18">
      <c r="A432" s="479"/>
      <c r="B432" s="435"/>
      <c r="C432" s="480"/>
      <c r="D432" s="481"/>
      <c r="E432" s="482"/>
      <c r="F432" s="482"/>
      <c r="G432" s="483"/>
      <c r="H432" s="484"/>
      <c r="I432" s="480"/>
      <c r="J432" s="480"/>
      <c r="K432" s="419"/>
      <c r="L432" s="419"/>
      <c r="M432" s="419"/>
      <c r="N432" s="419"/>
      <c r="O432" s="419"/>
      <c r="P432" s="419"/>
      <c r="Q432" s="419"/>
      <c r="R432" s="419"/>
      <c r="S432" s="419"/>
      <c r="T432" s="419"/>
      <c r="U432" s="419"/>
    </row>
    <row r="433" spans="1:21" ht="18">
      <c r="A433" s="479"/>
      <c r="B433" s="435"/>
      <c r="C433" s="480"/>
      <c r="D433" s="481"/>
      <c r="E433" s="482"/>
      <c r="F433" s="482"/>
      <c r="G433" s="483"/>
      <c r="H433" s="484"/>
      <c r="I433" s="480"/>
      <c r="J433" s="480"/>
      <c r="K433" s="419"/>
      <c r="L433" s="419"/>
      <c r="M433" s="419"/>
      <c r="N433" s="419"/>
      <c r="O433" s="419"/>
      <c r="P433" s="419"/>
      <c r="Q433" s="419"/>
      <c r="R433" s="419"/>
      <c r="S433" s="419"/>
      <c r="T433" s="419"/>
      <c r="U433" s="419"/>
    </row>
    <row r="434" spans="1:21" ht="18">
      <c r="A434" s="479"/>
      <c r="B434" s="435"/>
      <c r="C434" s="480"/>
      <c r="D434" s="481"/>
      <c r="E434" s="482"/>
      <c r="F434" s="482"/>
      <c r="G434" s="483"/>
      <c r="H434" s="484"/>
      <c r="I434" s="480"/>
      <c r="J434" s="480"/>
      <c r="K434" s="419"/>
      <c r="L434" s="419"/>
      <c r="M434" s="419"/>
      <c r="N434" s="419"/>
      <c r="O434" s="419"/>
      <c r="P434" s="419"/>
      <c r="Q434" s="419"/>
      <c r="R434" s="419"/>
      <c r="S434" s="419"/>
      <c r="T434" s="419"/>
      <c r="U434" s="419"/>
    </row>
    <row r="435" spans="1:21" ht="18">
      <c r="A435" s="479"/>
      <c r="B435" s="435"/>
      <c r="C435" s="480"/>
      <c r="D435" s="481"/>
      <c r="E435" s="482"/>
      <c r="F435" s="482"/>
      <c r="G435" s="483"/>
      <c r="H435" s="484"/>
      <c r="I435" s="480"/>
      <c r="J435" s="480"/>
      <c r="K435" s="419"/>
      <c r="L435" s="419"/>
      <c r="M435" s="419"/>
      <c r="N435" s="419"/>
      <c r="O435" s="419"/>
      <c r="P435" s="419"/>
      <c r="Q435" s="419"/>
      <c r="R435" s="419"/>
      <c r="S435" s="419"/>
      <c r="T435" s="419"/>
      <c r="U435" s="419"/>
    </row>
    <row r="436" spans="1:21" ht="18">
      <c r="A436" s="479"/>
      <c r="B436" s="435"/>
      <c r="C436" s="480"/>
      <c r="D436" s="481"/>
      <c r="E436" s="482"/>
      <c r="F436" s="482"/>
      <c r="G436" s="483"/>
      <c r="H436" s="484"/>
      <c r="I436" s="480"/>
      <c r="J436" s="480"/>
      <c r="K436" s="419"/>
      <c r="L436" s="419"/>
      <c r="M436" s="419"/>
      <c r="N436" s="419"/>
      <c r="O436" s="419"/>
      <c r="P436" s="419"/>
      <c r="Q436" s="419"/>
      <c r="R436" s="419"/>
      <c r="S436" s="419"/>
      <c r="T436" s="419"/>
      <c r="U436" s="419"/>
    </row>
    <row r="437" spans="1:21" ht="18">
      <c r="A437" s="479"/>
      <c r="B437" s="435"/>
      <c r="C437" s="480"/>
      <c r="D437" s="481"/>
      <c r="E437" s="482"/>
      <c r="F437" s="482"/>
      <c r="G437" s="483"/>
      <c r="H437" s="484"/>
      <c r="I437" s="480"/>
      <c r="J437" s="480"/>
      <c r="K437" s="419"/>
      <c r="L437" s="419"/>
      <c r="M437" s="419"/>
      <c r="N437" s="419"/>
      <c r="O437" s="419"/>
      <c r="P437" s="419"/>
      <c r="Q437" s="419"/>
      <c r="R437" s="419"/>
      <c r="S437" s="419"/>
      <c r="T437" s="419"/>
      <c r="U437" s="419"/>
    </row>
    <row r="438" spans="1:21" ht="18">
      <c r="A438" s="479"/>
      <c r="B438" s="435"/>
      <c r="C438" s="480"/>
      <c r="D438" s="481"/>
      <c r="E438" s="482"/>
      <c r="F438" s="482"/>
      <c r="G438" s="483"/>
      <c r="H438" s="484"/>
      <c r="I438" s="480"/>
      <c r="J438" s="480"/>
      <c r="K438" s="419"/>
      <c r="L438" s="419"/>
      <c r="M438" s="419"/>
      <c r="N438" s="419"/>
      <c r="O438" s="419"/>
      <c r="P438" s="419"/>
      <c r="Q438" s="419"/>
      <c r="R438" s="419"/>
      <c r="S438" s="419"/>
      <c r="T438" s="419"/>
      <c r="U438" s="419"/>
    </row>
    <row r="439" spans="1:21" ht="18">
      <c r="A439" s="479"/>
      <c r="B439" s="435"/>
      <c r="C439" s="480"/>
      <c r="D439" s="481"/>
      <c r="E439" s="482"/>
      <c r="F439" s="482"/>
      <c r="G439" s="483"/>
      <c r="H439" s="484"/>
      <c r="I439" s="480"/>
      <c r="J439" s="480"/>
      <c r="K439" s="419"/>
      <c r="L439" s="419"/>
      <c r="M439" s="419"/>
      <c r="N439" s="419"/>
      <c r="O439" s="419"/>
      <c r="P439" s="419"/>
      <c r="Q439" s="419"/>
      <c r="R439" s="419"/>
      <c r="S439" s="419"/>
      <c r="T439" s="419"/>
      <c r="U439" s="419"/>
    </row>
    <row r="440" spans="1:21" ht="18">
      <c r="A440" s="479"/>
      <c r="B440" s="435"/>
      <c r="C440" s="480"/>
      <c r="D440" s="481"/>
      <c r="E440" s="482"/>
      <c r="F440" s="482"/>
      <c r="G440" s="483"/>
      <c r="H440" s="484"/>
      <c r="I440" s="480"/>
      <c r="J440" s="480"/>
      <c r="K440" s="419"/>
      <c r="L440" s="419"/>
      <c r="M440" s="419"/>
      <c r="N440" s="419"/>
      <c r="O440" s="419"/>
      <c r="P440" s="419"/>
      <c r="Q440" s="419"/>
      <c r="R440" s="419"/>
      <c r="S440" s="419"/>
      <c r="T440" s="419"/>
      <c r="U440" s="419"/>
    </row>
    <row r="441" spans="1:21" ht="18">
      <c r="A441" s="479"/>
      <c r="B441" s="435"/>
      <c r="C441" s="480"/>
      <c r="D441" s="481"/>
      <c r="E441" s="482"/>
      <c r="F441" s="482"/>
      <c r="G441" s="483"/>
      <c r="H441" s="484"/>
      <c r="I441" s="480"/>
      <c r="J441" s="480"/>
      <c r="K441" s="419"/>
      <c r="L441" s="419"/>
      <c r="M441" s="419"/>
      <c r="N441" s="419"/>
      <c r="O441" s="419"/>
      <c r="P441" s="419"/>
      <c r="Q441" s="419"/>
      <c r="R441" s="419"/>
      <c r="S441" s="419"/>
      <c r="T441" s="419"/>
      <c r="U441" s="419"/>
    </row>
    <row r="442" spans="1:21" ht="18">
      <c r="A442" s="479"/>
      <c r="B442" s="435"/>
      <c r="C442" s="480"/>
      <c r="D442" s="481"/>
      <c r="E442" s="482"/>
      <c r="F442" s="482"/>
      <c r="G442" s="483"/>
      <c r="H442" s="484"/>
      <c r="I442" s="480"/>
      <c r="J442" s="480"/>
      <c r="K442" s="419"/>
      <c r="L442" s="419"/>
      <c r="M442" s="419"/>
      <c r="N442" s="419"/>
      <c r="O442" s="419"/>
      <c r="P442" s="419"/>
      <c r="Q442" s="419"/>
      <c r="R442" s="419"/>
      <c r="S442" s="419"/>
      <c r="T442" s="419"/>
      <c r="U442" s="419"/>
    </row>
    <row r="443" spans="1:21" ht="18">
      <c r="A443" s="479"/>
      <c r="B443" s="435"/>
      <c r="C443" s="480"/>
      <c r="D443" s="481"/>
      <c r="E443" s="482"/>
      <c r="F443" s="482"/>
      <c r="G443" s="483"/>
      <c r="H443" s="484"/>
      <c r="I443" s="480"/>
      <c r="J443" s="480"/>
      <c r="K443" s="419"/>
      <c r="L443" s="419"/>
      <c r="M443" s="419"/>
      <c r="N443" s="419"/>
      <c r="O443" s="419"/>
      <c r="P443" s="419"/>
      <c r="Q443" s="419"/>
      <c r="R443" s="419"/>
      <c r="S443" s="419"/>
      <c r="T443" s="419"/>
      <c r="U443" s="419"/>
    </row>
    <row r="444" spans="1:21" ht="18">
      <c r="A444" s="479"/>
      <c r="B444" s="435"/>
      <c r="C444" s="480"/>
      <c r="D444" s="481"/>
      <c r="E444" s="482"/>
      <c r="F444" s="482"/>
      <c r="G444" s="483"/>
      <c r="H444" s="484"/>
      <c r="I444" s="480"/>
      <c r="J444" s="480"/>
      <c r="K444" s="419"/>
      <c r="L444" s="419"/>
      <c r="M444" s="419"/>
      <c r="N444" s="419"/>
      <c r="O444" s="419"/>
      <c r="P444" s="419"/>
      <c r="Q444" s="419"/>
      <c r="R444" s="419"/>
      <c r="S444" s="419"/>
      <c r="T444" s="419"/>
      <c r="U444" s="419"/>
    </row>
    <row r="445" spans="1:21" ht="18">
      <c r="A445" s="479"/>
      <c r="B445" s="435"/>
      <c r="C445" s="480"/>
      <c r="D445" s="481"/>
      <c r="E445" s="482"/>
      <c r="F445" s="482"/>
      <c r="G445" s="483"/>
      <c r="H445" s="484"/>
      <c r="I445" s="480"/>
      <c r="J445" s="480"/>
      <c r="K445" s="419"/>
      <c r="L445" s="419"/>
      <c r="M445" s="419"/>
      <c r="N445" s="419"/>
      <c r="O445" s="419"/>
      <c r="P445" s="419"/>
      <c r="Q445" s="419"/>
      <c r="R445" s="419"/>
      <c r="S445" s="419"/>
      <c r="T445" s="419"/>
      <c r="U445" s="419"/>
    </row>
    <row r="446" spans="1:21" ht="18">
      <c r="A446" s="479"/>
      <c r="B446" s="435"/>
      <c r="C446" s="480"/>
      <c r="D446" s="481"/>
      <c r="E446" s="482"/>
      <c r="F446" s="482"/>
      <c r="G446" s="483"/>
      <c r="H446" s="484"/>
      <c r="I446" s="480"/>
      <c r="J446" s="480"/>
      <c r="K446" s="419"/>
      <c r="L446" s="419"/>
      <c r="M446" s="419"/>
      <c r="N446" s="419"/>
      <c r="O446" s="419"/>
      <c r="P446" s="419"/>
      <c r="Q446" s="419"/>
      <c r="R446" s="419"/>
      <c r="S446" s="419"/>
      <c r="T446" s="419"/>
      <c r="U446" s="419"/>
    </row>
    <row r="447" spans="1:21" ht="18">
      <c r="A447" s="479"/>
      <c r="B447" s="435"/>
      <c r="C447" s="480"/>
      <c r="D447" s="481"/>
      <c r="E447" s="482"/>
      <c r="F447" s="482"/>
      <c r="G447" s="483"/>
      <c r="H447" s="484"/>
      <c r="I447" s="480"/>
      <c r="J447" s="480"/>
      <c r="K447" s="419"/>
      <c r="L447" s="419"/>
      <c r="M447" s="419"/>
      <c r="N447" s="419"/>
      <c r="O447" s="419"/>
      <c r="P447" s="419"/>
      <c r="Q447" s="419"/>
      <c r="R447" s="419"/>
      <c r="S447" s="419"/>
      <c r="T447" s="419"/>
      <c r="U447" s="419"/>
    </row>
    <row r="448" spans="1:21" ht="18">
      <c r="A448" s="479"/>
      <c r="B448" s="435"/>
      <c r="C448" s="480"/>
      <c r="D448" s="481"/>
      <c r="E448" s="482"/>
      <c r="F448" s="482"/>
      <c r="G448" s="483"/>
      <c r="H448" s="484"/>
      <c r="I448" s="480"/>
      <c r="J448" s="480"/>
      <c r="K448" s="419"/>
      <c r="L448" s="419"/>
      <c r="M448" s="419"/>
      <c r="N448" s="419"/>
      <c r="O448" s="419"/>
      <c r="P448" s="419"/>
      <c r="Q448" s="419"/>
      <c r="R448" s="419"/>
      <c r="S448" s="419"/>
      <c r="T448" s="419"/>
      <c r="U448" s="419"/>
    </row>
    <row r="449" spans="1:21" ht="18">
      <c r="A449" s="479"/>
      <c r="B449" s="435"/>
      <c r="C449" s="480"/>
      <c r="D449" s="481"/>
      <c r="E449" s="482"/>
      <c r="F449" s="482"/>
      <c r="G449" s="483"/>
      <c r="H449" s="484"/>
      <c r="I449" s="480"/>
      <c r="J449" s="480"/>
      <c r="K449" s="419"/>
      <c r="L449" s="419"/>
      <c r="M449" s="419"/>
      <c r="N449" s="419"/>
      <c r="O449" s="419"/>
      <c r="P449" s="419"/>
      <c r="Q449" s="419"/>
      <c r="R449" s="419"/>
      <c r="S449" s="419"/>
      <c r="T449" s="419"/>
      <c r="U449" s="419"/>
    </row>
    <row r="450" spans="1:21" ht="18">
      <c r="A450" s="479"/>
      <c r="B450" s="435"/>
      <c r="C450" s="480"/>
      <c r="D450" s="481"/>
      <c r="E450" s="482"/>
      <c r="F450" s="482"/>
      <c r="G450" s="483"/>
      <c r="H450" s="484"/>
      <c r="I450" s="480"/>
      <c r="J450" s="480"/>
      <c r="K450" s="419"/>
      <c r="L450" s="419"/>
      <c r="M450" s="419"/>
      <c r="N450" s="419"/>
      <c r="O450" s="419"/>
      <c r="P450" s="419"/>
      <c r="Q450" s="419"/>
      <c r="R450" s="419"/>
      <c r="S450" s="419"/>
      <c r="T450" s="419"/>
      <c r="U450" s="419"/>
    </row>
    <row r="451" spans="1:21" ht="18">
      <c r="A451" s="479"/>
      <c r="B451" s="435"/>
      <c r="C451" s="480"/>
      <c r="D451" s="481"/>
      <c r="E451" s="482"/>
      <c r="F451" s="482"/>
      <c r="G451" s="483"/>
      <c r="H451" s="484"/>
      <c r="I451" s="480"/>
      <c r="J451" s="480"/>
      <c r="K451" s="419"/>
      <c r="L451" s="419"/>
      <c r="M451" s="419"/>
      <c r="N451" s="419"/>
      <c r="O451" s="419"/>
      <c r="P451" s="419"/>
      <c r="Q451" s="419"/>
      <c r="R451" s="419"/>
      <c r="S451" s="419"/>
      <c r="T451" s="419"/>
      <c r="U451" s="419"/>
    </row>
    <row r="452" spans="1:21" ht="18">
      <c r="A452" s="479"/>
      <c r="B452" s="435"/>
      <c r="C452" s="480"/>
      <c r="D452" s="481"/>
      <c r="E452" s="482"/>
      <c r="F452" s="482"/>
      <c r="G452" s="483"/>
      <c r="H452" s="484"/>
      <c r="I452" s="480"/>
      <c r="J452" s="480"/>
      <c r="K452" s="419"/>
      <c r="L452" s="419"/>
      <c r="M452" s="419"/>
      <c r="N452" s="419"/>
      <c r="O452" s="419"/>
      <c r="P452" s="419"/>
      <c r="Q452" s="419"/>
      <c r="R452" s="419"/>
      <c r="S452" s="419"/>
      <c r="T452" s="419"/>
      <c r="U452" s="419"/>
    </row>
    <row r="453" spans="1:21" ht="18">
      <c r="A453" s="479"/>
      <c r="B453" s="435"/>
      <c r="C453" s="480"/>
      <c r="D453" s="481"/>
      <c r="E453" s="482"/>
      <c r="F453" s="482"/>
      <c r="G453" s="483"/>
      <c r="H453" s="484"/>
      <c r="I453" s="480"/>
      <c r="J453" s="480"/>
      <c r="K453" s="419"/>
      <c r="L453" s="419"/>
      <c r="M453" s="419"/>
      <c r="N453" s="419"/>
      <c r="O453" s="419"/>
      <c r="P453" s="419"/>
      <c r="Q453" s="419"/>
      <c r="R453" s="419"/>
      <c r="S453" s="419"/>
      <c r="T453" s="419"/>
      <c r="U453" s="419"/>
    </row>
    <row r="454" spans="1:21" ht="18">
      <c r="A454" s="479"/>
      <c r="B454" s="435"/>
      <c r="C454" s="480"/>
      <c r="D454" s="481"/>
      <c r="E454" s="482"/>
      <c r="F454" s="482"/>
      <c r="G454" s="483"/>
      <c r="H454" s="484"/>
      <c r="I454" s="480"/>
      <c r="J454" s="480"/>
      <c r="K454" s="419"/>
      <c r="L454" s="419"/>
      <c r="M454" s="419"/>
      <c r="N454" s="419"/>
      <c r="O454" s="419"/>
      <c r="P454" s="419"/>
      <c r="Q454" s="419"/>
      <c r="R454" s="419"/>
      <c r="S454" s="419"/>
      <c r="T454" s="419"/>
      <c r="U454" s="419"/>
    </row>
    <row r="455" spans="1:21" ht="18">
      <c r="A455" s="479"/>
      <c r="B455" s="435"/>
      <c r="C455" s="480"/>
      <c r="D455" s="481"/>
      <c r="E455" s="482"/>
      <c r="F455" s="482"/>
      <c r="G455" s="483"/>
      <c r="H455" s="484"/>
      <c r="I455" s="480"/>
      <c r="J455" s="480"/>
      <c r="K455" s="419"/>
      <c r="L455" s="419"/>
      <c r="M455" s="419"/>
      <c r="N455" s="419"/>
      <c r="O455" s="419"/>
      <c r="P455" s="419"/>
      <c r="Q455" s="419"/>
      <c r="R455" s="419"/>
      <c r="S455" s="419"/>
      <c r="T455" s="419"/>
      <c r="U455" s="419"/>
    </row>
    <row r="456" spans="1:21" ht="18">
      <c r="A456" s="479"/>
      <c r="B456" s="435"/>
      <c r="C456" s="480"/>
      <c r="D456" s="481"/>
      <c r="E456" s="482"/>
      <c r="F456" s="482"/>
      <c r="G456" s="483"/>
      <c r="H456" s="484"/>
      <c r="I456" s="480"/>
      <c r="J456" s="480"/>
      <c r="K456" s="419"/>
      <c r="L456" s="419"/>
      <c r="M456" s="419"/>
      <c r="N456" s="419"/>
      <c r="O456" s="419"/>
      <c r="P456" s="419"/>
      <c r="Q456" s="419"/>
      <c r="R456" s="419"/>
      <c r="S456" s="419"/>
      <c r="T456" s="419"/>
      <c r="U456" s="419"/>
    </row>
    <row r="457" spans="1:21" ht="18">
      <c r="A457" s="479"/>
      <c r="B457" s="435"/>
      <c r="C457" s="480"/>
      <c r="D457" s="481"/>
      <c r="E457" s="482"/>
      <c r="F457" s="482"/>
      <c r="G457" s="483"/>
      <c r="H457" s="484"/>
      <c r="I457" s="480"/>
      <c r="J457" s="480"/>
      <c r="K457" s="419"/>
      <c r="L457" s="419"/>
      <c r="M457" s="419"/>
      <c r="N457" s="419"/>
      <c r="O457" s="419"/>
      <c r="P457" s="419"/>
      <c r="Q457" s="419"/>
      <c r="R457" s="419"/>
      <c r="S457" s="419"/>
      <c r="T457" s="419"/>
      <c r="U457" s="419"/>
    </row>
    <row r="458" spans="1:21" ht="18">
      <c r="A458" s="479"/>
      <c r="B458" s="435"/>
      <c r="C458" s="480"/>
      <c r="D458" s="481"/>
      <c r="E458" s="482"/>
      <c r="F458" s="482"/>
      <c r="G458" s="483"/>
      <c r="H458" s="484"/>
      <c r="I458" s="480"/>
      <c r="J458" s="480"/>
      <c r="K458" s="419"/>
      <c r="L458" s="419"/>
      <c r="M458" s="419"/>
      <c r="N458" s="419"/>
      <c r="O458" s="419"/>
      <c r="P458" s="419"/>
      <c r="Q458" s="419"/>
      <c r="R458" s="419"/>
      <c r="S458" s="419"/>
      <c r="T458" s="419"/>
      <c r="U458" s="419"/>
    </row>
    <row r="459" spans="1:21" ht="18">
      <c r="A459" s="479"/>
      <c r="B459" s="435"/>
      <c r="C459" s="480"/>
      <c r="D459" s="481"/>
      <c r="E459" s="482"/>
      <c r="F459" s="482"/>
      <c r="G459" s="483"/>
      <c r="H459" s="484"/>
      <c r="I459" s="480"/>
      <c r="J459" s="480"/>
      <c r="K459" s="419"/>
      <c r="L459" s="419"/>
      <c r="M459" s="419"/>
      <c r="N459" s="419"/>
      <c r="O459" s="419"/>
      <c r="P459" s="419"/>
      <c r="Q459" s="419"/>
      <c r="R459" s="419"/>
      <c r="S459" s="419"/>
      <c r="T459" s="419"/>
      <c r="U459" s="419"/>
    </row>
    <row r="460" spans="1:21" ht="18">
      <c r="A460" s="479"/>
      <c r="B460" s="435"/>
      <c r="C460" s="480"/>
      <c r="D460" s="481"/>
      <c r="E460" s="482"/>
      <c r="F460" s="482"/>
      <c r="G460" s="483"/>
      <c r="H460" s="484"/>
      <c r="I460" s="480"/>
      <c r="J460" s="480"/>
      <c r="K460" s="419"/>
      <c r="L460" s="419"/>
      <c r="M460" s="419"/>
      <c r="N460" s="419"/>
      <c r="O460" s="419"/>
      <c r="P460" s="419"/>
      <c r="Q460" s="419"/>
      <c r="R460" s="419"/>
      <c r="S460" s="419"/>
      <c r="T460" s="419"/>
      <c r="U460" s="419"/>
    </row>
    <row r="461" spans="1:21" ht="18">
      <c r="A461" s="479"/>
      <c r="B461" s="435"/>
      <c r="C461" s="480"/>
      <c r="D461" s="481"/>
      <c r="E461" s="482"/>
      <c r="F461" s="482"/>
      <c r="G461" s="483"/>
      <c r="H461" s="484"/>
      <c r="I461" s="480"/>
      <c r="J461" s="480"/>
      <c r="K461" s="419"/>
      <c r="L461" s="419"/>
      <c r="M461" s="419"/>
      <c r="N461" s="419"/>
      <c r="O461" s="419"/>
      <c r="P461" s="419"/>
      <c r="Q461" s="419"/>
      <c r="R461" s="419"/>
      <c r="S461" s="419"/>
      <c r="T461" s="419"/>
      <c r="U461" s="419"/>
    </row>
    <row r="462" spans="1:21" ht="18">
      <c r="A462" s="479"/>
      <c r="B462" s="435"/>
      <c r="C462" s="480"/>
      <c r="D462" s="481"/>
      <c r="E462" s="482"/>
      <c r="F462" s="482"/>
      <c r="G462" s="483"/>
      <c r="H462" s="484"/>
      <c r="I462" s="480"/>
      <c r="J462" s="480"/>
      <c r="K462" s="419"/>
      <c r="L462" s="419"/>
      <c r="M462" s="419"/>
      <c r="N462" s="419"/>
      <c r="O462" s="419"/>
      <c r="P462" s="419"/>
      <c r="Q462" s="419"/>
      <c r="R462" s="419"/>
      <c r="S462" s="419"/>
      <c r="T462" s="419"/>
      <c r="U462" s="419"/>
    </row>
    <row r="463" spans="1:21" ht="18">
      <c r="A463" s="479"/>
      <c r="B463" s="435"/>
      <c r="C463" s="480"/>
      <c r="D463" s="481"/>
      <c r="E463" s="482"/>
      <c r="F463" s="482"/>
      <c r="G463" s="483"/>
      <c r="H463" s="484"/>
      <c r="I463" s="480"/>
      <c r="J463" s="480"/>
      <c r="K463" s="419"/>
      <c r="L463" s="419"/>
      <c r="M463" s="419"/>
      <c r="N463" s="419"/>
      <c r="O463" s="419"/>
      <c r="P463" s="419"/>
      <c r="Q463" s="419"/>
      <c r="R463" s="419"/>
      <c r="S463" s="419"/>
      <c r="T463" s="419"/>
      <c r="U463" s="419"/>
    </row>
    <row r="464" spans="1:21" ht="18">
      <c r="A464" s="479"/>
      <c r="B464" s="435"/>
      <c r="C464" s="480"/>
      <c r="D464" s="481"/>
      <c r="E464" s="482"/>
      <c r="F464" s="482"/>
      <c r="G464" s="483"/>
      <c r="H464" s="484"/>
      <c r="I464" s="480"/>
      <c r="J464" s="480"/>
      <c r="K464" s="419"/>
      <c r="L464" s="419"/>
      <c r="M464" s="419"/>
      <c r="N464" s="419"/>
      <c r="O464" s="419"/>
      <c r="P464" s="419"/>
      <c r="Q464" s="419"/>
      <c r="R464" s="419"/>
      <c r="S464" s="419"/>
      <c r="T464" s="419"/>
      <c r="U464" s="419"/>
    </row>
    <row r="465" spans="1:21" ht="18">
      <c r="A465" s="479"/>
      <c r="B465" s="435"/>
      <c r="C465" s="480"/>
      <c r="D465" s="481"/>
      <c r="E465" s="482"/>
      <c r="F465" s="482"/>
      <c r="G465" s="483"/>
      <c r="H465" s="484"/>
      <c r="I465" s="480"/>
      <c r="J465" s="480"/>
      <c r="K465" s="419"/>
      <c r="L465" s="419"/>
      <c r="M465" s="419"/>
      <c r="N465" s="419"/>
      <c r="O465" s="419"/>
      <c r="P465" s="419"/>
      <c r="Q465" s="419"/>
      <c r="R465" s="419"/>
      <c r="S465" s="419"/>
      <c r="T465" s="419"/>
      <c r="U465" s="419"/>
    </row>
    <row r="466" spans="1:21" ht="18">
      <c r="A466" s="479"/>
      <c r="B466" s="435"/>
      <c r="C466" s="480"/>
      <c r="D466" s="481"/>
      <c r="E466" s="482"/>
      <c r="F466" s="482"/>
      <c r="G466" s="483"/>
      <c r="H466" s="484"/>
      <c r="I466" s="480"/>
      <c r="J466" s="480"/>
      <c r="K466" s="419"/>
      <c r="L466" s="419"/>
      <c r="M466" s="419"/>
      <c r="N466" s="419"/>
      <c r="O466" s="419"/>
      <c r="P466" s="419"/>
      <c r="Q466" s="419"/>
      <c r="R466" s="419"/>
      <c r="S466" s="419"/>
      <c r="T466" s="419"/>
      <c r="U466" s="419"/>
    </row>
    <row r="467" spans="1:21" ht="18">
      <c r="A467" s="479"/>
      <c r="B467" s="435"/>
      <c r="C467" s="480"/>
      <c r="D467" s="481"/>
      <c r="E467" s="482"/>
      <c r="F467" s="482"/>
      <c r="G467" s="483"/>
      <c r="H467" s="484"/>
      <c r="I467" s="480"/>
      <c r="J467" s="480"/>
      <c r="K467" s="419"/>
      <c r="L467" s="419"/>
      <c r="M467" s="419"/>
      <c r="N467" s="419"/>
      <c r="O467" s="419"/>
      <c r="P467" s="419"/>
      <c r="Q467" s="419"/>
      <c r="R467" s="419"/>
      <c r="S467" s="419"/>
      <c r="T467" s="419"/>
      <c r="U467" s="419"/>
    </row>
    <row r="468" spans="1:21" ht="18">
      <c r="A468" s="479"/>
      <c r="B468" s="435"/>
      <c r="C468" s="480"/>
      <c r="D468" s="481"/>
      <c r="E468" s="482"/>
      <c r="F468" s="482"/>
      <c r="G468" s="483"/>
      <c r="H468" s="484"/>
      <c r="I468" s="480"/>
      <c r="J468" s="480"/>
      <c r="K468" s="419"/>
      <c r="L468" s="419"/>
      <c r="M468" s="419"/>
      <c r="N468" s="419"/>
      <c r="O468" s="419"/>
      <c r="P468" s="419"/>
      <c r="Q468" s="419"/>
      <c r="R468" s="419"/>
      <c r="S468" s="419"/>
      <c r="T468" s="419"/>
      <c r="U468" s="419"/>
    </row>
    <row r="469" spans="1:21" ht="18">
      <c r="A469" s="479"/>
      <c r="B469" s="435"/>
      <c r="C469" s="480"/>
      <c r="D469" s="481"/>
      <c r="E469" s="482"/>
      <c r="F469" s="482"/>
      <c r="G469" s="483"/>
      <c r="H469" s="484"/>
      <c r="I469" s="480"/>
      <c r="J469" s="480"/>
      <c r="K469" s="419"/>
      <c r="L469" s="419"/>
      <c r="M469" s="419"/>
      <c r="N469" s="419"/>
      <c r="O469" s="419"/>
      <c r="P469" s="419"/>
      <c r="Q469" s="419"/>
      <c r="R469" s="419"/>
      <c r="S469" s="419"/>
      <c r="T469" s="419"/>
      <c r="U469" s="419"/>
    </row>
    <row r="470" spans="1:21" ht="18">
      <c r="A470" s="479"/>
      <c r="B470" s="435"/>
      <c r="C470" s="480"/>
      <c r="D470" s="481"/>
      <c r="E470" s="482"/>
      <c r="F470" s="482"/>
      <c r="G470" s="483"/>
      <c r="H470" s="484"/>
      <c r="I470" s="480"/>
      <c r="J470" s="480"/>
      <c r="K470" s="419"/>
      <c r="L470" s="419"/>
      <c r="M470" s="419"/>
      <c r="N470" s="419"/>
      <c r="O470" s="419"/>
      <c r="P470" s="419"/>
      <c r="Q470" s="419"/>
      <c r="R470" s="419"/>
      <c r="S470" s="419"/>
      <c r="T470" s="419"/>
      <c r="U470" s="419"/>
    </row>
    <row r="471" spans="1:21" ht="18">
      <c r="A471" s="479"/>
      <c r="B471" s="435"/>
      <c r="C471" s="480"/>
      <c r="D471" s="481"/>
      <c r="E471" s="482"/>
      <c r="F471" s="482"/>
      <c r="G471" s="483"/>
      <c r="H471" s="484"/>
      <c r="I471" s="480"/>
      <c r="J471" s="480"/>
      <c r="K471" s="419"/>
      <c r="L471" s="419"/>
      <c r="M471" s="419"/>
      <c r="N471" s="419"/>
      <c r="O471" s="419"/>
      <c r="P471" s="419"/>
      <c r="Q471" s="419"/>
      <c r="R471" s="419"/>
      <c r="S471" s="419"/>
      <c r="T471" s="419"/>
      <c r="U471" s="419"/>
    </row>
    <row r="472" spans="1:21" ht="18">
      <c r="A472" s="479"/>
      <c r="B472" s="435"/>
      <c r="C472" s="480"/>
      <c r="D472" s="481"/>
      <c r="E472" s="482"/>
      <c r="F472" s="482"/>
      <c r="G472" s="483"/>
      <c r="H472" s="484"/>
      <c r="I472" s="480"/>
      <c r="J472" s="480"/>
      <c r="K472" s="419"/>
      <c r="L472" s="419"/>
      <c r="M472" s="419"/>
      <c r="N472" s="419"/>
      <c r="O472" s="419"/>
      <c r="P472" s="419"/>
      <c r="Q472" s="419"/>
      <c r="R472" s="419"/>
      <c r="S472" s="419"/>
      <c r="T472" s="419"/>
      <c r="U472" s="419"/>
    </row>
    <row r="473" spans="1:21" ht="18">
      <c r="A473" s="479"/>
      <c r="B473" s="435"/>
      <c r="C473" s="480"/>
      <c r="D473" s="481"/>
      <c r="E473" s="482"/>
      <c r="F473" s="482"/>
      <c r="G473" s="483"/>
      <c r="H473" s="484"/>
      <c r="I473" s="480"/>
      <c r="J473" s="480"/>
      <c r="K473" s="419"/>
      <c r="L473" s="419"/>
      <c r="M473" s="419"/>
      <c r="N473" s="419"/>
      <c r="O473" s="419"/>
      <c r="P473" s="419"/>
      <c r="Q473" s="419"/>
      <c r="R473" s="419"/>
      <c r="S473" s="419"/>
      <c r="T473" s="419"/>
      <c r="U473" s="419"/>
    </row>
    <row r="474" spans="1:21" ht="18">
      <c r="A474" s="479"/>
      <c r="B474" s="435"/>
      <c r="C474" s="480"/>
      <c r="D474" s="481"/>
      <c r="E474" s="482"/>
      <c r="F474" s="482"/>
      <c r="G474" s="483"/>
      <c r="H474" s="484"/>
      <c r="I474" s="480"/>
      <c r="J474" s="480"/>
      <c r="K474" s="419"/>
      <c r="L474" s="419"/>
      <c r="M474" s="419"/>
      <c r="N474" s="419"/>
      <c r="O474" s="419"/>
      <c r="P474" s="419"/>
      <c r="Q474" s="419"/>
      <c r="R474" s="419"/>
      <c r="S474" s="419"/>
      <c r="T474" s="419"/>
      <c r="U474" s="419"/>
    </row>
    <row r="475" spans="1:21" ht="18">
      <c r="A475" s="479"/>
      <c r="B475" s="435"/>
      <c r="C475" s="480"/>
      <c r="D475" s="481"/>
      <c r="E475" s="482"/>
      <c r="F475" s="482"/>
      <c r="G475" s="483"/>
      <c r="H475" s="484"/>
      <c r="I475" s="480"/>
      <c r="J475" s="480"/>
      <c r="K475" s="419"/>
      <c r="L475" s="419"/>
      <c r="M475" s="419"/>
      <c r="N475" s="419"/>
      <c r="O475" s="419"/>
      <c r="P475" s="419"/>
      <c r="Q475" s="419"/>
      <c r="R475" s="419"/>
      <c r="S475" s="419"/>
      <c r="T475" s="419"/>
      <c r="U475" s="419"/>
    </row>
    <row r="476" spans="1:21" ht="18">
      <c r="A476" s="479"/>
      <c r="B476" s="435"/>
      <c r="C476" s="480"/>
      <c r="D476" s="481"/>
      <c r="E476" s="482"/>
      <c r="F476" s="482"/>
      <c r="G476" s="483"/>
      <c r="H476" s="484"/>
      <c r="I476" s="480"/>
      <c r="J476" s="480"/>
      <c r="K476" s="419"/>
      <c r="L476" s="419"/>
      <c r="M476" s="419"/>
      <c r="N476" s="419"/>
      <c r="O476" s="419"/>
      <c r="P476" s="419"/>
      <c r="Q476" s="419"/>
      <c r="R476" s="419"/>
      <c r="S476" s="419"/>
      <c r="T476" s="419"/>
      <c r="U476" s="419"/>
    </row>
    <row r="477" spans="1:21" ht="18">
      <c r="A477" s="479"/>
      <c r="B477" s="435"/>
      <c r="C477" s="480"/>
      <c r="D477" s="481"/>
      <c r="E477" s="482"/>
      <c r="F477" s="482"/>
      <c r="G477" s="483"/>
      <c r="H477" s="484"/>
      <c r="I477" s="480"/>
      <c r="J477" s="480"/>
      <c r="K477" s="419"/>
      <c r="L477" s="419"/>
      <c r="M477" s="419"/>
      <c r="N477" s="419"/>
      <c r="O477" s="419"/>
      <c r="P477" s="419"/>
      <c r="Q477" s="419"/>
      <c r="R477" s="419"/>
      <c r="S477" s="419"/>
      <c r="T477" s="419"/>
      <c r="U477" s="419"/>
    </row>
    <row r="478" spans="1:21" ht="18">
      <c r="A478" s="479"/>
      <c r="B478" s="435"/>
      <c r="C478" s="480"/>
      <c r="D478" s="481"/>
      <c r="E478" s="482"/>
      <c r="F478" s="482"/>
      <c r="G478" s="483"/>
      <c r="H478" s="484"/>
      <c r="I478" s="480"/>
      <c r="J478" s="480"/>
      <c r="K478" s="419"/>
      <c r="L478" s="419"/>
      <c r="M478" s="419"/>
      <c r="N478" s="419"/>
      <c r="O478" s="419"/>
      <c r="P478" s="419"/>
      <c r="Q478" s="419"/>
      <c r="R478" s="419"/>
      <c r="S478" s="419"/>
      <c r="T478" s="419"/>
      <c r="U478" s="419"/>
    </row>
    <row r="479" spans="1:21" ht="18">
      <c r="A479" s="479"/>
      <c r="B479" s="435"/>
      <c r="C479" s="480"/>
      <c r="D479" s="481"/>
      <c r="E479" s="482"/>
      <c r="F479" s="482"/>
      <c r="G479" s="483"/>
      <c r="H479" s="484"/>
      <c r="I479" s="480"/>
      <c r="J479" s="480"/>
      <c r="K479" s="419"/>
      <c r="L479" s="419"/>
      <c r="M479" s="419"/>
      <c r="N479" s="419"/>
      <c r="O479" s="419"/>
      <c r="P479" s="419"/>
      <c r="Q479" s="419"/>
      <c r="R479" s="419"/>
      <c r="S479" s="419"/>
      <c r="T479" s="419"/>
      <c r="U479" s="419"/>
    </row>
    <row r="480" spans="1:21" ht="18">
      <c r="A480" s="479"/>
      <c r="B480" s="435"/>
      <c r="C480" s="480"/>
      <c r="D480" s="481"/>
      <c r="E480" s="482"/>
      <c r="F480" s="482"/>
      <c r="G480" s="483"/>
      <c r="H480" s="484"/>
      <c r="I480" s="480"/>
      <c r="J480" s="480"/>
      <c r="K480" s="419"/>
      <c r="L480" s="419"/>
      <c r="M480" s="419"/>
      <c r="N480" s="419"/>
      <c r="O480" s="419"/>
      <c r="P480" s="419"/>
      <c r="Q480" s="419"/>
      <c r="R480" s="419"/>
      <c r="S480" s="419"/>
      <c r="T480" s="419"/>
      <c r="U480" s="419"/>
    </row>
    <row r="481" spans="1:21" ht="18">
      <c r="A481" s="479"/>
      <c r="B481" s="435"/>
      <c r="C481" s="480"/>
      <c r="D481" s="481"/>
      <c r="E481" s="482"/>
      <c r="F481" s="482"/>
      <c r="G481" s="483"/>
      <c r="H481" s="484"/>
      <c r="I481" s="480"/>
      <c r="J481" s="480"/>
      <c r="K481" s="419"/>
      <c r="L481" s="419"/>
      <c r="M481" s="419"/>
      <c r="N481" s="419"/>
      <c r="O481" s="419"/>
      <c r="P481" s="419"/>
      <c r="Q481" s="419"/>
      <c r="R481" s="419"/>
      <c r="S481" s="419"/>
      <c r="T481" s="419"/>
      <c r="U481" s="419"/>
    </row>
    <row r="482" spans="1:21" ht="18">
      <c r="A482" s="479"/>
      <c r="B482" s="435"/>
      <c r="C482" s="480"/>
      <c r="D482" s="481"/>
      <c r="E482" s="482"/>
      <c r="F482" s="482"/>
      <c r="G482" s="483"/>
      <c r="H482" s="484"/>
      <c r="I482" s="480"/>
      <c r="J482" s="480"/>
      <c r="K482" s="419"/>
      <c r="L482" s="419"/>
      <c r="M482" s="419"/>
      <c r="N482" s="419"/>
      <c r="O482" s="419"/>
      <c r="P482" s="419"/>
      <c r="Q482" s="419"/>
      <c r="R482" s="419"/>
      <c r="S482" s="419"/>
      <c r="T482" s="419"/>
      <c r="U482" s="419"/>
    </row>
    <row r="483" spans="1:21" ht="18">
      <c r="A483" s="479"/>
      <c r="B483" s="435"/>
      <c r="C483" s="480"/>
      <c r="D483" s="481"/>
      <c r="E483" s="482"/>
      <c r="F483" s="482"/>
      <c r="G483" s="483"/>
      <c r="H483" s="484"/>
      <c r="I483" s="480"/>
      <c r="J483" s="480"/>
      <c r="K483" s="419"/>
      <c r="L483" s="419"/>
      <c r="M483" s="419"/>
      <c r="N483" s="419"/>
      <c r="O483" s="419"/>
      <c r="P483" s="419"/>
      <c r="Q483" s="419"/>
      <c r="R483" s="419"/>
      <c r="S483" s="419"/>
      <c r="T483" s="419"/>
      <c r="U483" s="419"/>
    </row>
    <row r="484" spans="1:21" ht="18">
      <c r="A484" s="479"/>
      <c r="B484" s="435"/>
      <c r="C484" s="480"/>
      <c r="D484" s="481"/>
      <c r="E484" s="482"/>
      <c r="F484" s="482"/>
      <c r="G484" s="483"/>
      <c r="H484" s="484"/>
      <c r="I484" s="480"/>
      <c r="J484" s="480"/>
      <c r="K484" s="419"/>
      <c r="L484" s="419"/>
      <c r="M484" s="419"/>
      <c r="N484" s="419"/>
      <c r="O484" s="419"/>
      <c r="P484" s="419"/>
      <c r="Q484" s="419"/>
      <c r="R484" s="419"/>
      <c r="S484" s="419"/>
      <c r="T484" s="419"/>
      <c r="U484" s="419"/>
    </row>
    <row r="485" spans="1:21" ht="18">
      <c r="A485" s="479"/>
      <c r="B485" s="435"/>
      <c r="C485" s="480"/>
      <c r="D485" s="481"/>
      <c r="E485" s="482"/>
      <c r="F485" s="482"/>
      <c r="G485" s="483"/>
      <c r="H485" s="484"/>
      <c r="I485" s="480"/>
      <c r="J485" s="480"/>
      <c r="K485" s="419"/>
      <c r="L485" s="419"/>
      <c r="M485" s="419"/>
      <c r="N485" s="419"/>
      <c r="O485" s="419"/>
      <c r="P485" s="419"/>
      <c r="Q485" s="419"/>
      <c r="R485" s="419"/>
      <c r="S485" s="419"/>
      <c r="T485" s="419"/>
      <c r="U485" s="419"/>
    </row>
    <row r="486" spans="1:21" ht="18">
      <c r="A486" s="479"/>
      <c r="B486" s="435"/>
      <c r="C486" s="480"/>
      <c r="D486" s="481"/>
      <c r="E486" s="482"/>
      <c r="F486" s="482"/>
      <c r="G486" s="483"/>
      <c r="H486" s="484"/>
      <c r="I486" s="480"/>
      <c r="J486" s="480"/>
      <c r="K486" s="419"/>
      <c r="L486" s="419"/>
      <c r="M486" s="419"/>
      <c r="N486" s="419"/>
      <c r="O486" s="419"/>
      <c r="P486" s="419"/>
      <c r="Q486" s="419"/>
      <c r="R486" s="419"/>
      <c r="S486" s="419"/>
      <c r="T486" s="419"/>
      <c r="U486" s="419"/>
    </row>
    <row r="487" spans="1:21" ht="18">
      <c r="A487" s="479"/>
      <c r="B487" s="435"/>
      <c r="C487" s="480"/>
      <c r="D487" s="481"/>
      <c r="E487" s="482"/>
      <c r="F487" s="482"/>
      <c r="G487" s="483"/>
      <c r="H487" s="484"/>
      <c r="I487" s="480"/>
      <c r="J487" s="480"/>
      <c r="K487" s="419"/>
      <c r="L487" s="419"/>
      <c r="M487" s="419"/>
      <c r="N487" s="419"/>
      <c r="O487" s="419"/>
      <c r="P487" s="419"/>
      <c r="Q487" s="419"/>
      <c r="R487" s="419"/>
      <c r="S487" s="419"/>
      <c r="T487" s="419"/>
      <c r="U487" s="419"/>
    </row>
    <row r="488" spans="1:21" ht="18">
      <c r="A488" s="479"/>
      <c r="B488" s="435"/>
      <c r="C488" s="480"/>
      <c r="D488" s="481"/>
      <c r="E488" s="482"/>
      <c r="F488" s="482"/>
      <c r="G488" s="483"/>
      <c r="H488" s="484"/>
      <c r="I488" s="480"/>
      <c r="J488" s="480"/>
      <c r="K488" s="419"/>
      <c r="L488" s="419"/>
      <c r="M488" s="419"/>
      <c r="N488" s="419"/>
      <c r="O488" s="419"/>
      <c r="P488" s="419"/>
      <c r="Q488" s="419"/>
      <c r="R488" s="419"/>
      <c r="S488" s="419"/>
      <c r="T488" s="419"/>
      <c r="U488" s="419"/>
    </row>
    <row r="489" spans="1:21" ht="18">
      <c r="A489" s="479"/>
      <c r="B489" s="435"/>
      <c r="C489" s="480"/>
      <c r="D489" s="481"/>
      <c r="E489" s="482"/>
      <c r="F489" s="482"/>
      <c r="G489" s="483"/>
      <c r="H489" s="484"/>
      <c r="I489" s="480"/>
      <c r="J489" s="480"/>
      <c r="K489" s="419"/>
      <c r="L489" s="419"/>
      <c r="M489" s="419"/>
      <c r="N489" s="419"/>
      <c r="O489" s="419"/>
      <c r="P489" s="419"/>
      <c r="Q489" s="419"/>
      <c r="R489" s="419"/>
      <c r="S489" s="419"/>
      <c r="T489" s="419"/>
      <c r="U489" s="419"/>
    </row>
    <row r="490" spans="1:21" ht="18">
      <c r="A490" s="479"/>
      <c r="B490" s="435"/>
      <c r="C490" s="480"/>
      <c r="D490" s="481"/>
      <c r="E490" s="482"/>
      <c r="F490" s="482"/>
      <c r="G490" s="483"/>
      <c r="H490" s="484"/>
      <c r="I490" s="480"/>
      <c r="J490" s="480"/>
      <c r="K490" s="419"/>
      <c r="L490" s="419"/>
      <c r="M490" s="419"/>
      <c r="N490" s="419"/>
      <c r="O490" s="419"/>
      <c r="P490" s="419"/>
      <c r="Q490" s="419"/>
      <c r="R490" s="419"/>
      <c r="S490" s="419"/>
      <c r="T490" s="419"/>
      <c r="U490" s="419"/>
    </row>
    <row r="491" spans="1:21" ht="18">
      <c r="A491" s="479"/>
      <c r="B491" s="435"/>
      <c r="C491" s="480"/>
      <c r="D491" s="481"/>
      <c r="E491" s="482"/>
      <c r="F491" s="482"/>
      <c r="G491" s="483"/>
      <c r="H491" s="484"/>
      <c r="I491" s="480"/>
      <c r="J491" s="480"/>
      <c r="K491" s="419"/>
      <c r="L491" s="419"/>
      <c r="M491" s="419"/>
      <c r="N491" s="419"/>
      <c r="O491" s="419"/>
      <c r="P491" s="419"/>
      <c r="Q491" s="419"/>
      <c r="R491" s="419"/>
      <c r="S491" s="419"/>
      <c r="T491" s="419"/>
      <c r="U491" s="419"/>
    </row>
    <row r="492" spans="1:21" ht="18">
      <c r="A492" s="479"/>
      <c r="B492" s="435"/>
      <c r="C492" s="480"/>
      <c r="D492" s="481"/>
      <c r="E492" s="482"/>
      <c r="F492" s="482"/>
      <c r="G492" s="483"/>
      <c r="H492" s="484"/>
      <c r="I492" s="480"/>
      <c r="J492" s="480"/>
      <c r="K492" s="419"/>
      <c r="L492" s="419"/>
      <c r="M492" s="419"/>
      <c r="N492" s="419"/>
      <c r="O492" s="419"/>
      <c r="P492" s="419"/>
      <c r="Q492" s="419"/>
      <c r="R492" s="419"/>
      <c r="S492" s="419"/>
      <c r="T492" s="419"/>
      <c r="U492" s="419"/>
    </row>
    <row r="493" spans="1:21" ht="18">
      <c r="A493" s="479"/>
      <c r="B493" s="435"/>
      <c r="C493" s="480"/>
      <c r="D493" s="481"/>
      <c r="E493" s="482"/>
      <c r="F493" s="482"/>
      <c r="G493" s="483"/>
      <c r="H493" s="484"/>
      <c r="I493" s="480"/>
      <c r="J493" s="480"/>
      <c r="K493" s="419"/>
      <c r="L493" s="419"/>
      <c r="M493" s="419"/>
      <c r="N493" s="419"/>
      <c r="O493" s="419"/>
      <c r="P493" s="419"/>
      <c r="Q493" s="419"/>
      <c r="R493" s="419"/>
      <c r="S493" s="419"/>
      <c r="T493" s="419"/>
      <c r="U493" s="419"/>
    </row>
    <row r="494" spans="1:21" ht="18">
      <c r="A494" s="479"/>
      <c r="B494" s="435"/>
      <c r="C494" s="480"/>
      <c r="D494" s="481"/>
      <c r="E494" s="482"/>
      <c r="F494" s="482"/>
      <c r="G494" s="483"/>
      <c r="H494" s="484"/>
      <c r="I494" s="480"/>
      <c r="J494" s="480"/>
      <c r="K494" s="419"/>
      <c r="L494" s="419"/>
      <c r="M494" s="419"/>
      <c r="N494" s="419"/>
      <c r="O494" s="419"/>
      <c r="P494" s="419"/>
      <c r="Q494" s="419"/>
      <c r="R494" s="419"/>
      <c r="S494" s="419"/>
      <c r="T494" s="419"/>
      <c r="U494" s="419"/>
    </row>
    <row r="495" spans="1:21" ht="18">
      <c r="A495" s="479"/>
      <c r="B495" s="435"/>
      <c r="C495" s="480"/>
      <c r="D495" s="481"/>
      <c r="E495" s="482"/>
      <c r="F495" s="482"/>
      <c r="G495" s="483"/>
      <c r="H495" s="484"/>
      <c r="I495" s="480"/>
      <c r="J495" s="480"/>
      <c r="K495" s="419"/>
      <c r="L495" s="419"/>
      <c r="M495" s="419"/>
      <c r="N495" s="419"/>
      <c r="O495" s="419"/>
      <c r="P495" s="419"/>
      <c r="Q495" s="419"/>
      <c r="R495" s="419"/>
      <c r="S495" s="419"/>
      <c r="T495" s="419"/>
      <c r="U495" s="419"/>
    </row>
    <row r="496" spans="1:21" ht="18">
      <c r="A496" s="479"/>
      <c r="B496" s="435"/>
      <c r="C496" s="480"/>
      <c r="D496" s="481"/>
      <c r="E496" s="482"/>
      <c r="F496" s="482"/>
      <c r="G496" s="483"/>
      <c r="H496" s="484"/>
      <c r="I496" s="480"/>
      <c r="J496" s="480"/>
      <c r="K496" s="419"/>
      <c r="L496" s="419"/>
      <c r="M496" s="419"/>
      <c r="N496" s="419"/>
      <c r="O496" s="419"/>
      <c r="P496" s="419"/>
      <c r="Q496" s="419"/>
      <c r="R496" s="419"/>
      <c r="S496" s="419"/>
      <c r="T496" s="419"/>
      <c r="U496" s="419"/>
    </row>
    <row r="497" spans="1:21" ht="18">
      <c r="A497" s="479"/>
      <c r="B497" s="435"/>
      <c r="C497" s="480"/>
      <c r="D497" s="481"/>
      <c r="E497" s="482"/>
      <c r="F497" s="482"/>
      <c r="G497" s="483"/>
      <c r="H497" s="484"/>
      <c r="I497" s="480"/>
      <c r="J497" s="480"/>
      <c r="K497" s="419"/>
      <c r="L497" s="419"/>
      <c r="M497" s="419"/>
      <c r="N497" s="419"/>
      <c r="O497" s="419"/>
      <c r="P497" s="419"/>
      <c r="Q497" s="419"/>
      <c r="R497" s="419"/>
      <c r="S497" s="419"/>
      <c r="T497" s="419"/>
      <c r="U497" s="419"/>
    </row>
    <row r="498" spans="1:21" ht="18">
      <c r="A498" s="479"/>
      <c r="B498" s="435"/>
      <c r="C498" s="480"/>
      <c r="D498" s="481"/>
      <c r="E498" s="482"/>
      <c r="F498" s="482"/>
      <c r="G498" s="483"/>
      <c r="H498" s="484"/>
      <c r="I498" s="480"/>
      <c r="J498" s="480"/>
      <c r="K498" s="419"/>
      <c r="L498" s="419"/>
      <c r="M498" s="419"/>
      <c r="N498" s="419"/>
      <c r="O498" s="419"/>
      <c r="P498" s="419"/>
      <c r="Q498" s="419"/>
      <c r="R498" s="419"/>
      <c r="S498" s="419"/>
      <c r="T498" s="419"/>
      <c r="U498" s="419"/>
    </row>
    <row r="499" spans="1:21" ht="18">
      <c r="A499" s="479"/>
      <c r="B499" s="435"/>
      <c r="C499" s="480"/>
      <c r="D499" s="481"/>
      <c r="E499" s="482"/>
      <c r="F499" s="482"/>
      <c r="G499" s="483"/>
      <c r="H499" s="484"/>
      <c r="I499" s="480"/>
      <c r="J499" s="480"/>
      <c r="K499" s="419"/>
      <c r="L499" s="419"/>
      <c r="M499" s="419"/>
      <c r="N499" s="419"/>
      <c r="O499" s="419"/>
      <c r="P499" s="419"/>
      <c r="Q499" s="419"/>
      <c r="R499" s="419"/>
      <c r="S499" s="419"/>
      <c r="T499" s="419"/>
      <c r="U499" s="419"/>
    </row>
    <row r="500" spans="1:21" ht="18">
      <c r="A500" s="479"/>
      <c r="B500" s="435"/>
      <c r="C500" s="480"/>
      <c r="D500" s="481"/>
      <c r="E500" s="482"/>
      <c r="F500" s="482"/>
      <c r="G500" s="483"/>
      <c r="H500" s="484"/>
      <c r="I500" s="480"/>
      <c r="J500" s="480"/>
      <c r="K500" s="419"/>
      <c r="L500" s="419"/>
      <c r="M500" s="419"/>
      <c r="N500" s="419"/>
      <c r="O500" s="419"/>
      <c r="P500" s="419"/>
      <c r="Q500" s="419"/>
      <c r="R500" s="419"/>
      <c r="S500" s="419"/>
      <c r="T500" s="419"/>
      <c r="U500" s="419"/>
    </row>
    <row r="501" spans="1:21" ht="18">
      <c r="A501" s="479"/>
      <c r="B501" s="435"/>
      <c r="C501" s="480"/>
      <c r="D501" s="481"/>
      <c r="E501" s="482"/>
      <c r="F501" s="482"/>
      <c r="G501" s="483"/>
      <c r="H501" s="484"/>
      <c r="I501" s="480"/>
      <c r="J501" s="480"/>
      <c r="K501" s="419"/>
      <c r="L501" s="419"/>
      <c r="M501" s="419"/>
      <c r="N501" s="419"/>
      <c r="O501" s="419"/>
      <c r="P501" s="419"/>
      <c r="Q501" s="419"/>
      <c r="R501" s="419"/>
      <c r="S501" s="419"/>
      <c r="T501" s="419"/>
      <c r="U501" s="419"/>
    </row>
    <row r="502" spans="1:21" ht="18">
      <c r="A502" s="479"/>
      <c r="B502" s="435"/>
      <c r="C502" s="480"/>
      <c r="D502" s="481"/>
      <c r="E502" s="482"/>
      <c r="F502" s="482"/>
      <c r="G502" s="483"/>
      <c r="H502" s="484"/>
      <c r="I502" s="480"/>
      <c r="J502" s="480"/>
      <c r="K502" s="419"/>
      <c r="L502" s="419"/>
      <c r="M502" s="419"/>
      <c r="N502" s="419"/>
      <c r="O502" s="419"/>
      <c r="P502" s="419"/>
      <c r="Q502" s="419"/>
      <c r="R502" s="419"/>
      <c r="S502" s="419"/>
      <c r="T502" s="419"/>
      <c r="U502" s="419"/>
    </row>
    <row r="503" spans="1:21" ht="18">
      <c r="A503" s="479"/>
      <c r="B503" s="435"/>
      <c r="C503" s="480"/>
      <c r="D503" s="481"/>
      <c r="E503" s="482"/>
      <c r="F503" s="482"/>
      <c r="G503" s="483"/>
      <c r="H503" s="484"/>
      <c r="I503" s="480"/>
      <c r="J503" s="480"/>
      <c r="K503" s="419"/>
      <c r="L503" s="419"/>
      <c r="M503" s="419"/>
      <c r="N503" s="419"/>
      <c r="O503" s="419"/>
      <c r="P503" s="419"/>
      <c r="Q503" s="419"/>
      <c r="R503" s="419"/>
      <c r="S503" s="419"/>
      <c r="T503" s="419"/>
      <c r="U503" s="419"/>
    </row>
    <row r="504" spans="1:21" ht="18">
      <c r="A504" s="479"/>
      <c r="B504" s="435"/>
      <c r="C504" s="480"/>
      <c r="D504" s="481"/>
      <c r="E504" s="482"/>
      <c r="F504" s="482"/>
      <c r="G504" s="483"/>
      <c r="H504" s="484"/>
      <c r="I504" s="480"/>
      <c r="J504" s="480"/>
      <c r="K504" s="419"/>
      <c r="L504" s="419"/>
      <c r="M504" s="419"/>
      <c r="N504" s="419"/>
      <c r="O504" s="419"/>
      <c r="P504" s="419"/>
      <c r="Q504" s="419"/>
      <c r="R504" s="419"/>
      <c r="S504" s="419"/>
      <c r="T504" s="419"/>
      <c r="U504" s="419"/>
    </row>
    <row r="505" spans="1:21" ht="18">
      <c r="A505" s="479"/>
      <c r="B505" s="435"/>
      <c r="C505" s="480"/>
      <c r="D505" s="481"/>
      <c r="E505" s="482"/>
      <c r="F505" s="482"/>
      <c r="G505" s="483"/>
      <c r="H505" s="484"/>
      <c r="I505" s="480"/>
      <c r="J505" s="480"/>
      <c r="K505" s="419"/>
      <c r="L505" s="419"/>
      <c r="M505" s="419"/>
      <c r="N505" s="419"/>
      <c r="O505" s="419"/>
      <c r="P505" s="419"/>
      <c r="Q505" s="419"/>
      <c r="R505" s="419"/>
      <c r="S505" s="419"/>
      <c r="T505" s="419"/>
      <c r="U505" s="419"/>
    </row>
    <row r="506" spans="1:21" ht="18">
      <c r="A506" s="479"/>
      <c r="B506" s="435"/>
      <c r="C506" s="480"/>
      <c r="D506" s="481"/>
      <c r="E506" s="482"/>
      <c r="F506" s="482"/>
      <c r="G506" s="483"/>
      <c r="H506" s="484"/>
      <c r="I506" s="480"/>
      <c r="J506" s="480"/>
      <c r="K506" s="419"/>
      <c r="L506" s="419"/>
      <c r="M506" s="419"/>
      <c r="N506" s="419"/>
      <c r="O506" s="419"/>
      <c r="P506" s="419"/>
      <c r="Q506" s="419"/>
      <c r="R506" s="419"/>
      <c r="S506" s="419"/>
      <c r="T506" s="419"/>
      <c r="U506" s="419"/>
    </row>
    <row r="507" spans="1:21" ht="18">
      <c r="A507" s="479"/>
      <c r="B507" s="435"/>
      <c r="C507" s="480"/>
      <c r="D507" s="481"/>
      <c r="E507" s="482"/>
      <c r="F507" s="482"/>
      <c r="G507" s="483"/>
      <c r="H507" s="484"/>
      <c r="I507" s="480"/>
      <c r="J507" s="480"/>
      <c r="K507" s="419"/>
      <c r="L507" s="419"/>
      <c r="M507" s="419"/>
      <c r="N507" s="419"/>
      <c r="O507" s="419"/>
      <c r="P507" s="419"/>
      <c r="Q507" s="419"/>
      <c r="R507" s="419"/>
      <c r="S507" s="419"/>
      <c r="T507" s="419"/>
      <c r="U507" s="419"/>
    </row>
    <row r="508" spans="1:21" ht="18">
      <c r="A508" s="479"/>
      <c r="B508" s="435"/>
      <c r="C508" s="480"/>
      <c r="D508" s="481"/>
      <c r="E508" s="482"/>
      <c r="F508" s="482"/>
      <c r="G508" s="483"/>
      <c r="H508" s="484"/>
      <c r="I508" s="480"/>
      <c r="J508" s="480"/>
      <c r="K508" s="419"/>
      <c r="L508" s="419"/>
      <c r="M508" s="419"/>
      <c r="N508" s="419"/>
      <c r="O508" s="419"/>
      <c r="P508" s="419"/>
      <c r="Q508" s="419"/>
      <c r="R508" s="419"/>
      <c r="S508" s="419"/>
      <c r="T508" s="419"/>
      <c r="U508" s="419"/>
    </row>
    <row r="509" spans="1:21" ht="18">
      <c r="A509" s="479"/>
      <c r="B509" s="435"/>
      <c r="C509" s="480"/>
      <c r="D509" s="481"/>
      <c r="E509" s="482"/>
      <c r="F509" s="482"/>
      <c r="G509" s="483"/>
      <c r="H509" s="484"/>
      <c r="I509" s="480"/>
      <c r="J509" s="480"/>
      <c r="K509" s="419"/>
      <c r="L509" s="419"/>
      <c r="M509" s="419"/>
      <c r="N509" s="419"/>
      <c r="O509" s="419"/>
      <c r="P509" s="419"/>
      <c r="Q509" s="419"/>
      <c r="R509" s="419"/>
      <c r="S509" s="419"/>
      <c r="T509" s="419"/>
      <c r="U509" s="419"/>
    </row>
    <row r="510" spans="1:21" ht="18">
      <c r="A510" s="479"/>
      <c r="B510" s="435"/>
      <c r="C510" s="480"/>
      <c r="D510" s="481"/>
      <c r="E510" s="482"/>
      <c r="F510" s="482"/>
      <c r="G510" s="483"/>
      <c r="H510" s="484"/>
      <c r="I510" s="480"/>
      <c r="J510" s="480"/>
      <c r="K510" s="419"/>
      <c r="L510" s="419"/>
      <c r="M510" s="419"/>
      <c r="N510" s="419"/>
      <c r="O510" s="419"/>
      <c r="P510" s="419"/>
      <c r="Q510" s="419"/>
      <c r="R510" s="419"/>
      <c r="S510" s="419"/>
      <c r="T510" s="419"/>
      <c r="U510" s="419"/>
    </row>
    <row r="511" spans="1:21" ht="18">
      <c r="A511" s="479"/>
      <c r="B511" s="435"/>
      <c r="C511" s="480"/>
      <c r="D511" s="481"/>
      <c r="E511" s="482"/>
      <c r="F511" s="482"/>
      <c r="G511" s="483"/>
      <c r="H511" s="484"/>
      <c r="I511" s="480"/>
      <c r="J511" s="480"/>
      <c r="K511" s="419"/>
      <c r="L511" s="419"/>
      <c r="M511" s="419"/>
      <c r="N511" s="419"/>
      <c r="O511" s="419"/>
      <c r="P511" s="419"/>
      <c r="Q511" s="419"/>
      <c r="R511" s="419"/>
      <c r="S511" s="419"/>
      <c r="T511" s="419"/>
      <c r="U511" s="419"/>
    </row>
    <row r="512" spans="1:21" ht="18">
      <c r="A512" s="479"/>
      <c r="B512" s="435"/>
      <c r="C512" s="480"/>
      <c r="D512" s="481"/>
      <c r="E512" s="482"/>
      <c r="F512" s="482"/>
      <c r="G512" s="483"/>
      <c r="H512" s="484"/>
      <c r="I512" s="480"/>
      <c r="J512" s="480"/>
      <c r="K512" s="419"/>
      <c r="L512" s="419"/>
      <c r="M512" s="419"/>
      <c r="N512" s="419"/>
      <c r="O512" s="419"/>
      <c r="P512" s="419"/>
      <c r="Q512" s="419"/>
      <c r="R512" s="419"/>
      <c r="S512" s="419"/>
      <c r="T512" s="419"/>
      <c r="U512" s="419"/>
    </row>
    <row r="513" spans="1:21" ht="18">
      <c r="A513" s="479"/>
      <c r="B513" s="435"/>
      <c r="C513" s="480"/>
      <c r="D513" s="481"/>
      <c r="E513" s="482"/>
      <c r="F513" s="482"/>
      <c r="G513" s="483"/>
      <c r="H513" s="484"/>
      <c r="I513" s="480"/>
      <c r="J513" s="480"/>
      <c r="K513" s="419"/>
      <c r="L513" s="419"/>
      <c r="M513" s="419"/>
      <c r="N513" s="419"/>
      <c r="O513" s="419"/>
      <c r="P513" s="419"/>
      <c r="Q513" s="419"/>
      <c r="R513" s="419"/>
      <c r="S513" s="419"/>
      <c r="T513" s="419"/>
      <c r="U513" s="419"/>
    </row>
    <row r="514" spans="1:21" ht="18">
      <c r="A514" s="479"/>
      <c r="B514" s="435"/>
      <c r="C514" s="480"/>
      <c r="D514" s="481"/>
      <c r="E514" s="482"/>
      <c r="F514" s="482"/>
      <c r="G514" s="483"/>
      <c r="H514" s="484"/>
      <c r="I514" s="480"/>
      <c r="J514" s="480"/>
      <c r="K514" s="419"/>
      <c r="L514" s="419"/>
      <c r="M514" s="419"/>
      <c r="N514" s="419"/>
      <c r="O514" s="419"/>
      <c r="P514" s="419"/>
      <c r="Q514" s="419"/>
      <c r="R514" s="419"/>
      <c r="S514" s="419"/>
      <c r="T514" s="419"/>
      <c r="U514" s="419"/>
    </row>
    <row r="515" spans="1:21" ht="18">
      <c r="A515" s="479"/>
      <c r="B515" s="435"/>
      <c r="C515" s="480"/>
      <c r="D515" s="481"/>
      <c r="E515" s="482"/>
      <c r="F515" s="482"/>
      <c r="G515" s="483"/>
      <c r="H515" s="484"/>
      <c r="I515" s="480"/>
      <c r="J515" s="480"/>
      <c r="K515" s="419"/>
      <c r="L515" s="419"/>
      <c r="M515" s="419"/>
      <c r="N515" s="419"/>
      <c r="O515" s="419"/>
      <c r="P515" s="419"/>
      <c r="Q515" s="419"/>
      <c r="R515" s="419"/>
      <c r="S515" s="419"/>
      <c r="T515" s="419"/>
      <c r="U515" s="419"/>
    </row>
    <row r="516" spans="1:21" ht="18">
      <c r="A516" s="479"/>
      <c r="B516" s="435"/>
      <c r="C516" s="480"/>
      <c r="D516" s="481"/>
      <c r="E516" s="482"/>
      <c r="F516" s="482"/>
      <c r="G516" s="483"/>
      <c r="H516" s="484"/>
      <c r="I516" s="480"/>
      <c r="J516" s="480"/>
      <c r="K516" s="419"/>
      <c r="L516" s="419"/>
      <c r="M516" s="419"/>
      <c r="N516" s="419"/>
      <c r="O516" s="419"/>
      <c r="P516" s="419"/>
      <c r="Q516" s="419"/>
      <c r="R516" s="419"/>
      <c r="S516" s="419"/>
      <c r="T516" s="419"/>
      <c r="U516" s="419"/>
    </row>
    <row r="517" spans="1:21" ht="18">
      <c r="A517" s="479"/>
      <c r="B517" s="435"/>
      <c r="C517" s="480"/>
      <c r="D517" s="481"/>
      <c r="E517" s="482"/>
      <c r="F517" s="482"/>
      <c r="G517" s="483"/>
      <c r="H517" s="484"/>
      <c r="I517" s="480"/>
      <c r="J517" s="480"/>
      <c r="K517" s="419"/>
      <c r="L517" s="419"/>
      <c r="M517" s="419"/>
      <c r="N517" s="419"/>
      <c r="O517" s="419"/>
      <c r="P517" s="419"/>
      <c r="Q517" s="419"/>
      <c r="R517" s="419"/>
      <c r="S517" s="419"/>
      <c r="T517" s="419"/>
      <c r="U517" s="419"/>
    </row>
    <row r="518" spans="1:21" ht="18">
      <c r="A518" s="479"/>
      <c r="B518" s="435"/>
      <c r="C518" s="480"/>
      <c r="D518" s="481"/>
      <c r="E518" s="482"/>
      <c r="F518" s="482"/>
      <c r="G518" s="483"/>
      <c r="H518" s="484"/>
      <c r="I518" s="480"/>
      <c r="J518" s="480"/>
      <c r="K518" s="419"/>
      <c r="L518" s="419"/>
      <c r="M518" s="419"/>
      <c r="N518" s="419"/>
      <c r="O518" s="419"/>
      <c r="P518" s="419"/>
      <c r="Q518" s="419"/>
      <c r="R518" s="419"/>
      <c r="S518" s="419"/>
      <c r="T518" s="419"/>
      <c r="U518" s="419"/>
    </row>
    <row r="519" spans="1:21" ht="18">
      <c r="A519" s="479"/>
      <c r="B519" s="435"/>
      <c r="C519" s="480"/>
      <c r="D519" s="481"/>
      <c r="E519" s="482"/>
      <c r="F519" s="482"/>
      <c r="G519" s="483"/>
      <c r="H519" s="484"/>
      <c r="I519" s="480"/>
      <c r="J519" s="480"/>
      <c r="K519" s="419"/>
      <c r="L519" s="419"/>
      <c r="M519" s="419"/>
      <c r="N519" s="419"/>
      <c r="O519" s="419"/>
      <c r="P519" s="419"/>
      <c r="Q519" s="419"/>
      <c r="R519" s="419"/>
      <c r="S519" s="419"/>
      <c r="T519" s="419"/>
      <c r="U519" s="419"/>
    </row>
    <row r="520" spans="1:21" ht="18">
      <c r="A520" s="479"/>
      <c r="B520" s="435"/>
      <c r="C520" s="480"/>
      <c r="D520" s="481"/>
      <c r="E520" s="482"/>
      <c r="F520" s="482"/>
      <c r="G520" s="483"/>
      <c r="H520" s="484"/>
      <c r="I520" s="480"/>
      <c r="J520" s="480"/>
      <c r="K520" s="419"/>
      <c r="L520" s="419"/>
      <c r="M520" s="419"/>
      <c r="N520" s="419"/>
      <c r="O520" s="419"/>
      <c r="P520" s="419"/>
      <c r="Q520" s="419"/>
      <c r="R520" s="419"/>
      <c r="S520" s="419"/>
      <c r="T520" s="419"/>
      <c r="U520" s="419"/>
    </row>
    <row r="521" spans="1:21" ht="18">
      <c r="A521" s="479"/>
      <c r="B521" s="435"/>
      <c r="C521" s="480"/>
      <c r="D521" s="481"/>
      <c r="E521" s="482"/>
      <c r="F521" s="482"/>
      <c r="G521" s="483"/>
      <c r="H521" s="484"/>
      <c r="I521" s="480"/>
      <c r="J521" s="480"/>
      <c r="K521" s="419"/>
      <c r="L521" s="419"/>
      <c r="M521" s="419"/>
      <c r="N521" s="419"/>
      <c r="O521" s="419"/>
      <c r="P521" s="419"/>
      <c r="Q521" s="419"/>
      <c r="R521" s="419"/>
      <c r="S521" s="419"/>
      <c r="T521" s="419"/>
      <c r="U521" s="419"/>
    </row>
    <row r="522" spans="1:21" ht="18">
      <c r="A522" s="479"/>
      <c r="B522" s="435"/>
      <c r="C522" s="480"/>
      <c r="D522" s="481"/>
      <c r="E522" s="482"/>
      <c r="F522" s="482"/>
      <c r="G522" s="483"/>
      <c r="H522" s="484"/>
      <c r="I522" s="480"/>
      <c r="J522" s="480"/>
      <c r="K522" s="419"/>
      <c r="L522" s="419"/>
      <c r="M522" s="419"/>
      <c r="N522" s="419"/>
      <c r="O522" s="419"/>
      <c r="P522" s="419"/>
      <c r="Q522" s="419"/>
      <c r="R522" s="419"/>
      <c r="S522" s="419"/>
      <c r="T522" s="419"/>
      <c r="U522" s="419"/>
    </row>
    <row r="523" spans="1:21" ht="18">
      <c r="A523" s="479"/>
      <c r="B523" s="435"/>
      <c r="C523" s="480"/>
      <c r="D523" s="481"/>
      <c r="E523" s="482"/>
      <c r="F523" s="482"/>
      <c r="G523" s="483"/>
      <c r="H523" s="484"/>
      <c r="I523" s="480"/>
      <c r="J523" s="480"/>
      <c r="K523" s="419"/>
      <c r="L523" s="419"/>
      <c r="M523" s="419"/>
      <c r="N523" s="419"/>
      <c r="O523" s="419"/>
      <c r="P523" s="419"/>
      <c r="Q523" s="419"/>
      <c r="R523" s="419"/>
      <c r="S523" s="419"/>
      <c r="T523" s="419"/>
      <c r="U523" s="419"/>
    </row>
    <row r="524" spans="1:21" ht="18">
      <c r="A524" s="479"/>
      <c r="B524" s="435"/>
      <c r="C524" s="480"/>
      <c r="D524" s="481"/>
      <c r="E524" s="482"/>
      <c r="F524" s="482"/>
      <c r="G524" s="483"/>
      <c r="H524" s="484"/>
      <c r="I524" s="480"/>
      <c r="J524" s="480"/>
      <c r="K524" s="419"/>
      <c r="L524" s="419"/>
      <c r="M524" s="419"/>
      <c r="N524" s="419"/>
      <c r="O524" s="419"/>
      <c r="P524" s="419"/>
      <c r="Q524" s="419"/>
      <c r="R524" s="419"/>
      <c r="S524" s="419"/>
      <c r="T524" s="419"/>
      <c r="U524" s="419"/>
    </row>
    <row r="525" spans="1:21" ht="18">
      <c r="A525" s="479"/>
      <c r="B525" s="435"/>
      <c r="C525" s="480"/>
      <c r="D525" s="481"/>
      <c r="E525" s="482"/>
      <c r="F525" s="482"/>
      <c r="G525" s="483"/>
      <c r="H525" s="484"/>
      <c r="I525" s="480"/>
      <c r="J525" s="480"/>
      <c r="K525" s="419"/>
      <c r="L525" s="419"/>
      <c r="M525" s="419"/>
      <c r="N525" s="419"/>
      <c r="O525" s="419"/>
      <c r="P525" s="419"/>
      <c r="Q525" s="419"/>
      <c r="R525" s="419"/>
      <c r="S525" s="419"/>
      <c r="T525" s="419"/>
      <c r="U525" s="419"/>
    </row>
    <row r="526" spans="1:21" ht="18">
      <c r="A526" s="479"/>
      <c r="B526" s="435"/>
      <c r="C526" s="480"/>
      <c r="D526" s="481"/>
      <c r="E526" s="482"/>
      <c r="F526" s="482"/>
      <c r="G526" s="483"/>
      <c r="H526" s="484"/>
      <c r="I526" s="480"/>
      <c r="J526" s="480"/>
      <c r="K526" s="419"/>
      <c r="L526" s="419"/>
      <c r="M526" s="419"/>
      <c r="N526" s="419"/>
      <c r="O526" s="419"/>
      <c r="P526" s="419"/>
      <c r="Q526" s="419"/>
      <c r="R526" s="419"/>
      <c r="S526" s="419"/>
      <c r="T526" s="419"/>
      <c r="U526" s="419"/>
    </row>
    <row r="527" spans="1:21" ht="18">
      <c r="A527" s="479"/>
      <c r="B527" s="435"/>
      <c r="C527" s="480"/>
      <c r="D527" s="481"/>
      <c r="E527" s="482"/>
      <c r="F527" s="482"/>
      <c r="G527" s="483"/>
      <c r="H527" s="484"/>
      <c r="I527" s="480"/>
      <c r="J527" s="480"/>
      <c r="K527" s="419"/>
      <c r="L527" s="419"/>
      <c r="M527" s="419"/>
      <c r="N527" s="419"/>
      <c r="O527" s="419"/>
      <c r="P527" s="419"/>
      <c r="Q527" s="419"/>
      <c r="R527" s="419"/>
      <c r="S527" s="419"/>
      <c r="T527" s="419"/>
      <c r="U527" s="419"/>
    </row>
    <row r="528" spans="1:21" ht="18">
      <c r="A528" s="479"/>
      <c r="B528" s="435"/>
      <c r="C528" s="480"/>
      <c r="D528" s="481"/>
      <c r="E528" s="482"/>
      <c r="F528" s="482"/>
      <c r="G528" s="483"/>
      <c r="H528" s="484"/>
      <c r="I528" s="480"/>
      <c r="J528" s="480"/>
      <c r="K528" s="419"/>
      <c r="L528" s="419"/>
      <c r="M528" s="419"/>
      <c r="N528" s="419"/>
      <c r="O528" s="419"/>
      <c r="P528" s="419"/>
      <c r="Q528" s="419"/>
      <c r="R528" s="419"/>
      <c r="S528" s="419"/>
      <c r="T528" s="419"/>
      <c r="U528" s="419"/>
    </row>
    <row r="529" spans="1:21" ht="18">
      <c r="A529" s="479"/>
      <c r="B529" s="435"/>
      <c r="C529" s="480"/>
      <c r="D529" s="481"/>
      <c r="E529" s="482"/>
      <c r="F529" s="482"/>
      <c r="G529" s="483"/>
      <c r="H529" s="484"/>
      <c r="I529" s="480"/>
      <c r="J529" s="480"/>
      <c r="K529" s="419"/>
      <c r="L529" s="419"/>
      <c r="M529" s="419"/>
      <c r="N529" s="419"/>
      <c r="O529" s="419"/>
      <c r="P529" s="419"/>
      <c r="Q529" s="419"/>
      <c r="R529" s="419"/>
      <c r="S529" s="419"/>
      <c r="T529" s="419"/>
      <c r="U529" s="419"/>
    </row>
    <row r="530" spans="1:21" ht="18">
      <c r="A530" s="479"/>
      <c r="B530" s="435"/>
      <c r="C530" s="480"/>
      <c r="D530" s="481"/>
      <c r="E530" s="482"/>
      <c r="F530" s="482"/>
      <c r="G530" s="483"/>
      <c r="H530" s="484"/>
      <c r="I530" s="480"/>
      <c r="J530" s="480"/>
      <c r="K530" s="419"/>
      <c r="L530" s="419"/>
      <c r="M530" s="419"/>
      <c r="N530" s="419"/>
      <c r="O530" s="419"/>
      <c r="P530" s="419"/>
      <c r="Q530" s="419"/>
      <c r="R530" s="419"/>
      <c r="S530" s="419"/>
      <c r="T530" s="419"/>
      <c r="U530" s="419"/>
    </row>
    <row r="531" spans="1:21" ht="18">
      <c r="A531" s="479"/>
      <c r="B531" s="435"/>
      <c r="C531" s="480"/>
      <c r="D531" s="481"/>
      <c r="E531" s="482"/>
      <c r="F531" s="482"/>
      <c r="G531" s="483"/>
      <c r="H531" s="484"/>
      <c r="I531" s="480"/>
      <c r="J531" s="480"/>
      <c r="K531" s="419"/>
      <c r="L531" s="419"/>
      <c r="M531" s="419"/>
      <c r="N531" s="419"/>
      <c r="O531" s="419"/>
      <c r="P531" s="419"/>
      <c r="Q531" s="419"/>
      <c r="R531" s="419"/>
      <c r="S531" s="419"/>
      <c r="T531" s="419"/>
      <c r="U531" s="419"/>
    </row>
    <row r="532" spans="1:21" ht="18">
      <c r="A532" s="479"/>
      <c r="B532" s="435"/>
      <c r="C532" s="480"/>
      <c r="D532" s="481"/>
      <c r="E532" s="482"/>
      <c r="F532" s="482"/>
      <c r="G532" s="483"/>
      <c r="H532" s="484"/>
      <c r="I532" s="480"/>
      <c r="J532" s="480"/>
      <c r="K532" s="419"/>
      <c r="L532" s="419"/>
      <c r="M532" s="419"/>
      <c r="N532" s="419"/>
      <c r="O532" s="419"/>
      <c r="P532" s="419"/>
      <c r="Q532" s="419"/>
      <c r="R532" s="419"/>
      <c r="S532" s="419"/>
      <c r="T532" s="419"/>
      <c r="U532" s="419"/>
    </row>
    <row r="533" spans="1:21" ht="18">
      <c r="A533" s="479"/>
      <c r="B533" s="435"/>
      <c r="C533" s="480"/>
      <c r="D533" s="481"/>
      <c r="E533" s="482"/>
      <c r="F533" s="482"/>
      <c r="G533" s="483"/>
      <c r="H533" s="484"/>
      <c r="I533" s="480"/>
      <c r="J533" s="480"/>
      <c r="K533" s="419"/>
      <c r="L533" s="419"/>
      <c r="M533" s="419"/>
      <c r="N533" s="419"/>
      <c r="O533" s="419"/>
      <c r="P533" s="419"/>
      <c r="Q533" s="419"/>
      <c r="R533" s="419"/>
      <c r="S533" s="419"/>
      <c r="T533" s="419"/>
      <c r="U533" s="419"/>
    </row>
    <row r="534" spans="1:21" ht="18">
      <c r="A534" s="479"/>
      <c r="B534" s="435"/>
      <c r="C534" s="480"/>
      <c r="D534" s="481"/>
      <c r="E534" s="482"/>
      <c r="F534" s="482"/>
      <c r="G534" s="483"/>
      <c r="H534" s="484"/>
      <c r="I534" s="480"/>
      <c r="J534" s="480"/>
      <c r="K534" s="419"/>
      <c r="L534" s="419"/>
      <c r="M534" s="419"/>
      <c r="N534" s="419"/>
      <c r="O534" s="419"/>
      <c r="P534" s="419"/>
      <c r="Q534" s="419"/>
      <c r="R534" s="419"/>
      <c r="S534" s="419"/>
      <c r="T534" s="419"/>
      <c r="U534" s="419"/>
    </row>
    <row r="535" spans="1:21" ht="18">
      <c r="A535" s="479"/>
      <c r="B535" s="435"/>
      <c r="C535" s="480"/>
      <c r="D535" s="481"/>
      <c r="E535" s="482"/>
      <c r="F535" s="482"/>
      <c r="G535" s="483"/>
      <c r="H535" s="484"/>
      <c r="I535" s="480"/>
      <c r="J535" s="480"/>
      <c r="K535" s="419"/>
      <c r="L535" s="419"/>
      <c r="M535" s="419"/>
      <c r="N535" s="419"/>
      <c r="O535" s="419"/>
      <c r="P535" s="419"/>
      <c r="Q535" s="419"/>
      <c r="R535" s="419"/>
      <c r="S535" s="419"/>
      <c r="T535" s="419"/>
      <c r="U535" s="419"/>
    </row>
    <row r="536" spans="1:21" ht="18">
      <c r="A536" s="479"/>
      <c r="B536" s="435"/>
      <c r="C536" s="480"/>
      <c r="D536" s="481"/>
      <c r="E536" s="482"/>
      <c r="F536" s="482"/>
      <c r="G536" s="483"/>
      <c r="H536" s="484"/>
      <c r="I536" s="480"/>
      <c r="J536" s="480"/>
      <c r="K536" s="419"/>
      <c r="L536" s="419"/>
      <c r="M536" s="419"/>
      <c r="N536" s="419"/>
      <c r="O536" s="419"/>
      <c r="P536" s="419"/>
      <c r="Q536" s="419"/>
      <c r="R536" s="419"/>
      <c r="S536" s="419"/>
      <c r="T536" s="419"/>
      <c r="U536" s="419"/>
    </row>
    <row r="537" spans="1:21" ht="18">
      <c r="A537" s="479"/>
      <c r="B537" s="435"/>
      <c r="C537" s="480"/>
      <c r="D537" s="481"/>
      <c r="E537" s="482"/>
      <c r="F537" s="482"/>
      <c r="G537" s="483"/>
      <c r="H537" s="484"/>
      <c r="I537" s="480"/>
      <c r="J537" s="480"/>
      <c r="K537" s="419"/>
      <c r="L537" s="419"/>
      <c r="M537" s="419"/>
      <c r="N537" s="419"/>
      <c r="O537" s="419"/>
      <c r="P537" s="419"/>
      <c r="Q537" s="419"/>
      <c r="R537" s="419"/>
      <c r="S537" s="419"/>
      <c r="T537" s="419"/>
      <c r="U537" s="419"/>
    </row>
    <row r="538" spans="1:21" ht="18">
      <c r="A538" s="479"/>
      <c r="B538" s="435"/>
      <c r="C538" s="480"/>
      <c r="D538" s="481"/>
      <c r="E538" s="482"/>
      <c r="F538" s="482"/>
      <c r="G538" s="483"/>
      <c r="H538" s="484"/>
      <c r="I538" s="480"/>
      <c r="J538" s="480"/>
      <c r="K538" s="419"/>
      <c r="L538" s="419"/>
      <c r="M538" s="419"/>
      <c r="N538" s="419"/>
      <c r="O538" s="419"/>
      <c r="P538" s="419"/>
      <c r="Q538" s="419"/>
      <c r="R538" s="419"/>
      <c r="S538" s="419"/>
      <c r="T538" s="419"/>
      <c r="U538" s="419"/>
    </row>
    <row r="539" spans="1:21" ht="18">
      <c r="A539" s="479"/>
      <c r="B539" s="435"/>
      <c r="C539" s="480"/>
      <c r="D539" s="481"/>
      <c r="E539" s="482"/>
      <c r="F539" s="482"/>
      <c r="G539" s="483"/>
      <c r="H539" s="484"/>
      <c r="I539" s="480"/>
      <c r="J539" s="480"/>
      <c r="K539" s="419"/>
      <c r="L539" s="419"/>
      <c r="M539" s="419"/>
      <c r="N539" s="419"/>
      <c r="O539" s="419"/>
      <c r="P539" s="419"/>
      <c r="Q539" s="419"/>
      <c r="R539" s="419"/>
      <c r="S539" s="419"/>
      <c r="T539" s="419"/>
      <c r="U539" s="419"/>
    </row>
    <row r="540" spans="1:21" ht="18">
      <c r="A540" s="479"/>
      <c r="B540" s="435"/>
      <c r="C540" s="480"/>
      <c r="D540" s="481"/>
      <c r="E540" s="482"/>
      <c r="F540" s="482"/>
      <c r="G540" s="483"/>
      <c r="H540" s="484"/>
      <c r="I540" s="480"/>
      <c r="J540" s="480"/>
      <c r="K540" s="419"/>
      <c r="L540" s="419"/>
      <c r="M540" s="419"/>
      <c r="N540" s="419"/>
      <c r="O540" s="419"/>
      <c r="P540" s="419"/>
      <c r="Q540" s="419"/>
      <c r="R540" s="419"/>
      <c r="S540" s="419"/>
      <c r="T540" s="419"/>
      <c r="U540" s="419"/>
    </row>
    <row r="541" spans="1:21" ht="18">
      <c r="A541" s="479"/>
      <c r="B541" s="435"/>
      <c r="C541" s="480"/>
      <c r="D541" s="481"/>
      <c r="E541" s="482"/>
      <c r="F541" s="482"/>
      <c r="G541" s="483"/>
      <c r="H541" s="484"/>
      <c r="I541" s="480"/>
      <c r="J541" s="480"/>
      <c r="K541" s="419"/>
      <c r="L541" s="419"/>
      <c r="M541" s="419"/>
      <c r="N541" s="419"/>
      <c r="O541" s="419"/>
      <c r="P541" s="419"/>
      <c r="Q541" s="419"/>
      <c r="R541" s="419"/>
      <c r="S541" s="419"/>
      <c r="T541" s="419"/>
      <c r="U541" s="419"/>
    </row>
    <row r="542" spans="1:21" ht="18">
      <c r="A542" s="479"/>
      <c r="B542" s="435"/>
      <c r="C542" s="480"/>
      <c r="D542" s="481"/>
      <c r="E542" s="482"/>
      <c r="F542" s="482"/>
      <c r="G542" s="483"/>
      <c r="H542" s="484"/>
      <c r="I542" s="480"/>
      <c r="J542" s="480"/>
      <c r="K542" s="419"/>
      <c r="L542" s="419"/>
      <c r="M542" s="419"/>
      <c r="N542" s="419"/>
      <c r="O542" s="419"/>
      <c r="P542" s="419"/>
      <c r="Q542" s="419"/>
      <c r="R542" s="419"/>
      <c r="S542" s="419"/>
      <c r="T542" s="419"/>
      <c r="U542" s="419"/>
    </row>
    <row r="543" spans="1:21" ht="18">
      <c r="A543" s="479"/>
      <c r="B543" s="435"/>
      <c r="C543" s="480"/>
      <c r="D543" s="481"/>
      <c r="E543" s="482"/>
      <c r="F543" s="482"/>
      <c r="G543" s="483"/>
      <c r="H543" s="484"/>
      <c r="I543" s="480"/>
      <c r="J543" s="480"/>
      <c r="K543" s="419"/>
      <c r="L543" s="419"/>
      <c r="M543" s="419"/>
      <c r="N543" s="419"/>
      <c r="O543" s="419"/>
      <c r="P543" s="419"/>
      <c r="Q543" s="419"/>
      <c r="R543" s="419"/>
      <c r="S543" s="419"/>
      <c r="T543" s="419"/>
      <c r="U543" s="419"/>
    </row>
    <row r="544" spans="1:21" ht="18">
      <c r="A544" s="479"/>
      <c r="B544" s="435"/>
      <c r="C544" s="480"/>
      <c r="D544" s="481"/>
      <c r="E544" s="482"/>
      <c r="F544" s="482"/>
      <c r="G544" s="483"/>
      <c r="H544" s="484"/>
      <c r="I544" s="480"/>
      <c r="J544" s="480"/>
      <c r="K544" s="419"/>
      <c r="L544" s="419"/>
      <c r="M544" s="419"/>
      <c r="N544" s="419"/>
      <c r="O544" s="419"/>
      <c r="P544" s="419"/>
      <c r="Q544" s="419"/>
      <c r="R544" s="419"/>
      <c r="S544" s="419"/>
      <c r="T544" s="419"/>
      <c r="U544" s="419"/>
    </row>
    <row r="545" spans="1:21" ht="18">
      <c r="A545" s="479"/>
      <c r="B545" s="435"/>
      <c r="C545" s="480"/>
      <c r="D545" s="481"/>
      <c r="E545" s="482"/>
      <c r="F545" s="482"/>
      <c r="G545" s="483"/>
      <c r="H545" s="484"/>
      <c r="I545" s="480"/>
      <c r="J545" s="480"/>
      <c r="K545" s="419"/>
      <c r="L545" s="419"/>
      <c r="M545" s="419"/>
      <c r="N545" s="419"/>
      <c r="O545" s="419"/>
      <c r="P545" s="419"/>
      <c r="Q545" s="419"/>
      <c r="R545" s="419"/>
      <c r="S545" s="419"/>
      <c r="T545" s="419"/>
      <c r="U545" s="419"/>
    </row>
    <row r="546" spans="1:21" ht="18">
      <c r="A546" s="479"/>
      <c r="B546" s="435"/>
      <c r="C546" s="480"/>
      <c r="D546" s="481"/>
      <c r="E546" s="482"/>
      <c r="F546" s="482"/>
      <c r="G546" s="483"/>
      <c r="H546" s="484"/>
      <c r="I546" s="480"/>
      <c r="J546" s="480"/>
      <c r="K546" s="419"/>
      <c r="L546" s="419"/>
      <c r="M546" s="419"/>
      <c r="N546" s="419"/>
      <c r="O546" s="419"/>
      <c r="P546" s="419"/>
      <c r="Q546" s="419"/>
      <c r="R546" s="419"/>
      <c r="S546" s="419"/>
      <c r="T546" s="419"/>
      <c r="U546" s="419"/>
    </row>
    <row r="547" spans="1:21" ht="18">
      <c r="A547" s="479"/>
      <c r="B547" s="435"/>
      <c r="C547" s="480"/>
      <c r="D547" s="481"/>
      <c r="E547" s="482"/>
      <c r="F547" s="482"/>
      <c r="G547" s="483"/>
      <c r="H547" s="484"/>
      <c r="I547" s="480"/>
      <c r="J547" s="480"/>
      <c r="K547" s="419"/>
      <c r="L547" s="419"/>
      <c r="M547" s="419"/>
      <c r="N547" s="419"/>
      <c r="O547" s="419"/>
      <c r="P547" s="419"/>
      <c r="Q547" s="419"/>
      <c r="R547" s="419"/>
      <c r="S547" s="419"/>
      <c r="T547" s="419"/>
      <c r="U547" s="419"/>
    </row>
    <row r="548" spans="1:21" ht="18">
      <c r="A548" s="479"/>
      <c r="B548" s="435"/>
      <c r="C548" s="480"/>
      <c r="D548" s="481"/>
      <c r="E548" s="482"/>
      <c r="F548" s="482"/>
      <c r="G548" s="483"/>
      <c r="H548" s="484"/>
      <c r="I548" s="480"/>
      <c r="J548" s="480"/>
      <c r="K548" s="419"/>
      <c r="L548" s="419"/>
      <c r="M548" s="419"/>
      <c r="N548" s="419"/>
      <c r="O548" s="419"/>
      <c r="P548" s="419"/>
      <c r="Q548" s="419"/>
      <c r="R548" s="419"/>
      <c r="S548" s="419"/>
      <c r="T548" s="419"/>
      <c r="U548" s="419"/>
    </row>
    <row r="549" spans="1:21" ht="18">
      <c r="A549" s="479"/>
      <c r="B549" s="435"/>
      <c r="C549" s="480"/>
      <c r="D549" s="481"/>
      <c r="E549" s="482"/>
      <c r="F549" s="482"/>
      <c r="G549" s="483"/>
      <c r="H549" s="484"/>
      <c r="I549" s="480"/>
      <c r="J549" s="480"/>
      <c r="K549" s="419"/>
      <c r="L549" s="419"/>
      <c r="M549" s="419"/>
      <c r="N549" s="419"/>
      <c r="O549" s="419"/>
      <c r="P549" s="419"/>
      <c r="Q549" s="419"/>
      <c r="R549" s="419"/>
      <c r="S549" s="419"/>
      <c r="T549" s="419"/>
      <c r="U549" s="419"/>
    </row>
    <row r="550" spans="1:21" ht="18">
      <c r="A550" s="479"/>
      <c r="B550" s="435"/>
      <c r="C550" s="480"/>
      <c r="D550" s="481"/>
      <c r="E550" s="482"/>
      <c r="F550" s="482"/>
      <c r="G550" s="483"/>
      <c r="H550" s="484"/>
      <c r="I550" s="480"/>
      <c r="J550" s="480"/>
      <c r="K550" s="419"/>
      <c r="L550" s="419"/>
      <c r="M550" s="419"/>
      <c r="N550" s="419"/>
      <c r="O550" s="419"/>
      <c r="P550" s="419"/>
      <c r="Q550" s="419"/>
      <c r="R550" s="419"/>
      <c r="S550" s="419"/>
      <c r="T550" s="419"/>
      <c r="U550" s="419"/>
    </row>
    <row r="551" spans="1:21" ht="18">
      <c r="A551" s="479"/>
      <c r="B551" s="435"/>
      <c r="C551" s="480"/>
      <c r="D551" s="481"/>
      <c r="E551" s="482"/>
      <c r="F551" s="482"/>
      <c r="G551" s="483"/>
      <c r="H551" s="484"/>
      <c r="I551" s="480"/>
      <c r="J551" s="480"/>
      <c r="K551" s="419"/>
      <c r="L551" s="419"/>
      <c r="M551" s="419"/>
      <c r="N551" s="419"/>
      <c r="O551" s="419"/>
      <c r="P551" s="419"/>
      <c r="Q551" s="419"/>
      <c r="R551" s="419"/>
      <c r="S551" s="419"/>
      <c r="T551" s="419"/>
      <c r="U551" s="419"/>
    </row>
    <row r="552" spans="1:21" ht="18">
      <c r="A552" s="479"/>
      <c r="B552" s="435"/>
      <c r="C552" s="480"/>
      <c r="D552" s="481"/>
      <c r="E552" s="482"/>
      <c r="F552" s="482"/>
      <c r="G552" s="483"/>
      <c r="H552" s="484"/>
      <c r="I552" s="480"/>
      <c r="J552" s="480"/>
      <c r="K552" s="419"/>
      <c r="L552" s="419"/>
      <c r="M552" s="419"/>
      <c r="N552" s="419"/>
      <c r="O552" s="419"/>
      <c r="P552" s="419"/>
      <c r="Q552" s="419"/>
      <c r="R552" s="419"/>
      <c r="S552" s="419"/>
      <c r="T552" s="419"/>
      <c r="U552" s="419"/>
    </row>
    <row r="553" spans="1:21" ht="18">
      <c r="A553" s="479"/>
      <c r="B553" s="435"/>
      <c r="C553" s="480"/>
      <c r="D553" s="481"/>
      <c r="E553" s="482"/>
      <c r="F553" s="482"/>
      <c r="G553" s="483"/>
      <c r="H553" s="484"/>
      <c r="I553" s="480"/>
      <c r="J553" s="480"/>
      <c r="K553" s="419"/>
      <c r="L553" s="419"/>
      <c r="M553" s="419"/>
      <c r="N553" s="419"/>
      <c r="O553" s="419"/>
      <c r="P553" s="419"/>
      <c r="Q553" s="419"/>
      <c r="R553" s="419"/>
      <c r="S553" s="419"/>
      <c r="T553" s="419"/>
      <c r="U553" s="419"/>
    </row>
    <row r="554" spans="1:21" ht="18">
      <c r="A554" s="479"/>
      <c r="B554" s="435"/>
      <c r="C554" s="480"/>
      <c r="D554" s="481"/>
      <c r="E554" s="482"/>
      <c r="F554" s="482"/>
      <c r="G554" s="483"/>
      <c r="H554" s="484"/>
      <c r="I554" s="480"/>
      <c r="J554" s="480"/>
      <c r="K554" s="419"/>
      <c r="L554" s="419"/>
      <c r="M554" s="419"/>
      <c r="N554" s="419"/>
      <c r="O554" s="419"/>
      <c r="P554" s="419"/>
      <c r="Q554" s="419"/>
      <c r="R554" s="419"/>
      <c r="S554" s="419"/>
      <c r="T554" s="419"/>
      <c r="U554" s="419"/>
    </row>
    <row r="555" spans="1:21" ht="18">
      <c r="A555" s="479"/>
      <c r="B555" s="435"/>
      <c r="C555" s="480"/>
      <c r="D555" s="481"/>
      <c r="E555" s="482"/>
      <c r="F555" s="482"/>
      <c r="G555" s="483"/>
      <c r="H555" s="484"/>
      <c r="I555" s="480"/>
      <c r="J555" s="480"/>
      <c r="K555" s="419"/>
      <c r="L555" s="419"/>
      <c r="M555" s="419"/>
      <c r="N555" s="419"/>
      <c r="O555" s="419"/>
      <c r="P555" s="419"/>
      <c r="Q555" s="419"/>
      <c r="R555" s="419"/>
      <c r="S555" s="419"/>
      <c r="T555" s="419"/>
      <c r="U555" s="419"/>
    </row>
    <row r="556" spans="1:21" ht="18">
      <c r="A556" s="479"/>
      <c r="B556" s="435"/>
      <c r="C556" s="480"/>
      <c r="D556" s="481"/>
      <c r="E556" s="482"/>
      <c r="F556" s="482"/>
      <c r="G556" s="483"/>
      <c r="H556" s="484"/>
      <c r="I556" s="480"/>
      <c r="J556" s="480"/>
      <c r="K556" s="419"/>
      <c r="L556" s="419"/>
      <c r="M556" s="419"/>
      <c r="N556" s="419"/>
      <c r="O556" s="419"/>
      <c r="P556" s="419"/>
      <c r="Q556" s="419"/>
      <c r="R556" s="419"/>
      <c r="S556" s="419"/>
      <c r="T556" s="419"/>
      <c r="U556" s="419"/>
    </row>
    <row r="557" spans="1:21" ht="18">
      <c r="A557" s="479"/>
      <c r="B557" s="435"/>
      <c r="C557" s="480"/>
      <c r="D557" s="481"/>
      <c r="E557" s="482"/>
      <c r="F557" s="482"/>
      <c r="G557" s="483"/>
      <c r="H557" s="484"/>
      <c r="I557" s="480"/>
      <c r="J557" s="480"/>
      <c r="K557" s="419"/>
      <c r="L557" s="419"/>
      <c r="M557" s="419"/>
      <c r="N557" s="419"/>
      <c r="O557" s="419"/>
      <c r="P557" s="419"/>
      <c r="Q557" s="419"/>
      <c r="R557" s="419"/>
      <c r="S557" s="419"/>
      <c r="T557" s="419"/>
      <c r="U557" s="419"/>
    </row>
    <row r="558" spans="1:21" ht="18">
      <c r="A558" s="479"/>
      <c r="B558" s="435"/>
      <c r="C558" s="480"/>
      <c r="D558" s="481"/>
      <c r="E558" s="482"/>
      <c r="F558" s="482"/>
      <c r="G558" s="483"/>
      <c r="H558" s="484"/>
      <c r="I558" s="480"/>
      <c r="J558" s="480"/>
      <c r="K558" s="419"/>
      <c r="L558" s="419"/>
      <c r="M558" s="419"/>
      <c r="N558" s="419"/>
      <c r="O558" s="419"/>
      <c r="P558" s="419"/>
      <c r="Q558" s="419"/>
      <c r="R558" s="419"/>
      <c r="S558" s="419"/>
      <c r="T558" s="419"/>
      <c r="U558" s="419"/>
    </row>
    <row r="559" spans="1:21" ht="18">
      <c r="A559" s="479"/>
      <c r="B559" s="435"/>
      <c r="C559" s="480"/>
      <c r="D559" s="481"/>
      <c r="E559" s="482"/>
      <c r="F559" s="482"/>
      <c r="G559" s="483"/>
      <c r="H559" s="484"/>
      <c r="I559" s="480"/>
      <c r="J559" s="480"/>
      <c r="K559" s="419"/>
      <c r="L559" s="419"/>
      <c r="M559" s="419"/>
      <c r="N559" s="419"/>
      <c r="O559" s="419"/>
      <c r="P559" s="419"/>
      <c r="Q559" s="419"/>
      <c r="R559" s="419"/>
      <c r="S559" s="419"/>
      <c r="T559" s="419"/>
      <c r="U559" s="419"/>
    </row>
    <row r="560" spans="1:21" ht="18">
      <c r="A560" s="479"/>
      <c r="B560" s="435"/>
      <c r="C560" s="480"/>
      <c r="D560" s="481"/>
      <c r="E560" s="482"/>
      <c r="F560" s="482"/>
      <c r="G560" s="483"/>
      <c r="H560" s="484"/>
      <c r="I560" s="480"/>
      <c r="J560" s="480"/>
      <c r="K560" s="419"/>
      <c r="L560" s="419"/>
      <c r="M560" s="419"/>
      <c r="N560" s="419"/>
      <c r="O560" s="419"/>
      <c r="P560" s="419"/>
      <c r="Q560" s="419"/>
      <c r="R560" s="419"/>
      <c r="S560" s="419"/>
      <c r="T560" s="419"/>
      <c r="U560" s="419"/>
    </row>
    <row r="561" spans="1:21" ht="18">
      <c r="A561" s="479"/>
      <c r="B561" s="435"/>
      <c r="C561" s="480"/>
      <c r="D561" s="481"/>
      <c r="E561" s="482"/>
      <c r="F561" s="482"/>
      <c r="G561" s="483"/>
      <c r="H561" s="484"/>
      <c r="I561" s="480"/>
      <c r="J561" s="480"/>
      <c r="K561" s="419"/>
      <c r="L561" s="419"/>
      <c r="M561" s="419"/>
      <c r="N561" s="419"/>
      <c r="O561" s="419"/>
      <c r="P561" s="419"/>
      <c r="Q561" s="419"/>
      <c r="R561" s="419"/>
      <c r="S561" s="419"/>
      <c r="T561" s="419"/>
      <c r="U561" s="419"/>
    </row>
    <row r="562" spans="1:21" ht="18">
      <c r="A562" s="479"/>
      <c r="B562" s="435"/>
      <c r="C562" s="480"/>
      <c r="D562" s="481"/>
      <c r="E562" s="482"/>
      <c r="F562" s="482"/>
      <c r="G562" s="483"/>
      <c r="H562" s="484"/>
      <c r="I562" s="480"/>
      <c r="J562" s="480"/>
      <c r="K562" s="419"/>
      <c r="L562" s="419"/>
      <c r="M562" s="419"/>
      <c r="N562" s="419"/>
      <c r="O562" s="419"/>
      <c r="P562" s="419"/>
      <c r="Q562" s="419"/>
      <c r="R562" s="419"/>
      <c r="S562" s="419"/>
      <c r="T562" s="419"/>
      <c r="U562" s="419"/>
    </row>
    <row r="563" spans="1:21" ht="18">
      <c r="A563" s="479"/>
      <c r="B563" s="435"/>
      <c r="C563" s="480"/>
      <c r="D563" s="481"/>
      <c r="E563" s="482"/>
      <c r="F563" s="482"/>
      <c r="G563" s="483"/>
      <c r="H563" s="484"/>
      <c r="I563" s="480"/>
      <c r="J563" s="480"/>
      <c r="K563" s="419"/>
      <c r="L563" s="419"/>
      <c r="M563" s="419"/>
      <c r="N563" s="419"/>
      <c r="O563" s="419"/>
      <c r="P563" s="419"/>
      <c r="Q563" s="419"/>
      <c r="R563" s="419"/>
      <c r="S563" s="419"/>
      <c r="T563" s="419"/>
      <c r="U563" s="419"/>
    </row>
    <row r="564" spans="1:21" ht="18">
      <c r="A564" s="479"/>
      <c r="B564" s="435"/>
      <c r="C564" s="480"/>
      <c r="D564" s="481"/>
      <c r="E564" s="482"/>
      <c r="F564" s="482"/>
      <c r="G564" s="483"/>
      <c r="H564" s="484"/>
      <c r="I564" s="480"/>
      <c r="J564" s="480"/>
      <c r="K564" s="419"/>
      <c r="L564" s="419"/>
      <c r="M564" s="419"/>
      <c r="N564" s="419"/>
      <c r="O564" s="419"/>
      <c r="P564" s="419"/>
      <c r="Q564" s="419"/>
      <c r="R564" s="419"/>
      <c r="S564" s="419"/>
      <c r="T564" s="419"/>
      <c r="U564" s="419"/>
    </row>
    <row r="565" spans="1:21" ht="18">
      <c r="A565" s="479"/>
      <c r="B565" s="435"/>
      <c r="C565" s="480"/>
      <c r="D565" s="481"/>
      <c r="E565" s="482"/>
      <c r="F565" s="482"/>
      <c r="G565" s="483"/>
      <c r="H565" s="484"/>
      <c r="I565" s="480"/>
      <c r="J565" s="480"/>
      <c r="K565" s="419"/>
      <c r="L565" s="419"/>
      <c r="M565" s="419"/>
      <c r="N565" s="419"/>
      <c r="O565" s="419"/>
      <c r="P565" s="419"/>
      <c r="Q565" s="419"/>
      <c r="R565" s="419"/>
      <c r="S565" s="419"/>
      <c r="T565" s="419"/>
      <c r="U565" s="419"/>
    </row>
    <row r="566" spans="1:21" ht="18">
      <c r="A566" s="479"/>
      <c r="B566" s="435"/>
      <c r="C566" s="480"/>
      <c r="D566" s="481"/>
      <c r="E566" s="482"/>
      <c r="F566" s="482"/>
      <c r="G566" s="483"/>
      <c r="H566" s="484"/>
      <c r="I566" s="480"/>
      <c r="J566" s="480"/>
      <c r="K566" s="419"/>
      <c r="L566" s="419"/>
      <c r="M566" s="419"/>
      <c r="N566" s="419"/>
      <c r="O566" s="419"/>
      <c r="P566" s="419"/>
      <c r="Q566" s="419"/>
      <c r="R566" s="419"/>
      <c r="S566" s="419"/>
      <c r="T566" s="419"/>
      <c r="U566" s="419"/>
    </row>
    <row r="567" spans="1:21" ht="18">
      <c r="A567" s="479"/>
      <c r="B567" s="435"/>
      <c r="C567" s="480"/>
      <c r="D567" s="481"/>
      <c r="E567" s="482"/>
      <c r="F567" s="482"/>
      <c r="G567" s="483"/>
      <c r="H567" s="484"/>
      <c r="I567" s="480"/>
      <c r="J567" s="480"/>
      <c r="K567" s="419"/>
      <c r="L567" s="419"/>
      <c r="M567" s="419"/>
      <c r="N567" s="419"/>
      <c r="O567" s="419"/>
      <c r="P567" s="419"/>
      <c r="Q567" s="419"/>
      <c r="R567" s="419"/>
      <c r="S567" s="419"/>
      <c r="T567" s="419"/>
      <c r="U567" s="419"/>
    </row>
    <row r="568" spans="1:21" ht="18">
      <c r="A568" s="479"/>
      <c r="B568" s="435"/>
      <c r="C568" s="480"/>
      <c r="D568" s="481"/>
      <c r="E568" s="482"/>
      <c r="F568" s="482"/>
      <c r="G568" s="483"/>
      <c r="H568" s="484"/>
      <c r="I568" s="480"/>
      <c r="J568" s="480"/>
      <c r="K568" s="419"/>
      <c r="L568" s="419"/>
      <c r="M568" s="419"/>
      <c r="N568" s="419"/>
      <c r="O568" s="419"/>
      <c r="P568" s="419"/>
      <c r="Q568" s="419"/>
      <c r="R568" s="419"/>
      <c r="S568" s="419"/>
      <c r="T568" s="419"/>
      <c r="U568" s="419"/>
    </row>
    <row r="569" spans="1:21" ht="18">
      <c r="A569" s="479"/>
      <c r="B569" s="435"/>
      <c r="C569" s="480"/>
      <c r="D569" s="481"/>
      <c r="E569" s="482"/>
      <c r="F569" s="482"/>
      <c r="G569" s="483"/>
      <c r="H569" s="484"/>
      <c r="I569" s="480"/>
      <c r="J569" s="480"/>
      <c r="K569" s="419"/>
      <c r="L569" s="419"/>
      <c r="M569" s="419"/>
      <c r="N569" s="419"/>
      <c r="O569" s="419"/>
      <c r="P569" s="419"/>
      <c r="Q569" s="419"/>
      <c r="R569" s="419"/>
      <c r="S569" s="419"/>
      <c r="T569" s="419"/>
      <c r="U569" s="419"/>
    </row>
    <row r="570" spans="1:21" ht="18">
      <c r="A570" s="479"/>
      <c r="B570" s="435"/>
      <c r="C570" s="480"/>
      <c r="D570" s="481"/>
      <c r="E570" s="482"/>
      <c r="F570" s="482"/>
      <c r="G570" s="483"/>
      <c r="H570" s="484"/>
      <c r="I570" s="480"/>
      <c r="J570" s="480"/>
      <c r="K570" s="419"/>
      <c r="L570" s="419"/>
      <c r="M570" s="419"/>
      <c r="N570" s="419"/>
      <c r="O570" s="419"/>
      <c r="P570" s="419"/>
      <c r="Q570" s="419"/>
      <c r="R570" s="419"/>
      <c r="S570" s="419"/>
      <c r="T570" s="419"/>
      <c r="U570" s="419"/>
    </row>
    <row r="571" spans="1:21" ht="18">
      <c r="A571" s="479"/>
      <c r="B571" s="435"/>
      <c r="C571" s="480"/>
      <c r="D571" s="481"/>
      <c r="E571" s="482"/>
      <c r="F571" s="482"/>
      <c r="G571" s="483"/>
      <c r="H571" s="484"/>
      <c r="I571" s="480"/>
      <c r="J571" s="480"/>
      <c r="K571" s="419"/>
      <c r="L571" s="419"/>
      <c r="M571" s="419"/>
      <c r="N571" s="419"/>
      <c r="O571" s="419"/>
      <c r="P571" s="419"/>
      <c r="Q571" s="419"/>
      <c r="R571" s="419"/>
      <c r="S571" s="419"/>
      <c r="T571" s="419"/>
      <c r="U571" s="419"/>
    </row>
    <row r="572" spans="1:21" ht="18">
      <c r="A572" s="479"/>
      <c r="B572" s="435"/>
      <c r="C572" s="480"/>
      <c r="D572" s="481"/>
      <c r="E572" s="482"/>
      <c r="F572" s="482"/>
      <c r="G572" s="483"/>
      <c r="H572" s="484"/>
      <c r="I572" s="480"/>
      <c r="J572" s="480"/>
      <c r="K572" s="419"/>
      <c r="L572" s="419"/>
      <c r="M572" s="419"/>
      <c r="N572" s="419"/>
      <c r="O572" s="419"/>
      <c r="P572" s="419"/>
      <c r="Q572" s="419"/>
      <c r="R572" s="419"/>
      <c r="S572" s="419"/>
      <c r="T572" s="419"/>
      <c r="U572" s="419"/>
    </row>
    <row r="573" spans="1:21" ht="18">
      <c r="A573" s="479"/>
      <c r="B573" s="435"/>
      <c r="C573" s="480"/>
      <c r="D573" s="481"/>
      <c r="E573" s="482"/>
      <c r="F573" s="482"/>
      <c r="G573" s="483"/>
      <c r="H573" s="484"/>
      <c r="I573" s="480"/>
      <c r="J573" s="480"/>
      <c r="K573" s="419"/>
      <c r="L573" s="419"/>
      <c r="M573" s="419"/>
      <c r="N573" s="419"/>
      <c r="O573" s="419"/>
      <c r="P573" s="419"/>
      <c r="Q573" s="419"/>
      <c r="R573" s="419"/>
      <c r="S573" s="419"/>
      <c r="T573" s="419"/>
      <c r="U573" s="419"/>
    </row>
    <row r="574" spans="1:21" ht="18">
      <c r="A574" s="479"/>
      <c r="B574" s="435"/>
      <c r="C574" s="480"/>
      <c r="D574" s="481"/>
      <c r="E574" s="482"/>
      <c r="F574" s="482"/>
      <c r="G574" s="483"/>
      <c r="H574" s="484"/>
      <c r="I574" s="480"/>
      <c r="J574" s="480"/>
      <c r="K574" s="419"/>
      <c r="L574" s="419"/>
      <c r="M574" s="419"/>
      <c r="N574" s="419"/>
      <c r="O574" s="419"/>
      <c r="P574" s="419"/>
      <c r="Q574" s="419"/>
      <c r="R574" s="419"/>
      <c r="S574" s="419"/>
      <c r="T574" s="419"/>
      <c r="U574" s="419"/>
    </row>
    <row r="575" spans="1:21" ht="18">
      <c r="A575" s="479"/>
      <c r="B575" s="435"/>
      <c r="C575" s="480"/>
      <c r="D575" s="481"/>
      <c r="E575" s="482"/>
      <c r="F575" s="482"/>
      <c r="G575" s="483"/>
      <c r="H575" s="484"/>
      <c r="I575" s="480"/>
      <c r="J575" s="480"/>
      <c r="K575" s="419"/>
      <c r="L575" s="419"/>
      <c r="M575" s="419"/>
      <c r="N575" s="419"/>
      <c r="O575" s="419"/>
      <c r="P575" s="419"/>
      <c r="Q575" s="419"/>
      <c r="R575" s="419"/>
      <c r="S575" s="419"/>
      <c r="T575" s="419"/>
      <c r="U575" s="419"/>
    </row>
    <row r="576" spans="1:21" ht="18">
      <c r="A576" s="479"/>
      <c r="B576" s="435"/>
      <c r="C576" s="480"/>
      <c r="D576" s="481"/>
      <c r="E576" s="482"/>
      <c r="F576" s="482"/>
      <c r="G576" s="483"/>
      <c r="H576" s="484"/>
      <c r="I576" s="480"/>
      <c r="J576" s="480"/>
      <c r="K576" s="419"/>
      <c r="L576" s="419"/>
      <c r="M576" s="419"/>
      <c r="N576" s="419"/>
      <c r="O576" s="419"/>
      <c r="P576" s="419"/>
      <c r="Q576" s="419"/>
      <c r="R576" s="419"/>
      <c r="S576" s="419"/>
      <c r="T576" s="419"/>
      <c r="U576" s="419"/>
    </row>
    <row r="577" spans="1:21" ht="18">
      <c r="A577" s="479"/>
      <c r="B577" s="435"/>
      <c r="C577" s="480"/>
      <c r="D577" s="481"/>
      <c r="E577" s="482"/>
      <c r="F577" s="482"/>
      <c r="G577" s="483"/>
      <c r="H577" s="484"/>
      <c r="I577" s="480"/>
      <c r="J577" s="480"/>
      <c r="K577" s="419"/>
      <c r="L577" s="419"/>
      <c r="M577" s="419"/>
      <c r="N577" s="419"/>
      <c r="O577" s="419"/>
      <c r="P577" s="419"/>
      <c r="Q577" s="419"/>
      <c r="R577" s="419"/>
      <c r="S577" s="419"/>
      <c r="T577" s="419"/>
      <c r="U577" s="419"/>
    </row>
    <row r="578" spans="1:21" ht="18">
      <c r="A578" s="479"/>
      <c r="B578" s="435"/>
      <c r="C578" s="480"/>
      <c r="D578" s="481"/>
      <c r="E578" s="482"/>
      <c r="F578" s="482"/>
      <c r="G578" s="483"/>
      <c r="H578" s="484"/>
      <c r="I578" s="480"/>
      <c r="J578" s="480"/>
      <c r="K578" s="419"/>
      <c r="L578" s="419"/>
      <c r="M578" s="419"/>
      <c r="N578" s="419"/>
      <c r="O578" s="419"/>
      <c r="P578" s="419"/>
      <c r="Q578" s="419"/>
      <c r="R578" s="419"/>
      <c r="S578" s="419"/>
      <c r="T578" s="419"/>
      <c r="U578" s="419"/>
    </row>
    <row r="579" spans="1:21" ht="18">
      <c r="A579" s="479"/>
      <c r="B579" s="435"/>
      <c r="C579" s="480"/>
      <c r="D579" s="481"/>
      <c r="E579" s="482"/>
      <c r="F579" s="482"/>
      <c r="G579" s="483"/>
      <c r="H579" s="484"/>
      <c r="I579" s="480"/>
      <c r="J579" s="480"/>
      <c r="K579" s="419"/>
      <c r="L579" s="419"/>
      <c r="M579" s="419"/>
      <c r="N579" s="419"/>
      <c r="O579" s="419"/>
      <c r="P579" s="419"/>
      <c r="Q579" s="419"/>
      <c r="R579" s="419"/>
      <c r="S579" s="419"/>
      <c r="T579" s="419"/>
      <c r="U579" s="419"/>
    </row>
    <row r="580" spans="1:21" ht="18">
      <c r="A580" s="479"/>
      <c r="B580" s="435"/>
      <c r="C580" s="480"/>
      <c r="D580" s="481"/>
      <c r="E580" s="482"/>
      <c r="F580" s="482"/>
      <c r="G580" s="483"/>
      <c r="H580" s="484"/>
      <c r="I580" s="480"/>
      <c r="J580" s="480"/>
      <c r="K580" s="419"/>
      <c r="L580" s="419"/>
      <c r="M580" s="419"/>
      <c r="N580" s="419"/>
      <c r="O580" s="419"/>
      <c r="P580" s="419"/>
      <c r="Q580" s="419"/>
      <c r="R580" s="419"/>
      <c r="S580" s="419"/>
      <c r="T580" s="419"/>
      <c r="U580" s="419"/>
    </row>
    <row r="581" spans="1:21" ht="18">
      <c r="A581" s="479"/>
      <c r="B581" s="435"/>
      <c r="C581" s="480"/>
      <c r="D581" s="481"/>
      <c r="E581" s="482"/>
      <c r="F581" s="482"/>
      <c r="G581" s="483"/>
      <c r="H581" s="484"/>
      <c r="I581" s="480"/>
      <c r="J581" s="480"/>
      <c r="K581" s="419"/>
      <c r="L581" s="419"/>
      <c r="M581" s="419"/>
      <c r="N581" s="419"/>
      <c r="O581" s="419"/>
      <c r="P581" s="419"/>
      <c r="Q581" s="419"/>
      <c r="R581" s="419"/>
      <c r="S581" s="419"/>
      <c r="T581" s="419"/>
      <c r="U581" s="419"/>
    </row>
    <row r="582" spans="1:21" ht="18">
      <c r="A582" s="479"/>
      <c r="B582" s="435"/>
      <c r="C582" s="480"/>
      <c r="D582" s="481"/>
      <c r="E582" s="482"/>
      <c r="F582" s="482"/>
      <c r="G582" s="483"/>
      <c r="H582" s="484"/>
      <c r="I582" s="480"/>
      <c r="J582" s="480"/>
      <c r="K582" s="419"/>
      <c r="L582" s="419"/>
      <c r="M582" s="419"/>
      <c r="N582" s="419"/>
      <c r="O582" s="419"/>
      <c r="P582" s="419"/>
      <c r="Q582" s="419"/>
      <c r="R582" s="419"/>
      <c r="S582" s="419"/>
      <c r="T582" s="419"/>
      <c r="U582" s="419"/>
    </row>
    <row r="583" spans="1:21" ht="18">
      <c r="A583" s="479"/>
      <c r="B583" s="435"/>
      <c r="C583" s="480"/>
      <c r="D583" s="481"/>
      <c r="E583" s="482"/>
      <c r="F583" s="482"/>
      <c r="G583" s="483"/>
      <c r="H583" s="484"/>
      <c r="I583" s="480"/>
      <c r="J583" s="480"/>
      <c r="K583" s="419"/>
      <c r="L583" s="419"/>
      <c r="M583" s="419"/>
      <c r="N583" s="419"/>
      <c r="O583" s="419"/>
      <c r="P583" s="419"/>
      <c r="Q583" s="419"/>
      <c r="R583" s="419"/>
      <c r="S583" s="419"/>
      <c r="T583" s="419"/>
      <c r="U583" s="419"/>
    </row>
    <row r="584" spans="1:21" ht="18">
      <c r="A584" s="479"/>
      <c r="B584" s="435"/>
      <c r="C584" s="480"/>
      <c r="D584" s="481"/>
      <c r="E584" s="482"/>
      <c r="F584" s="482"/>
      <c r="G584" s="483"/>
      <c r="H584" s="484"/>
      <c r="I584" s="480"/>
      <c r="J584" s="480"/>
      <c r="K584" s="419"/>
      <c r="L584" s="419"/>
      <c r="M584" s="419"/>
      <c r="N584" s="419"/>
      <c r="O584" s="419"/>
      <c r="P584" s="419"/>
      <c r="Q584" s="419"/>
      <c r="R584" s="419"/>
      <c r="S584" s="419"/>
      <c r="T584" s="419"/>
      <c r="U584" s="419"/>
    </row>
    <row r="585" spans="1:21" ht="18">
      <c r="A585" s="479"/>
      <c r="B585" s="435"/>
      <c r="C585" s="480"/>
      <c r="D585" s="481"/>
      <c r="E585" s="482"/>
      <c r="F585" s="482"/>
      <c r="G585" s="483"/>
      <c r="H585" s="484"/>
      <c r="I585" s="480"/>
      <c r="J585" s="480"/>
      <c r="K585" s="419"/>
      <c r="L585" s="419"/>
      <c r="M585" s="419"/>
      <c r="N585" s="419"/>
      <c r="O585" s="419"/>
      <c r="P585" s="419"/>
      <c r="Q585" s="419"/>
      <c r="R585" s="419"/>
      <c r="S585" s="419"/>
      <c r="T585" s="419"/>
      <c r="U585" s="419"/>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S585"/>
  <sheetViews>
    <sheetView topLeftCell="A414" zoomScale="85" zoomScaleNormal="85" zoomScalePageLayoutView="85" workbookViewId="0">
      <selection activeCell="G429" sqref="G429"/>
    </sheetView>
  </sheetViews>
  <sheetFormatPr baseColWidth="10" defaultRowHeight="14" x14ac:dyDescent="0"/>
  <cols>
    <col min="1" max="1" width="10.83203125" style="399"/>
    <col min="2" max="2" width="56.33203125" style="400" customWidth="1"/>
    <col min="3" max="3" width="10.83203125" style="399"/>
    <col min="4" max="4" width="10.83203125" style="401"/>
    <col min="5" max="5" width="10.83203125" style="402"/>
    <col min="6" max="6" width="10.83203125" style="403"/>
    <col min="7" max="7" width="20.33203125" style="62" bestFit="1" customWidth="1"/>
    <col min="8" max="8" width="17.5" style="403" bestFit="1" customWidth="1"/>
    <col min="9" max="9" width="19.6640625" style="399" bestFit="1" customWidth="1"/>
    <col min="10" max="10" width="20.83203125" style="62" bestFit="1" customWidth="1"/>
    <col min="11" max="16384" width="10.83203125" style="62"/>
  </cols>
  <sheetData>
    <row r="1" spans="1:19" s="314" customFormat="1" ht="57" thickBot="1">
      <c r="A1" s="86" t="s">
        <v>3</v>
      </c>
      <c r="B1" s="92" t="s">
        <v>4</v>
      </c>
      <c r="C1" s="88" t="s">
        <v>6</v>
      </c>
      <c r="D1" s="89" t="s">
        <v>5</v>
      </c>
      <c r="E1" s="312" t="s">
        <v>357</v>
      </c>
      <c r="F1" s="91" t="s">
        <v>358</v>
      </c>
      <c r="G1" s="92" t="s">
        <v>359</v>
      </c>
      <c r="H1" s="93" t="s">
        <v>13</v>
      </c>
      <c r="I1" s="86" t="s">
        <v>360</v>
      </c>
      <c r="J1" s="313" t="s">
        <v>1291</v>
      </c>
    </row>
    <row r="2" spans="1:19" ht="18">
      <c r="A2" s="315">
        <v>1</v>
      </c>
      <c r="B2" s="316" t="s">
        <v>18</v>
      </c>
      <c r="C2" s="317" t="s">
        <v>290</v>
      </c>
      <c r="D2" s="318">
        <v>4</v>
      </c>
      <c r="E2" s="319">
        <v>35033</v>
      </c>
      <c r="F2" s="320">
        <v>5605.28</v>
      </c>
      <c r="G2" s="321">
        <v>40638.28</v>
      </c>
      <c r="H2" s="322">
        <v>162553.12</v>
      </c>
      <c r="I2" s="323" t="s">
        <v>353</v>
      </c>
      <c r="J2" s="324">
        <v>2011017323</v>
      </c>
      <c r="K2" s="325"/>
      <c r="L2" s="325"/>
      <c r="M2" s="325"/>
      <c r="N2" s="325"/>
      <c r="O2" s="325"/>
      <c r="P2" s="325"/>
      <c r="Q2" s="325"/>
      <c r="R2" s="325"/>
      <c r="S2" s="325"/>
    </row>
    <row r="3" spans="1:19" ht="18">
      <c r="A3" s="326">
        <v>2</v>
      </c>
      <c r="B3" s="327" t="s">
        <v>19</v>
      </c>
      <c r="C3" s="328" t="s">
        <v>291</v>
      </c>
      <c r="D3" s="329">
        <v>40</v>
      </c>
      <c r="E3" s="330"/>
      <c r="F3" s="331"/>
      <c r="G3" s="332"/>
      <c r="H3" s="331">
        <v>0</v>
      </c>
      <c r="I3" s="333"/>
      <c r="J3" s="334"/>
      <c r="K3" s="325"/>
      <c r="L3" s="325"/>
      <c r="M3" s="325"/>
      <c r="N3" s="325"/>
      <c r="O3" s="325"/>
      <c r="P3" s="325"/>
      <c r="Q3" s="325"/>
      <c r="R3" s="325"/>
      <c r="S3" s="325"/>
    </row>
    <row r="4" spans="1:19" ht="18">
      <c r="A4" s="326">
        <v>3</v>
      </c>
      <c r="B4" s="327" t="s">
        <v>20</v>
      </c>
      <c r="C4" s="328" t="s">
        <v>291</v>
      </c>
      <c r="D4" s="329">
        <v>8</v>
      </c>
      <c r="E4" s="330">
        <v>4800</v>
      </c>
      <c r="F4" s="335">
        <v>768</v>
      </c>
      <c r="G4" s="332">
        <v>5568</v>
      </c>
      <c r="H4" s="331">
        <v>44544</v>
      </c>
      <c r="I4" s="333" t="s">
        <v>1292</v>
      </c>
      <c r="J4" s="334" t="s">
        <v>1293</v>
      </c>
      <c r="K4" s="325"/>
      <c r="L4" s="325"/>
      <c r="M4" s="325"/>
      <c r="N4" s="325"/>
      <c r="O4" s="325"/>
      <c r="P4" s="325"/>
      <c r="Q4" s="325"/>
      <c r="R4" s="325"/>
      <c r="S4" s="325"/>
    </row>
    <row r="5" spans="1:19" ht="18">
      <c r="A5" s="326">
        <v>4</v>
      </c>
      <c r="B5" s="327" t="s">
        <v>21</v>
      </c>
      <c r="C5" s="328" t="s">
        <v>291</v>
      </c>
      <c r="D5" s="329">
        <v>8</v>
      </c>
      <c r="E5" s="330">
        <v>4800</v>
      </c>
      <c r="F5" s="335">
        <v>768</v>
      </c>
      <c r="G5" s="332">
        <v>5568</v>
      </c>
      <c r="H5" s="331">
        <v>44544</v>
      </c>
      <c r="I5" s="333" t="s">
        <v>1292</v>
      </c>
      <c r="J5" s="334" t="s">
        <v>1293</v>
      </c>
      <c r="K5" s="325"/>
      <c r="L5" s="325"/>
      <c r="M5" s="325"/>
      <c r="N5" s="325"/>
      <c r="O5" s="325"/>
      <c r="P5" s="325"/>
      <c r="Q5" s="325"/>
      <c r="R5" s="325"/>
      <c r="S5" s="325"/>
    </row>
    <row r="6" spans="1:19" ht="18">
      <c r="A6" s="326">
        <v>5</v>
      </c>
      <c r="B6" s="327" t="s">
        <v>22</v>
      </c>
      <c r="C6" s="328" t="s">
        <v>291</v>
      </c>
      <c r="D6" s="329">
        <v>8</v>
      </c>
      <c r="E6" s="330">
        <v>4800</v>
      </c>
      <c r="F6" s="335">
        <v>768</v>
      </c>
      <c r="G6" s="332">
        <v>5568</v>
      </c>
      <c r="H6" s="331">
        <v>44544</v>
      </c>
      <c r="I6" s="333" t="s">
        <v>1292</v>
      </c>
      <c r="J6" s="334" t="s">
        <v>1293</v>
      </c>
      <c r="K6" s="325"/>
      <c r="L6" s="325"/>
      <c r="M6" s="325"/>
      <c r="N6" s="325"/>
      <c r="O6" s="325"/>
      <c r="P6" s="325"/>
      <c r="Q6" s="325"/>
      <c r="R6" s="325"/>
      <c r="S6" s="325"/>
    </row>
    <row r="7" spans="1:19" ht="18">
      <c r="A7" s="326">
        <v>6</v>
      </c>
      <c r="B7" s="327" t="s">
        <v>23</v>
      </c>
      <c r="C7" s="328" t="s">
        <v>291</v>
      </c>
      <c r="D7" s="329">
        <v>8</v>
      </c>
      <c r="E7" s="330">
        <v>4800</v>
      </c>
      <c r="F7" s="335">
        <v>768</v>
      </c>
      <c r="G7" s="332">
        <v>5568</v>
      </c>
      <c r="H7" s="331">
        <v>44544</v>
      </c>
      <c r="I7" s="333" t="s">
        <v>1292</v>
      </c>
      <c r="J7" s="334" t="s">
        <v>1293</v>
      </c>
      <c r="K7" s="325"/>
      <c r="L7" s="325"/>
      <c r="M7" s="325"/>
      <c r="N7" s="325"/>
      <c r="O7" s="325"/>
      <c r="P7" s="325"/>
      <c r="Q7" s="325"/>
      <c r="R7" s="325"/>
      <c r="S7" s="325"/>
    </row>
    <row r="8" spans="1:19" ht="18">
      <c r="A8" s="326">
        <v>7</v>
      </c>
      <c r="B8" s="327" t="s">
        <v>24</v>
      </c>
      <c r="C8" s="328" t="s">
        <v>291</v>
      </c>
      <c r="D8" s="329">
        <v>16</v>
      </c>
      <c r="E8" s="330">
        <v>0</v>
      </c>
      <c r="F8" s="335"/>
      <c r="G8" s="332">
        <v>0</v>
      </c>
      <c r="H8" s="331">
        <v>0</v>
      </c>
      <c r="I8" s="333"/>
      <c r="J8" s="334"/>
      <c r="K8" s="325"/>
      <c r="L8" s="325"/>
      <c r="M8" s="325"/>
      <c r="N8" s="325"/>
      <c r="O8" s="325"/>
      <c r="P8" s="325"/>
      <c r="Q8" s="325"/>
      <c r="R8" s="325"/>
      <c r="S8" s="325"/>
    </row>
    <row r="9" spans="1:19" ht="18">
      <c r="A9" s="326">
        <v>8</v>
      </c>
      <c r="B9" s="327" t="s">
        <v>25</v>
      </c>
      <c r="C9" s="328" t="s">
        <v>291</v>
      </c>
      <c r="D9" s="329">
        <v>8</v>
      </c>
      <c r="E9" s="330">
        <v>4800</v>
      </c>
      <c r="F9" s="335">
        <v>768</v>
      </c>
      <c r="G9" s="332">
        <v>5568</v>
      </c>
      <c r="H9" s="331">
        <v>44544</v>
      </c>
      <c r="I9" s="333" t="s">
        <v>1292</v>
      </c>
      <c r="J9" s="334" t="s">
        <v>1293</v>
      </c>
      <c r="K9" s="325"/>
      <c r="L9" s="325"/>
      <c r="M9" s="325"/>
      <c r="N9" s="325"/>
      <c r="O9" s="325"/>
      <c r="P9" s="325"/>
      <c r="Q9" s="325"/>
      <c r="R9" s="325"/>
      <c r="S9" s="325"/>
    </row>
    <row r="10" spans="1:19" ht="18">
      <c r="A10" s="326">
        <v>9</v>
      </c>
      <c r="B10" s="327" t="s">
        <v>26</v>
      </c>
      <c r="C10" s="328" t="s">
        <v>291</v>
      </c>
      <c r="D10" s="329">
        <v>4</v>
      </c>
      <c r="E10" s="330">
        <v>4800</v>
      </c>
      <c r="F10" s="335">
        <v>768</v>
      </c>
      <c r="G10" s="332">
        <v>5568</v>
      </c>
      <c r="H10" s="331">
        <v>22272</v>
      </c>
      <c r="I10" s="333" t="s">
        <v>1292</v>
      </c>
      <c r="J10" s="334" t="s">
        <v>1293</v>
      </c>
      <c r="K10" s="325"/>
      <c r="L10" s="325"/>
      <c r="M10" s="325"/>
      <c r="N10" s="325"/>
      <c r="O10" s="325"/>
      <c r="P10" s="325"/>
      <c r="Q10" s="325"/>
      <c r="R10" s="325"/>
      <c r="S10" s="325"/>
    </row>
    <row r="11" spans="1:19" ht="18">
      <c r="A11" s="326">
        <v>10</v>
      </c>
      <c r="B11" s="327" t="s">
        <v>27</v>
      </c>
      <c r="C11" s="328" t="s">
        <v>291</v>
      </c>
      <c r="D11" s="329">
        <v>8</v>
      </c>
      <c r="E11" s="330">
        <v>4800</v>
      </c>
      <c r="F11" s="335">
        <v>768</v>
      </c>
      <c r="G11" s="332">
        <v>5568</v>
      </c>
      <c r="H11" s="331">
        <v>44544</v>
      </c>
      <c r="I11" s="333" t="s">
        <v>1292</v>
      </c>
      <c r="J11" s="334" t="s">
        <v>1293</v>
      </c>
      <c r="K11" s="325"/>
      <c r="L11" s="325"/>
      <c r="M11" s="325"/>
      <c r="N11" s="325"/>
      <c r="O11" s="325"/>
      <c r="P11" s="325"/>
      <c r="Q11" s="325"/>
      <c r="R11" s="325"/>
      <c r="S11" s="325"/>
    </row>
    <row r="12" spans="1:19" ht="18">
      <c r="A12" s="326">
        <v>11</v>
      </c>
      <c r="B12" s="327" t="s">
        <v>28</v>
      </c>
      <c r="C12" s="328" t="s">
        <v>291</v>
      </c>
      <c r="D12" s="329">
        <v>8</v>
      </c>
      <c r="E12" s="330">
        <v>4800</v>
      </c>
      <c r="F12" s="335">
        <v>768</v>
      </c>
      <c r="G12" s="332">
        <v>5568</v>
      </c>
      <c r="H12" s="331">
        <v>44544</v>
      </c>
      <c r="I12" s="333" t="s">
        <v>1292</v>
      </c>
      <c r="J12" s="334" t="s">
        <v>1293</v>
      </c>
      <c r="K12" s="325"/>
      <c r="L12" s="325"/>
      <c r="M12" s="325"/>
      <c r="N12" s="325"/>
      <c r="O12" s="325"/>
      <c r="P12" s="325"/>
      <c r="Q12" s="325"/>
      <c r="R12" s="325"/>
      <c r="S12" s="325"/>
    </row>
    <row r="13" spans="1:19" ht="18">
      <c r="A13" s="326">
        <v>12</v>
      </c>
      <c r="B13" s="327" t="s">
        <v>29</v>
      </c>
      <c r="C13" s="328" t="s">
        <v>291</v>
      </c>
      <c r="D13" s="329">
        <v>68</v>
      </c>
      <c r="E13" s="330">
        <v>4800</v>
      </c>
      <c r="F13" s="335">
        <v>768</v>
      </c>
      <c r="G13" s="332">
        <v>5568</v>
      </c>
      <c r="H13" s="331">
        <v>378624</v>
      </c>
      <c r="I13" s="333" t="s">
        <v>1292</v>
      </c>
      <c r="J13" s="334" t="s">
        <v>1293</v>
      </c>
      <c r="K13" s="325"/>
      <c r="L13" s="325"/>
      <c r="M13" s="325"/>
      <c r="N13" s="325"/>
      <c r="O13" s="325"/>
      <c r="P13" s="325"/>
      <c r="Q13" s="325"/>
      <c r="R13" s="325"/>
      <c r="S13" s="325"/>
    </row>
    <row r="14" spans="1:19" ht="18">
      <c r="A14" s="326">
        <v>13</v>
      </c>
      <c r="B14" s="327" t="s">
        <v>30</v>
      </c>
      <c r="C14" s="328" t="s">
        <v>291</v>
      </c>
      <c r="D14" s="329">
        <v>8</v>
      </c>
      <c r="E14" s="330">
        <v>4800</v>
      </c>
      <c r="F14" s="335">
        <v>768</v>
      </c>
      <c r="G14" s="332">
        <v>5568</v>
      </c>
      <c r="H14" s="331">
        <v>44544</v>
      </c>
      <c r="I14" s="333" t="s">
        <v>1292</v>
      </c>
      <c r="J14" s="334" t="s">
        <v>1293</v>
      </c>
      <c r="K14" s="325"/>
      <c r="L14" s="325"/>
      <c r="M14" s="325"/>
      <c r="N14" s="325"/>
      <c r="O14" s="325"/>
      <c r="P14" s="325"/>
      <c r="Q14" s="325"/>
      <c r="R14" s="325"/>
      <c r="S14" s="325"/>
    </row>
    <row r="15" spans="1:19" ht="18">
      <c r="A15" s="326">
        <v>14</v>
      </c>
      <c r="B15" s="327" t="s">
        <v>31</v>
      </c>
      <c r="C15" s="328" t="s">
        <v>291</v>
      </c>
      <c r="D15" s="329">
        <v>8</v>
      </c>
      <c r="E15" s="330">
        <v>4800</v>
      </c>
      <c r="F15" s="335">
        <v>768</v>
      </c>
      <c r="G15" s="332">
        <v>5568</v>
      </c>
      <c r="H15" s="331">
        <v>44544</v>
      </c>
      <c r="I15" s="333" t="s">
        <v>1292</v>
      </c>
      <c r="J15" s="334" t="s">
        <v>1293</v>
      </c>
      <c r="K15" s="325"/>
      <c r="L15" s="325"/>
      <c r="M15" s="325"/>
      <c r="N15" s="325"/>
      <c r="O15" s="325"/>
      <c r="P15" s="325"/>
      <c r="Q15" s="325"/>
      <c r="R15" s="325"/>
      <c r="S15" s="325"/>
    </row>
    <row r="16" spans="1:19" ht="18">
      <c r="A16" s="326">
        <v>15</v>
      </c>
      <c r="B16" s="336" t="s">
        <v>34</v>
      </c>
      <c r="C16" s="328" t="s">
        <v>291</v>
      </c>
      <c r="D16" s="329">
        <v>2</v>
      </c>
      <c r="E16" s="330">
        <v>0</v>
      </c>
      <c r="F16" s="331"/>
      <c r="G16" s="332">
        <v>0</v>
      </c>
      <c r="H16" s="331">
        <v>0</v>
      </c>
      <c r="I16" s="333"/>
      <c r="J16" s="334"/>
      <c r="K16" s="325"/>
      <c r="L16" s="325"/>
      <c r="M16" s="325"/>
      <c r="N16" s="325"/>
      <c r="O16" s="325"/>
      <c r="P16" s="325"/>
      <c r="Q16" s="325"/>
      <c r="R16" s="325"/>
      <c r="S16" s="325"/>
    </row>
    <row r="17" spans="1:19" ht="18">
      <c r="A17" s="326">
        <v>16</v>
      </c>
      <c r="B17" s="327" t="s">
        <v>32</v>
      </c>
      <c r="C17" s="328" t="s">
        <v>292</v>
      </c>
      <c r="D17" s="329">
        <v>8</v>
      </c>
      <c r="E17" s="330">
        <v>0</v>
      </c>
      <c r="F17" s="331"/>
      <c r="G17" s="332">
        <v>0</v>
      </c>
      <c r="H17" s="331">
        <v>0</v>
      </c>
      <c r="I17" s="333"/>
      <c r="J17" s="334"/>
      <c r="K17" s="325"/>
      <c r="L17" s="325"/>
      <c r="M17" s="325"/>
      <c r="N17" s="325"/>
      <c r="O17" s="325"/>
      <c r="P17" s="325"/>
      <c r="Q17" s="325"/>
      <c r="R17" s="325"/>
      <c r="S17" s="325"/>
    </row>
    <row r="18" spans="1:19" ht="18">
      <c r="A18" s="326">
        <v>17</v>
      </c>
      <c r="B18" s="327" t="s">
        <v>33</v>
      </c>
      <c r="C18" s="328" t="s">
        <v>292</v>
      </c>
      <c r="D18" s="329">
        <v>4</v>
      </c>
      <c r="E18" s="330">
        <v>9125</v>
      </c>
      <c r="F18" s="335">
        <v>1460</v>
      </c>
      <c r="G18" s="332">
        <v>10585</v>
      </c>
      <c r="H18" s="331">
        <v>42340</v>
      </c>
      <c r="I18" s="333" t="s">
        <v>468</v>
      </c>
      <c r="J18" s="334" t="s">
        <v>1294</v>
      </c>
      <c r="K18" s="325"/>
      <c r="L18" s="325"/>
      <c r="M18" s="325"/>
      <c r="N18" s="325"/>
      <c r="O18" s="325"/>
      <c r="P18" s="325"/>
      <c r="Q18" s="325"/>
      <c r="R18" s="325"/>
      <c r="S18" s="325"/>
    </row>
    <row r="19" spans="1:19" ht="18">
      <c r="A19" s="326">
        <v>18</v>
      </c>
      <c r="B19" s="327" t="s">
        <v>35</v>
      </c>
      <c r="C19" s="328" t="s">
        <v>293</v>
      </c>
      <c r="D19" s="329">
        <v>248</v>
      </c>
      <c r="E19" s="330">
        <v>2320</v>
      </c>
      <c r="F19" s="331"/>
      <c r="G19" s="332">
        <v>2320</v>
      </c>
      <c r="H19" s="331">
        <v>575360</v>
      </c>
      <c r="I19" s="333" t="s">
        <v>349</v>
      </c>
      <c r="J19" s="334" t="s">
        <v>1295</v>
      </c>
      <c r="K19" s="325"/>
      <c r="L19" s="325"/>
      <c r="M19" s="325"/>
      <c r="N19" s="325"/>
      <c r="O19" s="325"/>
      <c r="P19" s="325"/>
      <c r="Q19" s="325"/>
      <c r="R19" s="325"/>
      <c r="S19" s="325"/>
    </row>
    <row r="20" spans="1:19" ht="18">
      <c r="A20" s="326">
        <v>19</v>
      </c>
      <c r="B20" s="327" t="s">
        <v>36</v>
      </c>
      <c r="C20" s="328" t="s">
        <v>294</v>
      </c>
      <c r="D20" s="329">
        <v>4</v>
      </c>
      <c r="E20" s="330">
        <v>0</v>
      </c>
      <c r="F20" s="331"/>
      <c r="G20" s="332">
        <v>0</v>
      </c>
      <c r="H20" s="331">
        <v>0</v>
      </c>
      <c r="I20" s="333"/>
      <c r="J20" s="334"/>
      <c r="K20" s="325"/>
      <c r="L20" s="325"/>
      <c r="M20" s="325"/>
      <c r="N20" s="325"/>
      <c r="O20" s="325"/>
      <c r="P20" s="325"/>
      <c r="Q20" s="325"/>
      <c r="R20" s="325"/>
      <c r="S20" s="325"/>
    </row>
    <row r="21" spans="1:19" s="340" customFormat="1" ht="18">
      <c r="A21" s="326">
        <v>20</v>
      </c>
      <c r="B21" s="327" t="s">
        <v>37</v>
      </c>
      <c r="C21" s="328" t="s">
        <v>295</v>
      </c>
      <c r="D21" s="329">
        <v>120</v>
      </c>
      <c r="E21" s="330">
        <v>6750</v>
      </c>
      <c r="F21" s="331"/>
      <c r="G21" s="332">
        <v>6750</v>
      </c>
      <c r="H21" s="331">
        <v>810000</v>
      </c>
      <c r="I21" s="337" t="s">
        <v>349</v>
      </c>
      <c r="J21" s="338" t="s">
        <v>1296</v>
      </c>
      <c r="K21" s="339"/>
      <c r="L21" s="339"/>
      <c r="M21" s="339"/>
      <c r="N21" s="339"/>
      <c r="O21" s="339"/>
      <c r="P21" s="339"/>
      <c r="Q21" s="339"/>
      <c r="R21" s="339"/>
      <c r="S21" s="339"/>
    </row>
    <row r="22" spans="1:19" ht="18">
      <c r="A22" s="326">
        <v>21</v>
      </c>
      <c r="B22" s="327" t="s">
        <v>38</v>
      </c>
      <c r="C22" s="328" t="s">
        <v>292</v>
      </c>
      <c r="D22" s="329">
        <v>8000</v>
      </c>
      <c r="E22" s="330">
        <v>0</v>
      </c>
      <c r="F22" s="331"/>
      <c r="G22" s="332">
        <v>0</v>
      </c>
      <c r="H22" s="331">
        <v>0</v>
      </c>
      <c r="I22" s="333"/>
      <c r="J22" s="334"/>
      <c r="K22" s="325"/>
      <c r="L22" s="325"/>
      <c r="M22" s="325"/>
      <c r="N22" s="325"/>
      <c r="O22" s="325"/>
      <c r="P22" s="325"/>
      <c r="Q22" s="325"/>
      <c r="R22" s="325"/>
      <c r="S22" s="325"/>
    </row>
    <row r="23" spans="1:19" ht="18">
      <c r="A23" s="326">
        <v>22</v>
      </c>
      <c r="B23" s="327" t="s">
        <v>721</v>
      </c>
      <c r="C23" s="328" t="s">
        <v>292</v>
      </c>
      <c r="D23" s="329">
        <v>120</v>
      </c>
      <c r="E23" s="330">
        <v>0</v>
      </c>
      <c r="F23" s="331"/>
      <c r="G23" s="332">
        <v>0</v>
      </c>
      <c r="H23" s="331">
        <v>0</v>
      </c>
      <c r="I23" s="333"/>
      <c r="J23" s="334"/>
      <c r="K23" s="325"/>
      <c r="L23" s="325"/>
      <c r="M23" s="325"/>
      <c r="N23" s="325"/>
      <c r="O23" s="325"/>
      <c r="P23" s="325"/>
      <c r="Q23" s="325"/>
      <c r="R23" s="325"/>
      <c r="S23" s="325"/>
    </row>
    <row r="24" spans="1:19" ht="18">
      <c r="A24" s="326">
        <v>23</v>
      </c>
      <c r="B24" s="327" t="s">
        <v>39</v>
      </c>
      <c r="C24" s="328" t="s">
        <v>292</v>
      </c>
      <c r="D24" s="329">
        <v>120</v>
      </c>
      <c r="E24" s="330">
        <v>0</v>
      </c>
      <c r="F24" s="331"/>
      <c r="G24" s="332">
        <v>0</v>
      </c>
      <c r="H24" s="331">
        <v>0</v>
      </c>
      <c r="I24" s="333"/>
      <c r="J24" s="334"/>
      <c r="K24" s="325"/>
      <c r="L24" s="325"/>
      <c r="M24" s="325"/>
      <c r="N24" s="325"/>
      <c r="O24" s="325"/>
      <c r="P24" s="325"/>
      <c r="Q24" s="325"/>
      <c r="R24" s="325"/>
      <c r="S24" s="325"/>
    </row>
    <row r="25" spans="1:19" ht="18">
      <c r="A25" s="326">
        <v>24</v>
      </c>
      <c r="B25" s="327" t="s">
        <v>722</v>
      </c>
      <c r="C25" s="328" t="s">
        <v>296</v>
      </c>
      <c r="D25" s="329">
        <v>4</v>
      </c>
      <c r="E25" s="330">
        <v>225000</v>
      </c>
      <c r="F25" s="331"/>
      <c r="G25" s="332">
        <v>225000</v>
      </c>
      <c r="H25" s="331">
        <v>900000</v>
      </c>
      <c r="I25" s="333" t="s">
        <v>348</v>
      </c>
      <c r="J25" s="334" t="s">
        <v>501</v>
      </c>
      <c r="K25" s="325"/>
      <c r="L25" s="325"/>
      <c r="M25" s="325"/>
      <c r="N25" s="325"/>
      <c r="O25" s="325"/>
      <c r="P25" s="325"/>
      <c r="Q25" s="325"/>
      <c r="R25" s="325"/>
      <c r="S25" s="325"/>
    </row>
    <row r="26" spans="1:19" ht="18">
      <c r="A26" s="326">
        <v>25</v>
      </c>
      <c r="B26" s="327" t="s">
        <v>723</v>
      </c>
      <c r="C26" s="328" t="s">
        <v>297</v>
      </c>
      <c r="D26" s="329">
        <v>4</v>
      </c>
      <c r="E26" s="330">
        <v>0</v>
      </c>
      <c r="F26" s="331"/>
      <c r="G26" s="332">
        <v>0</v>
      </c>
      <c r="H26" s="331">
        <v>0</v>
      </c>
      <c r="I26" s="333"/>
      <c r="J26" s="334"/>
      <c r="K26" s="325"/>
      <c r="L26" s="325"/>
      <c r="M26" s="325"/>
      <c r="N26" s="325"/>
      <c r="O26" s="325"/>
      <c r="P26" s="325"/>
      <c r="Q26" s="325"/>
      <c r="R26" s="325"/>
      <c r="S26" s="325"/>
    </row>
    <row r="27" spans="1:19" ht="18">
      <c r="A27" s="326">
        <v>26</v>
      </c>
      <c r="B27" s="327" t="s">
        <v>724</v>
      </c>
      <c r="C27" s="328" t="s">
        <v>297</v>
      </c>
      <c r="D27" s="329">
        <v>4</v>
      </c>
      <c r="E27" s="330">
        <v>0</v>
      </c>
      <c r="F27" s="331"/>
      <c r="G27" s="332">
        <v>0</v>
      </c>
      <c r="H27" s="331">
        <v>0</v>
      </c>
      <c r="I27" s="333"/>
      <c r="J27" s="334"/>
      <c r="K27" s="325"/>
      <c r="L27" s="325"/>
      <c r="M27" s="325"/>
      <c r="N27" s="325"/>
      <c r="O27" s="325"/>
      <c r="P27" s="325"/>
      <c r="Q27" s="325"/>
      <c r="R27" s="325"/>
      <c r="S27" s="325"/>
    </row>
    <row r="28" spans="1:19" ht="30">
      <c r="A28" s="326">
        <v>27</v>
      </c>
      <c r="B28" s="327" t="s">
        <v>725</v>
      </c>
      <c r="C28" s="328" t="s">
        <v>292</v>
      </c>
      <c r="D28" s="329">
        <v>40</v>
      </c>
      <c r="E28" s="330">
        <v>0</v>
      </c>
      <c r="F28" s="331"/>
      <c r="G28" s="332">
        <v>0</v>
      </c>
      <c r="H28" s="331">
        <v>0</v>
      </c>
      <c r="I28" s="333"/>
      <c r="J28" s="334"/>
      <c r="K28" s="325"/>
      <c r="L28" s="325"/>
      <c r="M28" s="325"/>
      <c r="N28" s="325"/>
      <c r="O28" s="325"/>
      <c r="P28" s="325"/>
      <c r="Q28" s="325"/>
      <c r="R28" s="325"/>
      <c r="S28" s="325"/>
    </row>
    <row r="29" spans="1:19" ht="18">
      <c r="A29" s="326">
        <v>28</v>
      </c>
      <c r="B29" s="327" t="s">
        <v>726</v>
      </c>
      <c r="C29" s="328" t="s">
        <v>292</v>
      </c>
      <c r="D29" s="329">
        <v>40</v>
      </c>
      <c r="E29" s="330">
        <v>0</v>
      </c>
      <c r="F29" s="331"/>
      <c r="G29" s="332">
        <v>0</v>
      </c>
      <c r="H29" s="331">
        <v>0</v>
      </c>
      <c r="I29" s="333"/>
      <c r="J29" s="334"/>
      <c r="K29" s="325"/>
      <c r="L29" s="325"/>
      <c r="M29" s="325"/>
      <c r="N29" s="325"/>
      <c r="O29" s="325"/>
      <c r="P29" s="325"/>
      <c r="Q29" s="325"/>
      <c r="R29" s="325"/>
      <c r="S29" s="325"/>
    </row>
    <row r="30" spans="1:19" ht="30">
      <c r="A30" s="326">
        <v>29</v>
      </c>
      <c r="B30" s="327" t="s">
        <v>727</v>
      </c>
      <c r="C30" s="328" t="s">
        <v>292</v>
      </c>
      <c r="D30" s="329">
        <v>60</v>
      </c>
      <c r="E30" s="330">
        <v>10000</v>
      </c>
      <c r="F30" s="331"/>
      <c r="G30" s="332">
        <v>10000</v>
      </c>
      <c r="H30" s="331">
        <v>600000</v>
      </c>
      <c r="I30" s="333" t="s">
        <v>348</v>
      </c>
      <c r="J30" s="334" t="s">
        <v>1297</v>
      </c>
      <c r="K30" s="325"/>
      <c r="L30" s="325"/>
      <c r="M30" s="325"/>
      <c r="N30" s="325"/>
      <c r="O30" s="325"/>
      <c r="P30" s="325"/>
      <c r="Q30" s="325"/>
      <c r="R30" s="325"/>
      <c r="S30" s="325"/>
    </row>
    <row r="31" spans="1:19" ht="30">
      <c r="A31" s="326">
        <v>30</v>
      </c>
      <c r="B31" s="327" t="s">
        <v>40</v>
      </c>
      <c r="C31" s="328" t="s">
        <v>292</v>
      </c>
      <c r="D31" s="329">
        <v>60</v>
      </c>
      <c r="E31" s="330">
        <v>18751</v>
      </c>
      <c r="F31" s="331"/>
      <c r="G31" s="332">
        <v>18751</v>
      </c>
      <c r="H31" s="331">
        <v>1125060</v>
      </c>
      <c r="I31" s="333" t="s">
        <v>348</v>
      </c>
      <c r="J31" s="334" t="s">
        <v>1297</v>
      </c>
      <c r="K31" s="325"/>
      <c r="L31" s="325"/>
      <c r="M31" s="325"/>
      <c r="N31" s="325"/>
      <c r="O31" s="325"/>
      <c r="P31" s="325"/>
      <c r="Q31" s="325"/>
      <c r="R31" s="325"/>
      <c r="S31" s="325"/>
    </row>
    <row r="32" spans="1:19" ht="18">
      <c r="A32" s="326">
        <v>31</v>
      </c>
      <c r="B32" s="327" t="s">
        <v>41</v>
      </c>
      <c r="C32" s="328" t="s">
        <v>292</v>
      </c>
      <c r="D32" s="329">
        <v>20</v>
      </c>
      <c r="E32" s="330">
        <v>0</v>
      </c>
      <c r="F32" s="331"/>
      <c r="G32" s="332">
        <v>0</v>
      </c>
      <c r="H32" s="331">
        <v>0</v>
      </c>
      <c r="I32" s="333"/>
      <c r="J32" s="334"/>
      <c r="K32" s="325"/>
      <c r="L32" s="325"/>
      <c r="M32" s="325"/>
      <c r="N32" s="325"/>
      <c r="O32" s="325"/>
      <c r="P32" s="325"/>
      <c r="Q32" s="325"/>
      <c r="R32" s="325"/>
      <c r="S32" s="325"/>
    </row>
    <row r="33" spans="1:19" ht="30">
      <c r="A33" s="326">
        <v>32</v>
      </c>
      <c r="B33" s="327" t="s">
        <v>728</v>
      </c>
      <c r="C33" s="328" t="s">
        <v>292</v>
      </c>
      <c r="D33" s="329">
        <v>40</v>
      </c>
      <c r="E33" s="330">
        <v>0</v>
      </c>
      <c r="F33" s="331"/>
      <c r="G33" s="332">
        <v>0</v>
      </c>
      <c r="H33" s="331">
        <v>0</v>
      </c>
      <c r="I33" s="333"/>
      <c r="J33" s="334"/>
      <c r="K33" s="325"/>
      <c r="L33" s="325"/>
      <c r="M33" s="325"/>
      <c r="N33" s="325"/>
      <c r="O33" s="325"/>
      <c r="P33" s="325"/>
      <c r="Q33" s="325"/>
      <c r="R33" s="325"/>
      <c r="S33" s="325"/>
    </row>
    <row r="34" spans="1:19" ht="30">
      <c r="A34" s="326">
        <v>33</v>
      </c>
      <c r="B34" s="327" t="s">
        <v>729</v>
      </c>
      <c r="C34" s="328" t="s">
        <v>292</v>
      </c>
      <c r="D34" s="329">
        <v>40</v>
      </c>
      <c r="E34" s="330">
        <v>0</v>
      </c>
      <c r="F34" s="331"/>
      <c r="G34" s="332">
        <v>0</v>
      </c>
      <c r="H34" s="331">
        <v>0</v>
      </c>
      <c r="I34" s="333"/>
      <c r="J34" s="334"/>
      <c r="K34" s="325"/>
      <c r="L34" s="325"/>
      <c r="M34" s="325"/>
      <c r="N34" s="325"/>
      <c r="O34" s="325"/>
      <c r="P34" s="325"/>
      <c r="Q34" s="325"/>
      <c r="R34" s="325"/>
      <c r="S34" s="325"/>
    </row>
    <row r="35" spans="1:19" ht="30">
      <c r="A35" s="326">
        <v>34</v>
      </c>
      <c r="B35" s="327" t="s">
        <v>730</v>
      </c>
      <c r="C35" s="328" t="s">
        <v>292</v>
      </c>
      <c r="D35" s="329">
        <v>40</v>
      </c>
      <c r="E35" s="330">
        <v>0</v>
      </c>
      <c r="F35" s="331"/>
      <c r="G35" s="332">
        <v>0</v>
      </c>
      <c r="H35" s="331">
        <v>0</v>
      </c>
      <c r="I35" s="333"/>
      <c r="J35" s="334"/>
      <c r="K35" s="325"/>
      <c r="L35" s="325"/>
      <c r="M35" s="325"/>
      <c r="N35" s="325"/>
      <c r="O35" s="325"/>
      <c r="P35" s="325"/>
      <c r="Q35" s="325"/>
      <c r="R35" s="325"/>
      <c r="S35" s="325"/>
    </row>
    <row r="36" spans="1:19" s="340" customFormat="1" ht="30">
      <c r="A36" s="326">
        <v>35</v>
      </c>
      <c r="B36" s="327" t="s">
        <v>731</v>
      </c>
      <c r="C36" s="328" t="s">
        <v>292</v>
      </c>
      <c r="D36" s="329">
        <v>40</v>
      </c>
      <c r="E36" s="330">
        <v>0</v>
      </c>
      <c r="F36" s="331"/>
      <c r="G36" s="332">
        <v>0</v>
      </c>
      <c r="H36" s="331">
        <v>0</v>
      </c>
      <c r="I36" s="337"/>
      <c r="J36" s="338"/>
      <c r="K36" s="339"/>
      <c r="L36" s="339"/>
      <c r="M36" s="339"/>
      <c r="N36" s="339"/>
      <c r="O36" s="339"/>
      <c r="P36" s="339"/>
      <c r="Q36" s="339"/>
      <c r="R36" s="339"/>
      <c r="S36" s="339"/>
    </row>
    <row r="37" spans="1:19" s="340" customFormat="1" ht="30">
      <c r="A37" s="326">
        <v>36</v>
      </c>
      <c r="B37" s="327" t="s">
        <v>732</v>
      </c>
      <c r="C37" s="328" t="s">
        <v>292</v>
      </c>
      <c r="D37" s="329">
        <v>40</v>
      </c>
      <c r="E37" s="330">
        <v>0</v>
      </c>
      <c r="F37" s="331"/>
      <c r="G37" s="332">
        <v>0</v>
      </c>
      <c r="H37" s="331">
        <v>0</v>
      </c>
      <c r="I37" s="337"/>
      <c r="J37" s="338"/>
      <c r="K37" s="339"/>
      <c r="L37" s="339"/>
      <c r="M37" s="339"/>
      <c r="N37" s="339"/>
      <c r="O37" s="339"/>
      <c r="P37" s="339"/>
      <c r="Q37" s="339"/>
      <c r="R37" s="339"/>
      <c r="S37" s="339"/>
    </row>
    <row r="38" spans="1:19" s="340" customFormat="1" ht="30">
      <c r="A38" s="326">
        <v>37</v>
      </c>
      <c r="B38" s="327" t="s">
        <v>733</v>
      </c>
      <c r="C38" s="328" t="s">
        <v>292</v>
      </c>
      <c r="D38" s="329">
        <v>40</v>
      </c>
      <c r="E38" s="330">
        <v>0</v>
      </c>
      <c r="F38" s="331"/>
      <c r="G38" s="332">
        <v>0</v>
      </c>
      <c r="H38" s="331">
        <v>0</v>
      </c>
      <c r="I38" s="337"/>
      <c r="J38" s="338"/>
      <c r="K38" s="339"/>
      <c r="L38" s="339"/>
      <c r="M38" s="339"/>
      <c r="N38" s="339"/>
      <c r="O38" s="339"/>
      <c r="P38" s="339"/>
      <c r="Q38" s="339"/>
      <c r="R38" s="339"/>
      <c r="S38" s="339"/>
    </row>
    <row r="39" spans="1:19" s="340" customFormat="1" ht="30">
      <c r="A39" s="326">
        <v>38</v>
      </c>
      <c r="B39" s="327" t="s">
        <v>42</v>
      </c>
      <c r="C39" s="328" t="s">
        <v>292</v>
      </c>
      <c r="D39" s="329">
        <v>16</v>
      </c>
      <c r="E39" s="330">
        <v>0</v>
      </c>
      <c r="F39" s="331"/>
      <c r="G39" s="332">
        <v>0</v>
      </c>
      <c r="H39" s="331">
        <v>0</v>
      </c>
      <c r="I39" s="337"/>
      <c r="J39" s="338"/>
      <c r="K39" s="339"/>
      <c r="L39" s="339"/>
      <c r="M39" s="339"/>
      <c r="N39" s="339"/>
      <c r="O39" s="339"/>
      <c r="P39" s="339"/>
      <c r="Q39" s="339"/>
      <c r="R39" s="339"/>
      <c r="S39" s="339"/>
    </row>
    <row r="40" spans="1:19" s="340" customFormat="1" ht="30">
      <c r="A40" s="326">
        <v>39</v>
      </c>
      <c r="B40" s="327" t="s">
        <v>43</v>
      </c>
      <c r="C40" s="328" t="s">
        <v>292</v>
      </c>
      <c r="D40" s="329">
        <v>12</v>
      </c>
      <c r="E40" s="330">
        <v>0</v>
      </c>
      <c r="F40" s="331"/>
      <c r="G40" s="332">
        <v>0</v>
      </c>
      <c r="H40" s="331">
        <v>0</v>
      </c>
      <c r="I40" s="337"/>
      <c r="J40" s="338"/>
      <c r="K40" s="339"/>
      <c r="L40" s="339"/>
      <c r="M40" s="339"/>
      <c r="N40" s="339"/>
      <c r="O40" s="339"/>
      <c r="P40" s="339"/>
      <c r="Q40" s="339"/>
      <c r="R40" s="339"/>
      <c r="S40" s="339"/>
    </row>
    <row r="41" spans="1:19" s="340" customFormat="1" ht="18">
      <c r="A41" s="326">
        <v>40</v>
      </c>
      <c r="B41" s="327" t="s">
        <v>734</v>
      </c>
      <c r="C41" s="328" t="s">
        <v>292</v>
      </c>
      <c r="D41" s="329">
        <v>40</v>
      </c>
      <c r="E41" s="330">
        <v>0</v>
      </c>
      <c r="F41" s="331"/>
      <c r="G41" s="332">
        <v>0</v>
      </c>
      <c r="H41" s="331">
        <v>0</v>
      </c>
      <c r="I41" s="337"/>
      <c r="J41" s="338"/>
      <c r="K41" s="339"/>
      <c r="L41" s="339"/>
      <c r="M41" s="339"/>
      <c r="N41" s="339"/>
      <c r="O41" s="339"/>
      <c r="P41" s="339"/>
      <c r="Q41" s="339"/>
      <c r="R41" s="339"/>
      <c r="S41" s="339"/>
    </row>
    <row r="42" spans="1:19" s="340" customFormat="1" ht="18">
      <c r="A42" s="326">
        <v>41</v>
      </c>
      <c r="B42" s="327" t="s">
        <v>735</v>
      </c>
      <c r="C42" s="328" t="s">
        <v>292</v>
      </c>
      <c r="D42" s="329">
        <v>120</v>
      </c>
      <c r="E42" s="330">
        <v>0</v>
      </c>
      <c r="F42" s="331"/>
      <c r="G42" s="332">
        <v>0</v>
      </c>
      <c r="H42" s="331">
        <v>0</v>
      </c>
      <c r="I42" s="337"/>
      <c r="J42" s="338"/>
      <c r="K42" s="339"/>
      <c r="L42" s="339"/>
      <c r="M42" s="339"/>
      <c r="N42" s="339"/>
      <c r="O42" s="339"/>
      <c r="P42" s="339"/>
      <c r="Q42" s="339"/>
      <c r="R42" s="339"/>
      <c r="S42" s="339"/>
    </row>
    <row r="43" spans="1:19" s="340" customFormat="1" ht="18">
      <c r="A43" s="326">
        <v>42</v>
      </c>
      <c r="B43" s="327" t="s">
        <v>44</v>
      </c>
      <c r="C43" s="328" t="s">
        <v>298</v>
      </c>
      <c r="D43" s="329">
        <v>8</v>
      </c>
      <c r="E43" s="330">
        <v>0</v>
      </c>
      <c r="F43" s="341"/>
      <c r="G43" s="332">
        <v>0</v>
      </c>
      <c r="H43" s="331">
        <v>0</v>
      </c>
      <c r="I43" s="337"/>
      <c r="J43" s="338"/>
      <c r="K43" s="339"/>
      <c r="L43" s="339"/>
      <c r="M43" s="339"/>
      <c r="N43" s="339"/>
      <c r="O43" s="339"/>
      <c r="P43" s="339"/>
      <c r="Q43" s="339"/>
      <c r="R43" s="339"/>
      <c r="S43" s="339"/>
    </row>
    <row r="44" spans="1:19" ht="18">
      <c r="A44" s="326">
        <v>43</v>
      </c>
      <c r="B44" s="327" t="s">
        <v>45</v>
      </c>
      <c r="C44" s="328" t="s">
        <v>292</v>
      </c>
      <c r="D44" s="329">
        <v>8</v>
      </c>
      <c r="E44" s="330">
        <v>0</v>
      </c>
      <c r="F44" s="341"/>
      <c r="G44" s="332">
        <v>0</v>
      </c>
      <c r="H44" s="331">
        <v>0</v>
      </c>
      <c r="I44" s="333"/>
      <c r="J44" s="334"/>
      <c r="K44" s="325"/>
      <c r="L44" s="325"/>
      <c r="M44" s="325"/>
      <c r="N44" s="325"/>
      <c r="O44" s="325"/>
      <c r="P44" s="325"/>
      <c r="Q44" s="325"/>
      <c r="R44" s="325"/>
      <c r="S44" s="325"/>
    </row>
    <row r="45" spans="1:19" ht="18">
      <c r="A45" s="326">
        <v>44</v>
      </c>
      <c r="B45" s="327" t="s">
        <v>736</v>
      </c>
      <c r="C45" s="328" t="s">
        <v>292</v>
      </c>
      <c r="D45" s="329">
        <v>8</v>
      </c>
      <c r="E45" s="330">
        <v>12626</v>
      </c>
      <c r="F45" s="341"/>
      <c r="G45" s="332">
        <v>12626</v>
      </c>
      <c r="H45" s="331">
        <v>101008</v>
      </c>
      <c r="I45" s="333" t="s">
        <v>348</v>
      </c>
      <c r="J45" s="334" t="s">
        <v>471</v>
      </c>
      <c r="K45" s="325"/>
      <c r="L45" s="325"/>
      <c r="M45" s="325"/>
      <c r="N45" s="325"/>
      <c r="O45" s="325"/>
      <c r="P45" s="325"/>
      <c r="Q45" s="325"/>
      <c r="R45" s="325"/>
      <c r="S45" s="325"/>
    </row>
    <row r="46" spans="1:19" ht="18">
      <c r="A46" s="326">
        <v>45</v>
      </c>
      <c r="B46" s="327" t="s">
        <v>737</v>
      </c>
      <c r="C46" s="328" t="s">
        <v>292</v>
      </c>
      <c r="D46" s="329">
        <v>8</v>
      </c>
      <c r="E46" s="330">
        <v>12626</v>
      </c>
      <c r="F46" s="341"/>
      <c r="G46" s="332">
        <v>12626</v>
      </c>
      <c r="H46" s="331">
        <v>101008</v>
      </c>
      <c r="I46" s="333" t="s">
        <v>348</v>
      </c>
      <c r="J46" s="334" t="s">
        <v>471</v>
      </c>
      <c r="K46" s="325"/>
      <c r="L46" s="325"/>
      <c r="M46" s="325"/>
      <c r="N46" s="325"/>
      <c r="O46" s="325"/>
      <c r="P46" s="325"/>
      <c r="Q46" s="325"/>
      <c r="R46" s="325"/>
      <c r="S46" s="325"/>
    </row>
    <row r="47" spans="1:19" ht="18">
      <c r="A47" s="326">
        <v>46</v>
      </c>
      <c r="B47" s="327" t="s">
        <v>738</v>
      </c>
      <c r="C47" s="328" t="s">
        <v>292</v>
      </c>
      <c r="D47" s="329">
        <v>8</v>
      </c>
      <c r="E47" s="330">
        <v>12626</v>
      </c>
      <c r="F47" s="341"/>
      <c r="G47" s="332">
        <v>12626</v>
      </c>
      <c r="H47" s="331">
        <v>101008</v>
      </c>
      <c r="I47" s="333" t="s">
        <v>348</v>
      </c>
      <c r="J47" s="334" t="s">
        <v>471</v>
      </c>
      <c r="K47" s="325"/>
      <c r="L47" s="325"/>
      <c r="M47" s="325"/>
      <c r="N47" s="325"/>
      <c r="O47" s="325"/>
      <c r="P47" s="325"/>
      <c r="Q47" s="325"/>
      <c r="R47" s="325"/>
      <c r="S47" s="325"/>
    </row>
    <row r="48" spans="1:19" ht="18">
      <c r="A48" s="326">
        <v>47</v>
      </c>
      <c r="B48" s="327" t="s">
        <v>739</v>
      </c>
      <c r="C48" s="328" t="s">
        <v>292</v>
      </c>
      <c r="D48" s="329">
        <v>8</v>
      </c>
      <c r="E48" s="330">
        <v>11625</v>
      </c>
      <c r="F48" s="341"/>
      <c r="G48" s="332">
        <v>11625</v>
      </c>
      <c r="H48" s="331">
        <v>93000</v>
      </c>
      <c r="I48" s="333" t="s">
        <v>348</v>
      </c>
      <c r="J48" s="334" t="s">
        <v>471</v>
      </c>
      <c r="K48" s="325"/>
      <c r="L48" s="325"/>
      <c r="M48" s="325"/>
      <c r="N48" s="325"/>
      <c r="O48" s="325"/>
      <c r="P48" s="325"/>
      <c r="Q48" s="325"/>
      <c r="R48" s="325"/>
      <c r="S48" s="325"/>
    </row>
    <row r="49" spans="1:19" ht="18">
      <c r="A49" s="326">
        <v>48</v>
      </c>
      <c r="B49" s="327" t="s">
        <v>740</v>
      </c>
      <c r="C49" s="328" t="s">
        <v>292</v>
      </c>
      <c r="D49" s="329">
        <v>8</v>
      </c>
      <c r="E49" s="330">
        <v>11875</v>
      </c>
      <c r="F49" s="341"/>
      <c r="G49" s="332">
        <v>11875</v>
      </c>
      <c r="H49" s="331">
        <v>95000</v>
      </c>
      <c r="I49" s="333" t="s">
        <v>348</v>
      </c>
      <c r="J49" s="334" t="s">
        <v>471</v>
      </c>
      <c r="K49" s="325"/>
      <c r="L49" s="325"/>
      <c r="M49" s="325"/>
      <c r="N49" s="325"/>
      <c r="O49" s="325"/>
      <c r="P49" s="325"/>
      <c r="Q49" s="325"/>
      <c r="R49" s="325"/>
      <c r="S49" s="325"/>
    </row>
    <row r="50" spans="1:19" ht="18">
      <c r="A50" s="326">
        <v>49</v>
      </c>
      <c r="B50" s="327" t="s">
        <v>741</v>
      </c>
      <c r="C50" s="328" t="s">
        <v>292</v>
      </c>
      <c r="D50" s="329">
        <v>8</v>
      </c>
      <c r="E50" s="330">
        <v>11875</v>
      </c>
      <c r="F50" s="331"/>
      <c r="G50" s="332">
        <v>11875</v>
      </c>
      <c r="H50" s="331">
        <v>95000</v>
      </c>
      <c r="I50" s="333" t="s">
        <v>348</v>
      </c>
      <c r="J50" s="334" t="s">
        <v>471</v>
      </c>
      <c r="K50" s="325"/>
      <c r="L50" s="325"/>
      <c r="M50" s="325"/>
      <c r="N50" s="325"/>
      <c r="O50" s="325"/>
      <c r="P50" s="325"/>
      <c r="Q50" s="325"/>
      <c r="R50" s="325"/>
      <c r="S50" s="325"/>
    </row>
    <row r="51" spans="1:19" ht="18">
      <c r="A51" s="326">
        <v>50</v>
      </c>
      <c r="B51" s="327" t="s">
        <v>742</v>
      </c>
      <c r="C51" s="328" t="s">
        <v>292</v>
      </c>
      <c r="D51" s="329">
        <v>8</v>
      </c>
      <c r="E51" s="330">
        <v>12126</v>
      </c>
      <c r="F51" s="341"/>
      <c r="G51" s="332">
        <v>12126</v>
      </c>
      <c r="H51" s="331">
        <v>97008</v>
      </c>
      <c r="I51" s="333" t="s">
        <v>348</v>
      </c>
      <c r="J51" s="334" t="s">
        <v>471</v>
      </c>
      <c r="K51" s="325"/>
      <c r="L51" s="325"/>
      <c r="M51" s="325"/>
      <c r="N51" s="325"/>
      <c r="O51" s="325"/>
      <c r="P51" s="325"/>
      <c r="Q51" s="325"/>
      <c r="R51" s="325"/>
      <c r="S51" s="325"/>
    </row>
    <row r="52" spans="1:19" ht="18">
      <c r="A52" s="326">
        <v>51</v>
      </c>
      <c r="B52" s="327" t="s">
        <v>743</v>
      </c>
      <c r="C52" s="328" t="s">
        <v>292</v>
      </c>
      <c r="D52" s="329">
        <v>8</v>
      </c>
      <c r="E52" s="330">
        <v>12126</v>
      </c>
      <c r="F52" s="331"/>
      <c r="G52" s="332">
        <v>12126</v>
      </c>
      <c r="H52" s="331">
        <v>97008</v>
      </c>
      <c r="I52" s="333" t="s">
        <v>348</v>
      </c>
      <c r="J52" s="334" t="s">
        <v>471</v>
      </c>
      <c r="K52" s="325"/>
      <c r="L52" s="325"/>
      <c r="M52" s="325"/>
      <c r="N52" s="325"/>
      <c r="O52" s="325"/>
      <c r="P52" s="325"/>
      <c r="Q52" s="325"/>
      <c r="R52" s="325"/>
      <c r="S52" s="325"/>
    </row>
    <row r="53" spans="1:19" ht="18">
      <c r="A53" s="326">
        <v>52</v>
      </c>
      <c r="B53" s="327" t="s">
        <v>744</v>
      </c>
      <c r="C53" s="328" t="s">
        <v>292</v>
      </c>
      <c r="D53" s="329">
        <v>8</v>
      </c>
      <c r="E53" s="330">
        <v>30000</v>
      </c>
      <c r="F53" s="331"/>
      <c r="G53" s="332">
        <v>30000</v>
      </c>
      <c r="H53" s="331">
        <v>240000</v>
      </c>
      <c r="I53" s="333" t="s">
        <v>348</v>
      </c>
      <c r="J53" s="334" t="s">
        <v>471</v>
      </c>
      <c r="K53" s="325"/>
      <c r="L53" s="325"/>
      <c r="M53" s="325"/>
      <c r="N53" s="325"/>
      <c r="O53" s="325"/>
      <c r="P53" s="325"/>
      <c r="Q53" s="325"/>
      <c r="R53" s="325"/>
      <c r="S53" s="325"/>
    </row>
    <row r="54" spans="1:19" ht="18">
      <c r="A54" s="326">
        <v>53</v>
      </c>
      <c r="B54" s="327" t="s">
        <v>745</v>
      </c>
      <c r="C54" s="328" t="s">
        <v>292</v>
      </c>
      <c r="D54" s="329">
        <v>8</v>
      </c>
      <c r="E54" s="330">
        <v>30000</v>
      </c>
      <c r="F54" s="331"/>
      <c r="G54" s="332">
        <v>30000</v>
      </c>
      <c r="H54" s="331">
        <v>240000</v>
      </c>
      <c r="I54" s="333" t="s">
        <v>348</v>
      </c>
      <c r="J54" s="334" t="s">
        <v>471</v>
      </c>
      <c r="K54" s="325"/>
      <c r="L54" s="325"/>
      <c r="M54" s="325"/>
      <c r="N54" s="325"/>
      <c r="O54" s="325"/>
      <c r="P54" s="325"/>
      <c r="Q54" s="325"/>
      <c r="R54" s="325"/>
      <c r="S54" s="325"/>
    </row>
    <row r="55" spans="1:19" ht="18">
      <c r="A55" s="326">
        <v>54</v>
      </c>
      <c r="B55" s="327" t="s">
        <v>746</v>
      </c>
      <c r="C55" s="328" t="s">
        <v>292</v>
      </c>
      <c r="D55" s="329">
        <v>8</v>
      </c>
      <c r="E55" s="330">
        <v>0</v>
      </c>
      <c r="F55" s="331"/>
      <c r="G55" s="332">
        <v>0</v>
      </c>
      <c r="H55" s="331">
        <v>0</v>
      </c>
      <c r="I55" s="333"/>
      <c r="J55" s="334"/>
      <c r="K55" s="325"/>
      <c r="L55" s="325"/>
      <c r="M55" s="325"/>
      <c r="N55" s="325"/>
      <c r="O55" s="325"/>
      <c r="P55" s="325"/>
      <c r="Q55" s="325"/>
      <c r="R55" s="325"/>
      <c r="S55" s="325"/>
    </row>
    <row r="56" spans="1:19" ht="18">
      <c r="A56" s="326">
        <v>55</v>
      </c>
      <c r="B56" s="327" t="s">
        <v>747</v>
      </c>
      <c r="C56" s="328" t="s">
        <v>292</v>
      </c>
      <c r="D56" s="329">
        <v>8</v>
      </c>
      <c r="E56" s="330">
        <v>0</v>
      </c>
      <c r="F56" s="331"/>
      <c r="G56" s="332">
        <v>0</v>
      </c>
      <c r="H56" s="331">
        <v>0</v>
      </c>
      <c r="I56" s="333"/>
      <c r="J56" s="334"/>
      <c r="K56" s="325"/>
      <c r="L56" s="325"/>
      <c r="M56" s="325"/>
      <c r="N56" s="325"/>
      <c r="O56" s="325"/>
      <c r="P56" s="325"/>
      <c r="Q56" s="325"/>
      <c r="R56" s="325"/>
      <c r="S56" s="325"/>
    </row>
    <row r="57" spans="1:19" ht="18">
      <c r="A57" s="326">
        <v>56</v>
      </c>
      <c r="B57" s="327" t="s">
        <v>748</v>
      </c>
      <c r="C57" s="328" t="s">
        <v>292</v>
      </c>
      <c r="D57" s="329">
        <v>20</v>
      </c>
      <c r="E57" s="330">
        <v>0</v>
      </c>
      <c r="F57" s="331"/>
      <c r="G57" s="332">
        <v>0</v>
      </c>
      <c r="H57" s="331">
        <v>0</v>
      </c>
      <c r="I57" s="333"/>
      <c r="J57" s="334"/>
      <c r="K57" s="325"/>
      <c r="L57" s="325"/>
      <c r="M57" s="325"/>
      <c r="N57" s="325"/>
      <c r="O57" s="325"/>
      <c r="P57" s="325"/>
      <c r="Q57" s="325"/>
      <c r="R57" s="325"/>
      <c r="S57" s="325"/>
    </row>
    <row r="58" spans="1:19" ht="18">
      <c r="A58" s="326">
        <v>57</v>
      </c>
      <c r="B58" s="327" t="s">
        <v>46</v>
      </c>
      <c r="C58" s="328" t="s">
        <v>299</v>
      </c>
      <c r="D58" s="329">
        <v>16</v>
      </c>
      <c r="E58" s="330">
        <v>0</v>
      </c>
      <c r="F58" s="331"/>
      <c r="G58" s="332">
        <v>0</v>
      </c>
      <c r="H58" s="331">
        <v>0</v>
      </c>
      <c r="I58" s="333"/>
      <c r="J58" s="334"/>
      <c r="K58" s="325"/>
      <c r="L58" s="325"/>
      <c r="M58" s="325"/>
      <c r="N58" s="325"/>
      <c r="O58" s="325"/>
      <c r="P58" s="325"/>
      <c r="Q58" s="325"/>
      <c r="R58" s="325"/>
      <c r="S58" s="325"/>
    </row>
    <row r="59" spans="1:19" s="340" customFormat="1" ht="18">
      <c r="A59" s="326">
        <v>58</v>
      </c>
      <c r="B59" s="327" t="s">
        <v>749</v>
      </c>
      <c r="C59" s="328" t="s">
        <v>292</v>
      </c>
      <c r="D59" s="329">
        <v>8</v>
      </c>
      <c r="E59" s="330">
        <v>8751</v>
      </c>
      <c r="F59" s="331"/>
      <c r="G59" s="332">
        <v>8751</v>
      </c>
      <c r="H59" s="331">
        <v>70008</v>
      </c>
      <c r="I59" s="337" t="s">
        <v>348</v>
      </c>
      <c r="J59" s="334" t="s">
        <v>471</v>
      </c>
      <c r="K59" s="339"/>
      <c r="L59" s="339"/>
      <c r="M59" s="339"/>
      <c r="N59" s="339"/>
      <c r="O59" s="339"/>
      <c r="P59" s="339"/>
      <c r="Q59" s="339"/>
      <c r="R59" s="339"/>
      <c r="S59" s="339"/>
    </row>
    <row r="60" spans="1:19" ht="18">
      <c r="A60" s="326">
        <v>59</v>
      </c>
      <c r="B60" s="327" t="s">
        <v>750</v>
      </c>
      <c r="C60" s="328" t="s">
        <v>292</v>
      </c>
      <c r="D60" s="329">
        <v>8</v>
      </c>
      <c r="E60" s="330">
        <v>8751</v>
      </c>
      <c r="F60" s="331"/>
      <c r="G60" s="332">
        <v>8751</v>
      </c>
      <c r="H60" s="331">
        <v>70008</v>
      </c>
      <c r="I60" s="337" t="s">
        <v>348</v>
      </c>
      <c r="J60" s="334" t="s">
        <v>471</v>
      </c>
      <c r="K60" s="325"/>
      <c r="L60" s="325"/>
      <c r="M60" s="325"/>
      <c r="N60" s="325"/>
      <c r="O60" s="325"/>
      <c r="P60" s="325"/>
      <c r="Q60" s="325"/>
      <c r="R60" s="325"/>
      <c r="S60" s="325"/>
    </row>
    <row r="61" spans="1:19" ht="18">
      <c r="A61" s="326">
        <v>60</v>
      </c>
      <c r="B61" s="327" t="s">
        <v>751</v>
      </c>
      <c r="C61" s="328" t="s">
        <v>292</v>
      </c>
      <c r="D61" s="329">
        <v>8</v>
      </c>
      <c r="E61" s="330">
        <v>8751</v>
      </c>
      <c r="F61" s="331"/>
      <c r="G61" s="332">
        <v>8751</v>
      </c>
      <c r="H61" s="331">
        <v>70008</v>
      </c>
      <c r="I61" s="337" t="s">
        <v>348</v>
      </c>
      <c r="J61" s="334" t="s">
        <v>471</v>
      </c>
      <c r="K61" s="325"/>
      <c r="L61" s="325"/>
      <c r="M61" s="325"/>
      <c r="N61" s="325"/>
      <c r="O61" s="325"/>
      <c r="P61" s="325"/>
      <c r="Q61" s="325"/>
      <c r="R61" s="325"/>
      <c r="S61" s="325"/>
    </row>
    <row r="62" spans="1:19" ht="18">
      <c r="A62" s="326">
        <v>61</v>
      </c>
      <c r="B62" s="327" t="s">
        <v>752</v>
      </c>
      <c r="C62" s="328" t="s">
        <v>292</v>
      </c>
      <c r="D62" s="329">
        <v>12</v>
      </c>
      <c r="E62" s="330">
        <v>8751</v>
      </c>
      <c r="F62" s="331"/>
      <c r="G62" s="332">
        <v>8751</v>
      </c>
      <c r="H62" s="331">
        <v>105012</v>
      </c>
      <c r="I62" s="337" t="s">
        <v>348</v>
      </c>
      <c r="J62" s="334" t="s">
        <v>471</v>
      </c>
      <c r="K62" s="325"/>
      <c r="L62" s="325"/>
      <c r="M62" s="325"/>
      <c r="N62" s="325"/>
      <c r="O62" s="325"/>
      <c r="P62" s="325"/>
      <c r="Q62" s="325"/>
      <c r="R62" s="325"/>
      <c r="S62" s="325"/>
    </row>
    <row r="63" spans="1:19" ht="18">
      <c r="A63" s="326">
        <v>62</v>
      </c>
      <c r="B63" s="327" t="s">
        <v>753</v>
      </c>
      <c r="C63" s="328" t="s">
        <v>292</v>
      </c>
      <c r="D63" s="329">
        <v>12</v>
      </c>
      <c r="E63" s="330">
        <v>8751</v>
      </c>
      <c r="F63" s="331"/>
      <c r="G63" s="332">
        <v>8751</v>
      </c>
      <c r="H63" s="331">
        <v>105012</v>
      </c>
      <c r="I63" s="337" t="s">
        <v>348</v>
      </c>
      <c r="J63" s="334" t="s">
        <v>471</v>
      </c>
      <c r="K63" s="325"/>
      <c r="L63" s="325"/>
      <c r="M63" s="325"/>
      <c r="N63" s="325"/>
      <c r="O63" s="325"/>
      <c r="P63" s="325"/>
      <c r="Q63" s="325"/>
      <c r="R63" s="325"/>
      <c r="S63" s="325"/>
    </row>
    <row r="64" spans="1:19" ht="18">
      <c r="A64" s="326">
        <v>63</v>
      </c>
      <c r="B64" s="327" t="s">
        <v>47</v>
      </c>
      <c r="C64" s="328" t="s">
        <v>292</v>
      </c>
      <c r="D64" s="329">
        <v>600</v>
      </c>
      <c r="E64" s="330">
        <v>0</v>
      </c>
      <c r="F64" s="331"/>
      <c r="G64" s="332">
        <v>0</v>
      </c>
      <c r="H64" s="331">
        <v>0</v>
      </c>
      <c r="I64" s="333"/>
      <c r="J64" s="334"/>
      <c r="K64" s="325"/>
      <c r="L64" s="325"/>
      <c r="M64" s="325"/>
      <c r="N64" s="325"/>
      <c r="O64" s="325"/>
      <c r="P64" s="325"/>
      <c r="Q64" s="325"/>
      <c r="R64" s="325"/>
      <c r="S64" s="325"/>
    </row>
    <row r="65" spans="1:19" s="345" customFormat="1" ht="18">
      <c r="A65" s="326">
        <v>64</v>
      </c>
      <c r="B65" s="327" t="s">
        <v>48</v>
      </c>
      <c r="C65" s="328" t="s">
        <v>292</v>
      </c>
      <c r="D65" s="329">
        <v>10</v>
      </c>
      <c r="E65" s="330">
        <v>0</v>
      </c>
      <c r="F65" s="331"/>
      <c r="G65" s="332">
        <v>0</v>
      </c>
      <c r="H65" s="331">
        <v>0</v>
      </c>
      <c r="I65" s="342"/>
      <c r="J65" s="343"/>
      <c r="K65" s="344"/>
      <c r="L65" s="344"/>
      <c r="M65" s="344"/>
      <c r="N65" s="344"/>
      <c r="O65" s="344"/>
      <c r="P65" s="344"/>
      <c r="Q65" s="344"/>
      <c r="R65" s="344"/>
      <c r="S65" s="344"/>
    </row>
    <row r="66" spans="1:19" s="345" customFormat="1" ht="18">
      <c r="A66" s="326">
        <v>65</v>
      </c>
      <c r="B66" s="327" t="s">
        <v>49</v>
      </c>
      <c r="C66" s="328" t="s">
        <v>292</v>
      </c>
      <c r="D66" s="329">
        <v>150</v>
      </c>
      <c r="E66" s="330">
        <v>0</v>
      </c>
      <c r="F66" s="331"/>
      <c r="G66" s="332">
        <v>0</v>
      </c>
      <c r="H66" s="331">
        <v>0</v>
      </c>
      <c r="I66" s="342"/>
      <c r="J66" s="343"/>
      <c r="K66" s="344"/>
      <c r="L66" s="344"/>
      <c r="M66" s="344"/>
      <c r="N66" s="344"/>
      <c r="O66" s="344"/>
      <c r="P66" s="344"/>
      <c r="Q66" s="344"/>
      <c r="R66" s="344"/>
      <c r="S66" s="344"/>
    </row>
    <row r="67" spans="1:19" s="345" customFormat="1" ht="18">
      <c r="A67" s="326">
        <v>66</v>
      </c>
      <c r="B67" s="327" t="s">
        <v>50</v>
      </c>
      <c r="C67" s="328" t="s">
        <v>292</v>
      </c>
      <c r="D67" s="329">
        <v>40</v>
      </c>
      <c r="E67" s="330">
        <v>0</v>
      </c>
      <c r="F67" s="331"/>
      <c r="G67" s="332">
        <v>0</v>
      </c>
      <c r="H67" s="331">
        <v>0</v>
      </c>
      <c r="I67" s="342"/>
      <c r="J67" s="343"/>
      <c r="K67" s="344"/>
      <c r="L67" s="344"/>
      <c r="M67" s="344"/>
      <c r="N67" s="344"/>
      <c r="O67" s="344"/>
      <c r="P67" s="344"/>
      <c r="Q67" s="344"/>
      <c r="R67" s="344"/>
      <c r="S67" s="344"/>
    </row>
    <row r="68" spans="1:19" s="345" customFormat="1" ht="18">
      <c r="A68" s="326">
        <v>67</v>
      </c>
      <c r="B68" s="327" t="s">
        <v>51</v>
      </c>
      <c r="C68" s="328" t="s">
        <v>292</v>
      </c>
      <c r="D68" s="329">
        <v>40</v>
      </c>
      <c r="E68" s="330">
        <v>0</v>
      </c>
      <c r="F68" s="331"/>
      <c r="G68" s="332">
        <v>0</v>
      </c>
      <c r="H68" s="331">
        <v>0</v>
      </c>
      <c r="I68" s="342"/>
      <c r="J68" s="343"/>
      <c r="K68" s="344"/>
      <c r="L68" s="344"/>
      <c r="M68" s="344"/>
      <c r="N68" s="344"/>
      <c r="O68" s="344"/>
      <c r="P68" s="344"/>
      <c r="Q68" s="344"/>
      <c r="R68" s="344"/>
      <c r="S68" s="344"/>
    </row>
    <row r="69" spans="1:19" s="345" customFormat="1" ht="30">
      <c r="A69" s="326">
        <v>68</v>
      </c>
      <c r="B69" s="336" t="s">
        <v>52</v>
      </c>
      <c r="C69" s="328" t="s">
        <v>292</v>
      </c>
      <c r="D69" s="329">
        <v>12</v>
      </c>
      <c r="E69" s="330">
        <v>40000</v>
      </c>
      <c r="F69" s="331"/>
      <c r="G69" s="332">
        <v>40000</v>
      </c>
      <c r="H69" s="331">
        <v>480000</v>
      </c>
      <c r="I69" s="342" t="s">
        <v>1298</v>
      </c>
      <c r="J69" s="343" t="s">
        <v>1299</v>
      </c>
      <c r="K69" s="344"/>
      <c r="L69" s="344"/>
      <c r="M69" s="344"/>
      <c r="N69" s="344"/>
      <c r="O69" s="344"/>
      <c r="P69" s="344"/>
      <c r="Q69" s="344"/>
      <c r="R69" s="344"/>
      <c r="S69" s="344"/>
    </row>
    <row r="70" spans="1:19" s="345" customFormat="1" ht="18">
      <c r="A70" s="326">
        <v>69</v>
      </c>
      <c r="B70" s="327" t="s">
        <v>754</v>
      </c>
      <c r="C70" s="328" t="s">
        <v>878</v>
      </c>
      <c r="D70" s="329">
        <v>4</v>
      </c>
      <c r="E70" s="330">
        <v>0</v>
      </c>
      <c r="F70" s="331"/>
      <c r="G70" s="332">
        <v>0</v>
      </c>
      <c r="H70" s="331">
        <v>0</v>
      </c>
      <c r="I70" s="342"/>
      <c r="J70" s="343"/>
      <c r="K70" s="344"/>
      <c r="L70" s="344"/>
      <c r="M70" s="344"/>
      <c r="N70" s="344"/>
      <c r="O70" s="344"/>
      <c r="P70" s="344"/>
      <c r="Q70" s="344"/>
      <c r="R70" s="344"/>
      <c r="S70" s="344"/>
    </row>
    <row r="71" spans="1:19" s="345" customFormat="1" ht="18">
      <c r="A71" s="326">
        <v>70</v>
      </c>
      <c r="B71" s="327" t="s">
        <v>755</v>
      </c>
      <c r="C71" s="328" t="s">
        <v>878</v>
      </c>
      <c r="D71" s="329">
        <v>4</v>
      </c>
      <c r="E71" s="330">
        <v>0</v>
      </c>
      <c r="F71" s="331"/>
      <c r="G71" s="332">
        <v>0</v>
      </c>
      <c r="H71" s="331">
        <v>0</v>
      </c>
      <c r="I71" s="342"/>
      <c r="J71" s="343"/>
      <c r="K71" s="344"/>
      <c r="L71" s="344"/>
      <c r="M71" s="344"/>
      <c r="N71" s="344"/>
      <c r="O71" s="344"/>
      <c r="P71" s="344"/>
      <c r="Q71" s="344"/>
      <c r="R71" s="344"/>
      <c r="S71" s="344"/>
    </row>
    <row r="72" spans="1:19" s="345" customFormat="1" ht="18">
      <c r="A72" s="326">
        <v>71</v>
      </c>
      <c r="B72" s="327" t="s">
        <v>53</v>
      </c>
      <c r="C72" s="328" t="s">
        <v>292</v>
      </c>
      <c r="D72" s="329">
        <v>4800</v>
      </c>
      <c r="E72" s="330">
        <v>1750</v>
      </c>
      <c r="F72" s="331"/>
      <c r="G72" s="332">
        <v>1750</v>
      </c>
      <c r="H72" s="331">
        <v>8400000</v>
      </c>
      <c r="I72" s="342" t="s">
        <v>1300</v>
      </c>
      <c r="J72" s="343" t="s">
        <v>1301</v>
      </c>
      <c r="K72" s="344"/>
      <c r="L72" s="344"/>
      <c r="M72" s="344"/>
      <c r="N72" s="344"/>
      <c r="O72" s="344"/>
      <c r="P72" s="344"/>
      <c r="Q72" s="344"/>
      <c r="R72" s="344"/>
      <c r="S72" s="344"/>
    </row>
    <row r="73" spans="1:19" s="345" customFormat="1" ht="18">
      <c r="A73" s="326">
        <v>72</v>
      </c>
      <c r="B73" s="327" t="s">
        <v>54</v>
      </c>
      <c r="C73" s="328" t="s">
        <v>300</v>
      </c>
      <c r="D73" s="329">
        <v>2</v>
      </c>
      <c r="E73" s="330">
        <v>0</v>
      </c>
      <c r="F73" s="331"/>
      <c r="G73" s="332">
        <v>0</v>
      </c>
      <c r="H73" s="331">
        <v>0</v>
      </c>
      <c r="I73" s="342"/>
      <c r="J73" s="343"/>
      <c r="K73" s="344"/>
      <c r="L73" s="344"/>
      <c r="M73" s="344"/>
      <c r="N73" s="344"/>
      <c r="O73" s="344"/>
      <c r="P73" s="344"/>
      <c r="Q73" s="344"/>
      <c r="R73" s="344"/>
      <c r="S73" s="344"/>
    </row>
    <row r="74" spans="1:19" s="345" customFormat="1" ht="18">
      <c r="A74" s="326">
        <v>73</v>
      </c>
      <c r="B74" s="327" t="s">
        <v>55</v>
      </c>
      <c r="C74" s="328" t="s">
        <v>292</v>
      </c>
      <c r="D74" s="329">
        <v>40</v>
      </c>
      <c r="E74" s="330">
        <v>876</v>
      </c>
      <c r="F74" s="335">
        <v>140.16</v>
      </c>
      <c r="G74" s="332">
        <v>1016.16</v>
      </c>
      <c r="H74" s="331">
        <v>40646.400000000001</v>
      </c>
      <c r="I74" s="342" t="s">
        <v>439</v>
      </c>
      <c r="J74" s="343" t="s">
        <v>474</v>
      </c>
      <c r="K74" s="344"/>
      <c r="L74" s="344"/>
      <c r="M74" s="344"/>
      <c r="N74" s="344"/>
      <c r="O74" s="344"/>
      <c r="P74" s="344"/>
      <c r="Q74" s="344"/>
      <c r="R74" s="344"/>
      <c r="S74" s="344"/>
    </row>
    <row r="75" spans="1:19" s="345" customFormat="1" ht="18">
      <c r="A75" s="326">
        <v>74</v>
      </c>
      <c r="B75" s="327" t="s">
        <v>56</v>
      </c>
      <c r="C75" s="328" t="s">
        <v>292</v>
      </c>
      <c r="D75" s="329">
        <v>20</v>
      </c>
      <c r="E75" s="330">
        <v>876</v>
      </c>
      <c r="F75" s="335">
        <v>140.16</v>
      </c>
      <c r="G75" s="332">
        <v>1016.16</v>
      </c>
      <c r="H75" s="331">
        <v>20323.2</v>
      </c>
      <c r="I75" s="342" t="s">
        <v>439</v>
      </c>
      <c r="J75" s="343" t="s">
        <v>474</v>
      </c>
      <c r="K75" s="344"/>
      <c r="L75" s="344"/>
      <c r="M75" s="344"/>
      <c r="N75" s="344"/>
      <c r="O75" s="344"/>
      <c r="P75" s="344"/>
      <c r="Q75" s="344"/>
      <c r="R75" s="344"/>
      <c r="S75" s="344"/>
    </row>
    <row r="76" spans="1:19" ht="18">
      <c r="A76" s="326">
        <v>75</v>
      </c>
      <c r="B76" s="327" t="s">
        <v>57</v>
      </c>
      <c r="C76" s="328" t="s">
        <v>292</v>
      </c>
      <c r="D76" s="329">
        <v>20</v>
      </c>
      <c r="E76" s="330">
        <v>876</v>
      </c>
      <c r="F76" s="335">
        <v>140.16</v>
      </c>
      <c r="G76" s="332">
        <v>1016.16</v>
      </c>
      <c r="H76" s="331">
        <v>20323.2</v>
      </c>
      <c r="I76" s="342" t="s">
        <v>439</v>
      </c>
      <c r="J76" s="343" t="s">
        <v>474</v>
      </c>
      <c r="K76" s="325"/>
      <c r="L76" s="325"/>
      <c r="M76" s="325"/>
      <c r="N76" s="325"/>
      <c r="O76" s="325"/>
      <c r="P76" s="325"/>
      <c r="Q76" s="325"/>
      <c r="R76" s="325"/>
      <c r="S76" s="325"/>
    </row>
    <row r="77" spans="1:19" ht="18">
      <c r="A77" s="326">
        <v>76</v>
      </c>
      <c r="B77" s="327" t="s">
        <v>58</v>
      </c>
      <c r="C77" s="328" t="s">
        <v>292</v>
      </c>
      <c r="D77" s="329">
        <v>40</v>
      </c>
      <c r="E77" s="330">
        <v>876</v>
      </c>
      <c r="F77" s="335">
        <v>140.16</v>
      </c>
      <c r="G77" s="332">
        <v>1016.16</v>
      </c>
      <c r="H77" s="331">
        <v>40646.400000000001</v>
      </c>
      <c r="I77" s="342" t="s">
        <v>439</v>
      </c>
      <c r="J77" s="343" t="s">
        <v>474</v>
      </c>
      <c r="K77" s="325"/>
      <c r="L77" s="325"/>
      <c r="M77" s="325"/>
      <c r="N77" s="325"/>
      <c r="O77" s="325"/>
      <c r="P77" s="325"/>
      <c r="Q77" s="325"/>
      <c r="R77" s="325"/>
      <c r="S77" s="325"/>
    </row>
    <row r="78" spans="1:19" ht="18">
      <c r="A78" s="326">
        <v>77</v>
      </c>
      <c r="B78" s="327" t="s">
        <v>59</v>
      </c>
      <c r="C78" s="328" t="s">
        <v>292</v>
      </c>
      <c r="D78" s="329">
        <v>40</v>
      </c>
      <c r="E78" s="330">
        <v>876</v>
      </c>
      <c r="F78" s="335">
        <v>140.16</v>
      </c>
      <c r="G78" s="332">
        <v>1016.16</v>
      </c>
      <c r="H78" s="331">
        <v>40646.400000000001</v>
      </c>
      <c r="I78" s="342" t="s">
        <v>439</v>
      </c>
      <c r="J78" s="343" t="s">
        <v>474</v>
      </c>
      <c r="K78" s="325"/>
      <c r="L78" s="325"/>
      <c r="M78" s="325"/>
      <c r="N78" s="325"/>
      <c r="O78" s="325"/>
      <c r="P78" s="325"/>
      <c r="Q78" s="325"/>
      <c r="R78" s="325"/>
      <c r="S78" s="325"/>
    </row>
    <row r="79" spans="1:19" ht="18">
      <c r="A79" s="326">
        <v>78</v>
      </c>
      <c r="B79" s="327" t="s">
        <v>60</v>
      </c>
      <c r="C79" s="328" t="s">
        <v>292</v>
      </c>
      <c r="D79" s="329">
        <v>80</v>
      </c>
      <c r="E79" s="330">
        <v>876</v>
      </c>
      <c r="F79" s="335">
        <v>140.16</v>
      </c>
      <c r="G79" s="332">
        <v>1016.16</v>
      </c>
      <c r="H79" s="331">
        <v>81292.800000000003</v>
      </c>
      <c r="I79" s="342" t="s">
        <v>439</v>
      </c>
      <c r="J79" s="343" t="s">
        <v>474</v>
      </c>
      <c r="K79" s="325"/>
      <c r="L79" s="325"/>
      <c r="M79" s="325"/>
      <c r="N79" s="325"/>
      <c r="O79" s="325"/>
      <c r="P79" s="325"/>
      <c r="Q79" s="325"/>
      <c r="R79" s="325"/>
      <c r="S79" s="325"/>
    </row>
    <row r="80" spans="1:19" s="347" customFormat="1" ht="18">
      <c r="A80" s="326">
        <v>79</v>
      </c>
      <c r="B80" s="327" t="s">
        <v>61</v>
      </c>
      <c r="C80" s="328" t="s">
        <v>292</v>
      </c>
      <c r="D80" s="329">
        <v>600</v>
      </c>
      <c r="E80" s="330">
        <v>820</v>
      </c>
      <c r="F80" s="335">
        <v>131.19999999999999</v>
      </c>
      <c r="G80" s="332">
        <v>951.2</v>
      </c>
      <c r="H80" s="331">
        <v>570720</v>
      </c>
      <c r="I80" s="342" t="s">
        <v>1292</v>
      </c>
      <c r="J80" s="343" t="s">
        <v>1302</v>
      </c>
      <c r="K80" s="346"/>
      <c r="L80" s="346"/>
      <c r="M80" s="346"/>
      <c r="N80" s="346"/>
      <c r="O80" s="346"/>
      <c r="P80" s="346"/>
      <c r="Q80" s="346"/>
      <c r="R80" s="346"/>
      <c r="S80" s="346"/>
    </row>
    <row r="81" spans="1:19" s="340" customFormat="1" ht="18">
      <c r="A81" s="326">
        <v>80</v>
      </c>
      <c r="B81" s="327" t="s">
        <v>62</v>
      </c>
      <c r="C81" s="328" t="s">
        <v>292</v>
      </c>
      <c r="D81" s="329">
        <v>200</v>
      </c>
      <c r="E81" s="330">
        <v>1251</v>
      </c>
      <c r="F81" s="335">
        <v>200.16</v>
      </c>
      <c r="G81" s="332">
        <v>1451.16</v>
      </c>
      <c r="H81" s="331">
        <v>290232</v>
      </c>
      <c r="I81" s="337" t="s">
        <v>477</v>
      </c>
      <c r="J81" s="338" t="s">
        <v>1303</v>
      </c>
      <c r="K81" s="339"/>
      <c r="L81" s="339"/>
      <c r="M81" s="339"/>
      <c r="N81" s="339"/>
      <c r="O81" s="339"/>
      <c r="P81" s="339"/>
      <c r="Q81" s="339"/>
      <c r="R81" s="339"/>
      <c r="S81" s="339"/>
    </row>
    <row r="82" spans="1:19" ht="18">
      <c r="A82" s="326">
        <v>81</v>
      </c>
      <c r="B82" s="327" t="s">
        <v>63</v>
      </c>
      <c r="C82" s="328" t="s">
        <v>292</v>
      </c>
      <c r="D82" s="329">
        <v>600</v>
      </c>
      <c r="E82" s="330">
        <v>820</v>
      </c>
      <c r="F82" s="335">
        <v>131.19999999999999</v>
      </c>
      <c r="G82" s="332">
        <v>951.2</v>
      </c>
      <c r="H82" s="331">
        <v>570720</v>
      </c>
      <c r="I82" s="342" t="s">
        <v>1292</v>
      </c>
      <c r="J82" s="343" t="s">
        <v>1302</v>
      </c>
      <c r="K82" s="325"/>
      <c r="L82" s="325"/>
      <c r="M82" s="325"/>
      <c r="N82" s="325"/>
      <c r="O82" s="325"/>
      <c r="P82" s="325"/>
      <c r="Q82" s="325"/>
      <c r="R82" s="325"/>
      <c r="S82" s="325"/>
    </row>
    <row r="83" spans="1:19" s="340" customFormat="1" ht="30">
      <c r="A83" s="326">
        <v>82</v>
      </c>
      <c r="B83" s="348" t="s">
        <v>756</v>
      </c>
      <c r="C83" s="328" t="s">
        <v>292</v>
      </c>
      <c r="D83" s="329">
        <v>4</v>
      </c>
      <c r="E83" s="330">
        <v>0</v>
      </c>
      <c r="F83" s="331"/>
      <c r="G83" s="332">
        <v>0</v>
      </c>
      <c r="H83" s="331">
        <v>0</v>
      </c>
      <c r="I83" s="337"/>
      <c r="J83" s="338"/>
      <c r="K83" s="339"/>
      <c r="L83" s="339"/>
      <c r="M83" s="339"/>
      <c r="N83" s="339"/>
      <c r="O83" s="339"/>
      <c r="P83" s="339"/>
      <c r="Q83" s="339"/>
      <c r="R83" s="339"/>
      <c r="S83" s="339"/>
    </row>
    <row r="84" spans="1:19" s="340" customFormat="1" ht="30">
      <c r="A84" s="326">
        <v>83</v>
      </c>
      <c r="B84" s="348" t="s">
        <v>757</v>
      </c>
      <c r="C84" s="328" t="s">
        <v>292</v>
      </c>
      <c r="D84" s="329">
        <v>4</v>
      </c>
      <c r="E84" s="330">
        <v>0</v>
      </c>
      <c r="F84" s="331"/>
      <c r="G84" s="332">
        <v>0</v>
      </c>
      <c r="H84" s="331">
        <v>0</v>
      </c>
      <c r="I84" s="337"/>
      <c r="J84" s="338"/>
      <c r="K84" s="339"/>
      <c r="L84" s="339"/>
      <c r="M84" s="339"/>
      <c r="N84" s="339"/>
      <c r="O84" s="339"/>
      <c r="P84" s="339"/>
      <c r="Q84" s="339"/>
      <c r="R84" s="339"/>
      <c r="S84" s="339"/>
    </row>
    <row r="85" spans="1:19" s="340" customFormat="1" ht="18">
      <c r="A85" s="326">
        <v>84</v>
      </c>
      <c r="B85" s="327" t="s">
        <v>758</v>
      </c>
      <c r="C85" s="328" t="s">
        <v>292</v>
      </c>
      <c r="D85" s="329">
        <v>4</v>
      </c>
      <c r="E85" s="330">
        <v>185001</v>
      </c>
      <c r="F85" s="331"/>
      <c r="G85" s="332">
        <v>185001</v>
      </c>
      <c r="H85" s="331">
        <v>740004</v>
      </c>
      <c r="I85" s="337" t="s">
        <v>468</v>
      </c>
      <c r="J85" s="338" t="s">
        <v>1304</v>
      </c>
      <c r="K85" s="339"/>
      <c r="L85" s="339"/>
      <c r="M85" s="339"/>
      <c r="N85" s="339"/>
      <c r="O85" s="339"/>
      <c r="P85" s="339"/>
      <c r="Q85" s="339"/>
      <c r="R85" s="339"/>
      <c r="S85" s="339"/>
    </row>
    <row r="86" spans="1:19" s="340" customFormat="1" ht="18">
      <c r="A86" s="326">
        <v>85</v>
      </c>
      <c r="B86" s="327" t="s">
        <v>66</v>
      </c>
      <c r="C86" s="328" t="s">
        <v>292</v>
      </c>
      <c r="D86" s="329">
        <v>160</v>
      </c>
      <c r="E86" s="330">
        <v>938</v>
      </c>
      <c r="F86" s="331"/>
      <c r="G86" s="332">
        <v>938</v>
      </c>
      <c r="H86" s="331">
        <v>150080</v>
      </c>
      <c r="I86" s="337" t="s">
        <v>348</v>
      </c>
      <c r="J86" s="338" t="s">
        <v>1305</v>
      </c>
      <c r="K86" s="339"/>
      <c r="L86" s="339"/>
      <c r="M86" s="339"/>
      <c r="N86" s="339"/>
      <c r="O86" s="339"/>
      <c r="P86" s="339"/>
      <c r="Q86" s="339"/>
      <c r="R86" s="339"/>
      <c r="S86" s="339"/>
    </row>
    <row r="87" spans="1:19" ht="30">
      <c r="A87" s="326">
        <v>86</v>
      </c>
      <c r="B87" s="327" t="s">
        <v>68</v>
      </c>
      <c r="C87" s="328" t="s">
        <v>292</v>
      </c>
      <c r="D87" s="329">
        <v>800</v>
      </c>
      <c r="E87" s="330">
        <v>1500</v>
      </c>
      <c r="F87" s="331"/>
      <c r="G87" s="332">
        <v>1500</v>
      </c>
      <c r="H87" s="331">
        <v>1200000</v>
      </c>
      <c r="I87" s="333" t="s">
        <v>348</v>
      </c>
      <c r="J87" s="334" t="s">
        <v>1305</v>
      </c>
      <c r="K87" s="325"/>
      <c r="L87" s="325"/>
      <c r="M87" s="325"/>
      <c r="N87" s="325"/>
      <c r="O87" s="325"/>
      <c r="P87" s="325"/>
      <c r="Q87" s="325"/>
      <c r="R87" s="325"/>
      <c r="S87" s="325"/>
    </row>
    <row r="88" spans="1:19" ht="30">
      <c r="A88" s="326">
        <v>87</v>
      </c>
      <c r="B88" s="327" t="s">
        <v>67</v>
      </c>
      <c r="C88" s="328" t="s">
        <v>292</v>
      </c>
      <c r="D88" s="329">
        <v>800</v>
      </c>
      <c r="E88" s="330">
        <v>938</v>
      </c>
      <c r="F88" s="341"/>
      <c r="G88" s="332">
        <v>938</v>
      </c>
      <c r="H88" s="331">
        <v>750400</v>
      </c>
      <c r="I88" s="333" t="s">
        <v>348</v>
      </c>
      <c r="J88" s="334" t="s">
        <v>1305</v>
      </c>
      <c r="K88" s="325"/>
      <c r="L88" s="325"/>
      <c r="M88" s="325"/>
      <c r="N88" s="325"/>
      <c r="O88" s="325"/>
      <c r="P88" s="325"/>
      <c r="Q88" s="325"/>
      <c r="R88" s="325"/>
      <c r="S88" s="325"/>
    </row>
    <row r="89" spans="1:19" ht="18">
      <c r="A89" s="326">
        <v>88</v>
      </c>
      <c r="B89" s="327" t="s">
        <v>69</v>
      </c>
      <c r="C89" s="328" t="s">
        <v>292</v>
      </c>
      <c r="D89" s="329">
        <v>3200</v>
      </c>
      <c r="E89" s="330">
        <v>938</v>
      </c>
      <c r="F89" s="331"/>
      <c r="G89" s="332">
        <v>938</v>
      </c>
      <c r="H89" s="331">
        <v>3001600</v>
      </c>
      <c r="I89" s="333" t="s">
        <v>348</v>
      </c>
      <c r="J89" s="334" t="s">
        <v>1305</v>
      </c>
      <c r="K89" s="325"/>
      <c r="L89" s="325"/>
      <c r="M89" s="325"/>
      <c r="N89" s="325"/>
      <c r="O89" s="325"/>
      <c r="P89" s="325"/>
      <c r="Q89" s="325"/>
      <c r="R89" s="325"/>
      <c r="S89" s="325"/>
    </row>
    <row r="90" spans="1:19" ht="18">
      <c r="A90" s="326">
        <v>89</v>
      </c>
      <c r="B90" s="327" t="s">
        <v>759</v>
      </c>
      <c r="C90" s="328" t="s">
        <v>292</v>
      </c>
      <c r="D90" s="329">
        <v>4000</v>
      </c>
      <c r="E90" s="330">
        <v>1676</v>
      </c>
      <c r="F90" s="331"/>
      <c r="G90" s="332">
        <v>1676</v>
      </c>
      <c r="H90" s="331">
        <v>6704000</v>
      </c>
      <c r="I90" s="333" t="s">
        <v>1292</v>
      </c>
      <c r="J90" s="334" t="s">
        <v>1306</v>
      </c>
      <c r="K90" s="325"/>
      <c r="L90" s="325"/>
      <c r="M90" s="325"/>
      <c r="N90" s="325"/>
      <c r="O90" s="325"/>
      <c r="P90" s="325"/>
      <c r="Q90" s="325"/>
      <c r="R90" s="325"/>
      <c r="S90" s="325"/>
    </row>
    <row r="91" spans="1:19" ht="18">
      <c r="A91" s="326">
        <v>90</v>
      </c>
      <c r="B91" s="327" t="s">
        <v>760</v>
      </c>
      <c r="C91" s="328" t="s">
        <v>292</v>
      </c>
      <c r="D91" s="329">
        <v>200</v>
      </c>
      <c r="E91" s="330">
        <v>1676</v>
      </c>
      <c r="F91" s="331"/>
      <c r="G91" s="332">
        <v>1676</v>
      </c>
      <c r="H91" s="331">
        <v>335200</v>
      </c>
      <c r="I91" s="333" t="s">
        <v>1292</v>
      </c>
      <c r="J91" s="334" t="s">
        <v>1306</v>
      </c>
      <c r="K91" s="325"/>
      <c r="L91" s="325"/>
      <c r="M91" s="325"/>
      <c r="N91" s="325"/>
      <c r="O91" s="325"/>
      <c r="P91" s="325"/>
      <c r="Q91" s="325"/>
      <c r="R91" s="325"/>
      <c r="S91" s="325"/>
    </row>
    <row r="92" spans="1:19" ht="18">
      <c r="A92" s="326">
        <v>91</v>
      </c>
      <c r="B92" s="327" t="s">
        <v>70</v>
      </c>
      <c r="C92" s="328" t="s">
        <v>292</v>
      </c>
      <c r="D92" s="329">
        <v>1200</v>
      </c>
      <c r="E92" s="330">
        <v>826</v>
      </c>
      <c r="F92" s="349"/>
      <c r="G92" s="332">
        <v>826</v>
      </c>
      <c r="H92" s="331">
        <v>991200</v>
      </c>
      <c r="I92" s="333" t="s">
        <v>348</v>
      </c>
      <c r="J92" s="334" t="s">
        <v>1305</v>
      </c>
      <c r="K92" s="325"/>
      <c r="L92" s="325"/>
      <c r="M92" s="325"/>
      <c r="N92" s="325"/>
      <c r="O92" s="325"/>
      <c r="P92" s="325"/>
      <c r="Q92" s="325"/>
      <c r="R92" s="325"/>
      <c r="S92" s="325"/>
    </row>
    <row r="93" spans="1:19" ht="18">
      <c r="A93" s="326">
        <v>92</v>
      </c>
      <c r="B93" s="327" t="s">
        <v>761</v>
      </c>
      <c r="C93" s="328" t="s">
        <v>292</v>
      </c>
      <c r="D93" s="329">
        <v>400</v>
      </c>
      <c r="E93" s="330">
        <v>1676</v>
      </c>
      <c r="F93" s="331"/>
      <c r="G93" s="332">
        <v>1676</v>
      </c>
      <c r="H93" s="331">
        <v>670400</v>
      </c>
      <c r="I93" s="333" t="s">
        <v>1292</v>
      </c>
      <c r="J93" s="334" t="s">
        <v>1306</v>
      </c>
      <c r="K93" s="325"/>
      <c r="L93" s="325"/>
      <c r="M93" s="325"/>
      <c r="N93" s="325"/>
      <c r="O93" s="325"/>
      <c r="P93" s="325"/>
      <c r="Q93" s="325"/>
      <c r="R93" s="325"/>
      <c r="S93" s="325"/>
    </row>
    <row r="94" spans="1:19" ht="18">
      <c r="A94" s="326">
        <v>93</v>
      </c>
      <c r="B94" s="327" t="s">
        <v>71</v>
      </c>
      <c r="C94" s="328" t="s">
        <v>292</v>
      </c>
      <c r="D94" s="329">
        <v>800</v>
      </c>
      <c r="E94" s="330">
        <v>826</v>
      </c>
      <c r="F94" s="331"/>
      <c r="G94" s="332">
        <v>826</v>
      </c>
      <c r="H94" s="331">
        <v>660800</v>
      </c>
      <c r="I94" s="333" t="s">
        <v>348</v>
      </c>
      <c r="J94" s="334" t="s">
        <v>1305</v>
      </c>
      <c r="K94" s="325"/>
      <c r="L94" s="325"/>
      <c r="M94" s="325"/>
      <c r="N94" s="325"/>
      <c r="O94" s="325"/>
      <c r="P94" s="325"/>
      <c r="Q94" s="325"/>
      <c r="R94" s="325"/>
      <c r="S94" s="325"/>
    </row>
    <row r="95" spans="1:19" ht="18">
      <c r="A95" s="326">
        <v>94</v>
      </c>
      <c r="B95" s="327" t="s">
        <v>762</v>
      </c>
      <c r="C95" s="328" t="s">
        <v>292</v>
      </c>
      <c r="D95" s="329">
        <v>400</v>
      </c>
      <c r="E95" s="330">
        <v>1676</v>
      </c>
      <c r="F95" s="331"/>
      <c r="G95" s="332">
        <v>1676</v>
      </c>
      <c r="H95" s="331">
        <v>670400</v>
      </c>
      <c r="I95" s="333" t="s">
        <v>1292</v>
      </c>
      <c r="J95" s="334" t="s">
        <v>1306</v>
      </c>
      <c r="K95" s="325"/>
      <c r="L95" s="325"/>
      <c r="M95" s="325"/>
      <c r="N95" s="325"/>
      <c r="O95" s="325"/>
      <c r="P95" s="325"/>
      <c r="Q95" s="325"/>
      <c r="R95" s="325"/>
      <c r="S95" s="325"/>
    </row>
    <row r="96" spans="1:19" ht="18">
      <c r="A96" s="326">
        <v>95</v>
      </c>
      <c r="B96" s="327" t="s">
        <v>72</v>
      </c>
      <c r="C96" s="328" t="s">
        <v>292</v>
      </c>
      <c r="D96" s="329">
        <v>800</v>
      </c>
      <c r="E96" s="330">
        <v>826</v>
      </c>
      <c r="F96" s="331"/>
      <c r="G96" s="332">
        <v>826</v>
      </c>
      <c r="H96" s="331">
        <v>660800</v>
      </c>
      <c r="I96" s="333" t="s">
        <v>348</v>
      </c>
      <c r="J96" s="334" t="s">
        <v>1305</v>
      </c>
      <c r="K96" s="325"/>
      <c r="L96" s="325"/>
      <c r="M96" s="325"/>
      <c r="N96" s="325"/>
      <c r="O96" s="325"/>
      <c r="P96" s="325"/>
      <c r="Q96" s="325"/>
      <c r="R96" s="325"/>
      <c r="S96" s="325"/>
    </row>
    <row r="97" spans="1:19" ht="18">
      <c r="A97" s="326">
        <v>96</v>
      </c>
      <c r="B97" s="327" t="s">
        <v>64</v>
      </c>
      <c r="C97" s="328" t="s">
        <v>292</v>
      </c>
      <c r="D97" s="329">
        <v>2</v>
      </c>
      <c r="E97" s="330">
        <v>0</v>
      </c>
      <c r="F97" s="331"/>
      <c r="G97" s="332">
        <v>0</v>
      </c>
      <c r="H97" s="331">
        <v>0</v>
      </c>
      <c r="I97" s="333"/>
      <c r="J97" s="334"/>
      <c r="K97" s="325"/>
      <c r="L97" s="325"/>
      <c r="M97" s="325"/>
      <c r="N97" s="325"/>
      <c r="O97" s="325"/>
      <c r="P97" s="325"/>
      <c r="Q97" s="325"/>
      <c r="R97" s="325"/>
      <c r="S97" s="325"/>
    </row>
    <row r="98" spans="1:19" ht="18">
      <c r="A98" s="326">
        <v>97</v>
      </c>
      <c r="B98" s="327" t="s">
        <v>1115</v>
      </c>
      <c r="C98" s="328" t="s">
        <v>292</v>
      </c>
      <c r="D98" s="329">
        <v>2</v>
      </c>
      <c r="E98" s="330">
        <v>0</v>
      </c>
      <c r="F98" s="331"/>
      <c r="G98" s="332">
        <v>0</v>
      </c>
      <c r="H98" s="331">
        <v>0</v>
      </c>
      <c r="I98" s="333"/>
      <c r="J98" s="334"/>
      <c r="K98" s="325"/>
      <c r="L98" s="325"/>
      <c r="M98" s="325"/>
      <c r="N98" s="325"/>
      <c r="O98" s="325"/>
      <c r="P98" s="325"/>
      <c r="Q98" s="325"/>
      <c r="R98" s="325"/>
      <c r="S98" s="325"/>
    </row>
    <row r="99" spans="1:19" ht="18">
      <c r="A99" s="326">
        <v>98</v>
      </c>
      <c r="B99" s="327" t="s">
        <v>65</v>
      </c>
      <c r="C99" s="328" t="s">
        <v>292</v>
      </c>
      <c r="D99" s="329">
        <v>2</v>
      </c>
      <c r="E99" s="330">
        <v>0</v>
      </c>
      <c r="F99" s="331"/>
      <c r="G99" s="332">
        <v>0</v>
      </c>
      <c r="H99" s="331">
        <v>0</v>
      </c>
      <c r="I99" s="333"/>
      <c r="J99" s="334"/>
      <c r="K99" s="325"/>
      <c r="L99" s="325"/>
      <c r="M99" s="325"/>
      <c r="N99" s="325"/>
      <c r="O99" s="325"/>
      <c r="P99" s="325"/>
      <c r="Q99" s="325"/>
      <c r="R99" s="325"/>
      <c r="S99" s="325"/>
    </row>
    <row r="100" spans="1:19" ht="18">
      <c r="A100" s="326">
        <v>99</v>
      </c>
      <c r="B100" s="327" t="s">
        <v>766</v>
      </c>
      <c r="C100" s="328" t="s">
        <v>292</v>
      </c>
      <c r="D100" s="329">
        <v>8</v>
      </c>
      <c r="E100" s="330">
        <v>0</v>
      </c>
      <c r="F100" s="331"/>
      <c r="G100" s="332">
        <v>0</v>
      </c>
      <c r="H100" s="331">
        <v>0</v>
      </c>
      <c r="I100" s="333"/>
      <c r="J100" s="334"/>
      <c r="K100" s="325"/>
      <c r="L100" s="325"/>
      <c r="M100" s="325"/>
      <c r="N100" s="325"/>
      <c r="O100" s="325"/>
      <c r="P100" s="325"/>
      <c r="Q100" s="325"/>
      <c r="R100" s="325"/>
      <c r="S100" s="325"/>
    </row>
    <row r="101" spans="1:19" ht="18">
      <c r="A101" s="326">
        <v>100</v>
      </c>
      <c r="B101" s="327" t="s">
        <v>73</v>
      </c>
      <c r="C101" s="328" t="s">
        <v>292</v>
      </c>
      <c r="D101" s="329">
        <v>96</v>
      </c>
      <c r="E101" s="330">
        <v>0</v>
      </c>
      <c r="F101" s="331"/>
      <c r="G101" s="332">
        <v>0</v>
      </c>
      <c r="H101" s="331">
        <v>0</v>
      </c>
      <c r="I101" s="333"/>
      <c r="J101" s="334"/>
      <c r="K101" s="325"/>
      <c r="L101" s="325"/>
      <c r="M101" s="325"/>
      <c r="N101" s="325"/>
      <c r="O101" s="325"/>
      <c r="P101" s="325"/>
      <c r="Q101" s="325"/>
      <c r="R101" s="325"/>
      <c r="S101" s="325"/>
    </row>
    <row r="102" spans="1:19" ht="18">
      <c r="A102" s="326">
        <v>101</v>
      </c>
      <c r="B102" s="327" t="s">
        <v>74</v>
      </c>
      <c r="C102" s="328" t="s">
        <v>292</v>
      </c>
      <c r="D102" s="329">
        <v>48</v>
      </c>
      <c r="E102" s="330">
        <v>4038</v>
      </c>
      <c r="F102" s="331"/>
      <c r="G102" s="332">
        <v>4038</v>
      </c>
      <c r="H102" s="331">
        <v>193824</v>
      </c>
      <c r="I102" s="333" t="s">
        <v>348</v>
      </c>
      <c r="J102" s="334" t="s">
        <v>476</v>
      </c>
      <c r="K102" s="325"/>
      <c r="L102" s="325"/>
      <c r="M102" s="325"/>
      <c r="N102" s="325"/>
      <c r="O102" s="325"/>
      <c r="P102" s="325"/>
      <c r="Q102" s="325"/>
      <c r="R102" s="325"/>
      <c r="S102" s="325"/>
    </row>
    <row r="103" spans="1:19" ht="18">
      <c r="A103" s="326">
        <v>102</v>
      </c>
      <c r="B103" s="327" t="s">
        <v>75</v>
      </c>
      <c r="C103" s="328" t="s">
        <v>301</v>
      </c>
      <c r="D103" s="329">
        <v>30</v>
      </c>
      <c r="E103" s="330">
        <v>0</v>
      </c>
      <c r="F103" s="331"/>
      <c r="G103" s="332">
        <v>0</v>
      </c>
      <c r="H103" s="331">
        <v>0</v>
      </c>
      <c r="I103" s="333"/>
      <c r="J103" s="334"/>
      <c r="K103" s="325"/>
      <c r="L103" s="325"/>
      <c r="M103" s="325"/>
      <c r="N103" s="325"/>
      <c r="O103" s="325"/>
      <c r="P103" s="325"/>
      <c r="Q103" s="325"/>
      <c r="R103" s="325"/>
      <c r="S103" s="325"/>
    </row>
    <row r="104" spans="1:19" ht="18">
      <c r="A104" s="326">
        <v>103</v>
      </c>
      <c r="B104" s="327" t="s">
        <v>76</v>
      </c>
      <c r="C104" s="328" t="s">
        <v>292</v>
      </c>
      <c r="D104" s="329">
        <v>24</v>
      </c>
      <c r="E104" s="330">
        <v>0</v>
      </c>
      <c r="F104" s="350"/>
      <c r="G104" s="332">
        <v>0</v>
      </c>
      <c r="H104" s="331">
        <v>0</v>
      </c>
      <c r="I104" s="333"/>
      <c r="J104" s="334"/>
      <c r="K104" s="325"/>
      <c r="L104" s="325"/>
      <c r="M104" s="325"/>
      <c r="N104" s="325"/>
      <c r="O104" s="325"/>
      <c r="P104" s="325"/>
      <c r="Q104" s="325"/>
      <c r="R104" s="325"/>
      <c r="S104" s="325"/>
    </row>
    <row r="105" spans="1:19" ht="18">
      <c r="A105" s="326">
        <v>104</v>
      </c>
      <c r="B105" s="327" t="s">
        <v>77</v>
      </c>
      <c r="C105" s="328" t="s">
        <v>302</v>
      </c>
      <c r="D105" s="329">
        <v>4</v>
      </c>
      <c r="E105" s="330">
        <v>5000</v>
      </c>
      <c r="F105" s="331"/>
      <c r="G105" s="332">
        <v>5000</v>
      </c>
      <c r="H105" s="331">
        <v>20000</v>
      </c>
      <c r="I105" s="333" t="s">
        <v>493</v>
      </c>
      <c r="J105" s="334" t="s">
        <v>479</v>
      </c>
      <c r="K105" s="325"/>
      <c r="L105" s="325"/>
      <c r="M105" s="325"/>
      <c r="N105" s="325"/>
      <c r="O105" s="325"/>
      <c r="P105" s="325"/>
      <c r="Q105" s="325"/>
      <c r="R105" s="325"/>
      <c r="S105" s="325"/>
    </row>
    <row r="106" spans="1:19" ht="18">
      <c r="A106" s="326">
        <v>105</v>
      </c>
      <c r="B106" s="327" t="s">
        <v>78</v>
      </c>
      <c r="C106" s="328" t="s">
        <v>294</v>
      </c>
      <c r="D106" s="329">
        <v>30</v>
      </c>
      <c r="E106" s="330">
        <v>0</v>
      </c>
      <c r="F106" s="331"/>
      <c r="G106" s="332">
        <v>0</v>
      </c>
      <c r="H106" s="331">
        <v>0</v>
      </c>
      <c r="I106" s="333"/>
      <c r="J106" s="334"/>
      <c r="K106" s="325"/>
      <c r="L106" s="325"/>
      <c r="M106" s="325"/>
      <c r="N106" s="325"/>
      <c r="O106" s="325"/>
      <c r="P106" s="325"/>
      <c r="Q106" s="325"/>
      <c r="R106" s="325"/>
      <c r="S106" s="325"/>
    </row>
    <row r="107" spans="1:19" ht="30">
      <c r="A107" s="326">
        <v>106</v>
      </c>
      <c r="B107" s="327" t="s">
        <v>79</v>
      </c>
      <c r="C107" s="328" t="s">
        <v>292</v>
      </c>
      <c r="D107" s="329">
        <v>12</v>
      </c>
      <c r="E107" s="330">
        <v>937500</v>
      </c>
      <c r="F107" s="331"/>
      <c r="G107" s="332">
        <v>937500</v>
      </c>
      <c r="H107" s="331">
        <v>11250000</v>
      </c>
      <c r="I107" s="351" t="s">
        <v>480</v>
      </c>
      <c r="J107" s="352" t="s">
        <v>481</v>
      </c>
      <c r="K107" s="325"/>
      <c r="L107" s="325"/>
      <c r="M107" s="325"/>
      <c r="N107" s="325"/>
      <c r="O107" s="325"/>
      <c r="P107" s="325"/>
      <c r="Q107" s="325"/>
      <c r="R107" s="325"/>
      <c r="S107" s="325"/>
    </row>
    <row r="108" spans="1:19" ht="30">
      <c r="A108" s="326">
        <v>107</v>
      </c>
      <c r="B108" s="327" t="s">
        <v>80</v>
      </c>
      <c r="C108" s="328" t="s">
        <v>303</v>
      </c>
      <c r="D108" s="329">
        <v>8</v>
      </c>
      <c r="E108" s="330">
        <v>0</v>
      </c>
      <c r="F108" s="331"/>
      <c r="G108" s="332">
        <v>0</v>
      </c>
      <c r="H108" s="331">
        <v>0</v>
      </c>
      <c r="I108" s="333"/>
      <c r="J108" s="334"/>
      <c r="K108" s="325"/>
      <c r="L108" s="325"/>
      <c r="M108" s="325"/>
      <c r="N108" s="325"/>
      <c r="O108" s="325"/>
      <c r="P108" s="325"/>
      <c r="Q108" s="325"/>
      <c r="R108" s="325"/>
      <c r="S108" s="325"/>
    </row>
    <row r="109" spans="1:19" ht="18">
      <c r="A109" s="326">
        <v>108</v>
      </c>
      <c r="B109" s="327" t="s">
        <v>81</v>
      </c>
      <c r="C109" s="328" t="s">
        <v>292</v>
      </c>
      <c r="D109" s="329">
        <v>200</v>
      </c>
      <c r="E109" s="330">
        <v>0</v>
      </c>
      <c r="F109" s="331"/>
      <c r="G109" s="332">
        <v>0</v>
      </c>
      <c r="H109" s="331">
        <v>0</v>
      </c>
      <c r="I109" s="333"/>
      <c r="J109" s="334"/>
      <c r="K109" s="325"/>
      <c r="L109" s="325"/>
      <c r="M109" s="325"/>
      <c r="N109" s="325"/>
      <c r="O109" s="325"/>
      <c r="P109" s="325"/>
      <c r="Q109" s="325"/>
      <c r="R109" s="325"/>
      <c r="S109" s="325"/>
    </row>
    <row r="110" spans="1:19" ht="18">
      <c r="A110" s="326">
        <v>109</v>
      </c>
      <c r="B110" s="327" t="s">
        <v>82</v>
      </c>
      <c r="C110" s="328" t="s">
        <v>292</v>
      </c>
      <c r="D110" s="329">
        <v>80</v>
      </c>
      <c r="E110" s="330">
        <v>0</v>
      </c>
      <c r="F110" s="331"/>
      <c r="G110" s="332">
        <v>0</v>
      </c>
      <c r="H110" s="331">
        <v>0</v>
      </c>
      <c r="I110" s="333"/>
      <c r="J110" s="334"/>
      <c r="K110" s="325"/>
      <c r="L110" s="325"/>
      <c r="M110" s="325"/>
      <c r="N110" s="325"/>
      <c r="O110" s="325"/>
      <c r="P110" s="325"/>
      <c r="Q110" s="325"/>
      <c r="R110" s="325"/>
      <c r="S110" s="325"/>
    </row>
    <row r="111" spans="1:19" ht="18">
      <c r="A111" s="326">
        <v>110</v>
      </c>
      <c r="B111" s="327" t="s">
        <v>767</v>
      </c>
      <c r="C111" s="328" t="s">
        <v>292</v>
      </c>
      <c r="D111" s="329">
        <v>4</v>
      </c>
      <c r="E111" s="330">
        <v>0</v>
      </c>
      <c r="F111" s="331"/>
      <c r="G111" s="332">
        <v>0</v>
      </c>
      <c r="H111" s="331">
        <v>0</v>
      </c>
      <c r="I111" s="333"/>
      <c r="J111" s="334"/>
      <c r="K111" s="325"/>
      <c r="L111" s="325"/>
      <c r="M111" s="325"/>
      <c r="N111" s="325"/>
      <c r="O111" s="325"/>
      <c r="P111" s="325"/>
      <c r="Q111" s="325"/>
      <c r="R111" s="325"/>
      <c r="S111" s="325"/>
    </row>
    <row r="112" spans="1:19" ht="18">
      <c r="A112" s="326">
        <v>111</v>
      </c>
      <c r="B112" s="327" t="s">
        <v>768</v>
      </c>
      <c r="C112" s="328" t="s">
        <v>292</v>
      </c>
      <c r="D112" s="329">
        <v>20</v>
      </c>
      <c r="E112" s="330">
        <v>0</v>
      </c>
      <c r="F112" s="331"/>
      <c r="G112" s="332">
        <v>0</v>
      </c>
      <c r="H112" s="331">
        <v>0</v>
      </c>
      <c r="I112" s="333"/>
      <c r="J112" s="334"/>
      <c r="K112" s="325"/>
      <c r="L112" s="325"/>
      <c r="M112" s="325"/>
      <c r="N112" s="325"/>
      <c r="O112" s="325"/>
      <c r="P112" s="325"/>
      <c r="Q112" s="325"/>
      <c r="R112" s="325"/>
      <c r="S112" s="325"/>
    </row>
    <row r="113" spans="1:19" ht="18">
      <c r="A113" s="326">
        <v>112</v>
      </c>
      <c r="B113" s="327" t="s">
        <v>769</v>
      </c>
      <c r="C113" s="328" t="s">
        <v>292</v>
      </c>
      <c r="D113" s="329">
        <v>15</v>
      </c>
      <c r="E113" s="330">
        <v>0</v>
      </c>
      <c r="F113" s="331"/>
      <c r="G113" s="332">
        <v>0</v>
      </c>
      <c r="H113" s="331">
        <v>0</v>
      </c>
      <c r="I113" s="333"/>
      <c r="J113" s="334"/>
      <c r="K113" s="325"/>
      <c r="L113" s="325"/>
      <c r="M113" s="325"/>
      <c r="N113" s="325"/>
      <c r="O113" s="325"/>
      <c r="P113" s="325"/>
      <c r="Q113" s="325"/>
      <c r="R113" s="325"/>
      <c r="S113" s="325"/>
    </row>
    <row r="114" spans="1:19" s="345" customFormat="1" ht="18">
      <c r="A114" s="326">
        <v>113</v>
      </c>
      <c r="B114" s="327" t="s">
        <v>770</v>
      </c>
      <c r="C114" s="328" t="s">
        <v>292</v>
      </c>
      <c r="D114" s="329">
        <v>15</v>
      </c>
      <c r="E114" s="330">
        <v>0</v>
      </c>
      <c r="F114" s="331"/>
      <c r="G114" s="332">
        <v>0</v>
      </c>
      <c r="H114" s="331">
        <v>0</v>
      </c>
      <c r="I114" s="342"/>
      <c r="J114" s="343"/>
      <c r="K114" s="344"/>
      <c r="L114" s="344"/>
      <c r="M114" s="344"/>
      <c r="N114" s="344"/>
      <c r="O114" s="344"/>
      <c r="P114" s="344"/>
      <c r="Q114" s="344"/>
      <c r="R114" s="344"/>
      <c r="S114" s="344"/>
    </row>
    <row r="115" spans="1:19" s="357" customFormat="1" ht="18">
      <c r="A115" s="326">
        <v>114</v>
      </c>
      <c r="B115" s="327" t="s">
        <v>771</v>
      </c>
      <c r="C115" s="328" t="s">
        <v>292</v>
      </c>
      <c r="D115" s="329">
        <v>40</v>
      </c>
      <c r="E115" s="330">
        <v>0</v>
      </c>
      <c r="F115" s="353"/>
      <c r="G115" s="332">
        <v>0</v>
      </c>
      <c r="H115" s="331">
        <v>0</v>
      </c>
      <c r="I115" s="354"/>
      <c r="J115" s="355"/>
      <c r="K115" s="356"/>
      <c r="L115" s="356"/>
      <c r="M115" s="356"/>
      <c r="N115" s="356"/>
      <c r="O115" s="356"/>
      <c r="P115" s="356"/>
      <c r="Q115" s="356"/>
      <c r="R115" s="356"/>
      <c r="S115" s="356"/>
    </row>
    <row r="116" spans="1:19" ht="18">
      <c r="A116" s="326">
        <v>115</v>
      </c>
      <c r="B116" s="327" t="s">
        <v>772</v>
      </c>
      <c r="C116" s="328" t="s">
        <v>292</v>
      </c>
      <c r="D116" s="329">
        <v>20</v>
      </c>
      <c r="E116" s="330">
        <v>0</v>
      </c>
      <c r="F116" s="331"/>
      <c r="G116" s="332">
        <v>0</v>
      </c>
      <c r="H116" s="331">
        <v>0</v>
      </c>
      <c r="I116" s="333"/>
      <c r="J116" s="334"/>
      <c r="K116" s="325"/>
      <c r="L116" s="325"/>
      <c r="M116" s="325"/>
      <c r="N116" s="325"/>
      <c r="O116" s="325"/>
      <c r="P116" s="325"/>
      <c r="Q116" s="325"/>
      <c r="R116" s="325"/>
      <c r="S116" s="325"/>
    </row>
    <row r="117" spans="1:19" s="345" customFormat="1" ht="18">
      <c r="A117" s="326">
        <v>116</v>
      </c>
      <c r="B117" s="327" t="s">
        <v>773</v>
      </c>
      <c r="C117" s="328" t="s">
        <v>292</v>
      </c>
      <c r="D117" s="329">
        <v>2</v>
      </c>
      <c r="E117" s="330">
        <v>0</v>
      </c>
      <c r="F117" s="350"/>
      <c r="G117" s="332">
        <v>0</v>
      </c>
      <c r="H117" s="331">
        <v>0</v>
      </c>
      <c r="I117" s="342"/>
      <c r="J117" s="343"/>
      <c r="K117" s="344"/>
      <c r="L117" s="344"/>
      <c r="M117" s="344"/>
      <c r="N117" s="344"/>
      <c r="O117" s="344"/>
      <c r="P117" s="344"/>
      <c r="Q117" s="344"/>
      <c r="R117" s="344"/>
      <c r="S117" s="344"/>
    </row>
    <row r="118" spans="1:19" s="345" customFormat="1" ht="18">
      <c r="A118" s="326">
        <v>117</v>
      </c>
      <c r="B118" s="327" t="s">
        <v>774</v>
      </c>
      <c r="C118" s="328" t="s">
        <v>292</v>
      </c>
      <c r="D118" s="329">
        <v>2</v>
      </c>
      <c r="E118" s="330">
        <v>0</v>
      </c>
      <c r="F118" s="350"/>
      <c r="G118" s="332">
        <v>0</v>
      </c>
      <c r="H118" s="331">
        <v>0</v>
      </c>
      <c r="I118" s="342"/>
      <c r="J118" s="343"/>
      <c r="K118" s="344"/>
      <c r="L118" s="344"/>
      <c r="M118" s="344"/>
      <c r="N118" s="344"/>
      <c r="O118" s="344"/>
      <c r="P118" s="344"/>
      <c r="Q118" s="344"/>
      <c r="R118" s="344"/>
      <c r="S118" s="344"/>
    </row>
    <row r="119" spans="1:19" ht="18">
      <c r="A119" s="326">
        <v>118</v>
      </c>
      <c r="B119" s="327" t="s">
        <v>775</v>
      </c>
      <c r="C119" s="328" t="s">
        <v>292</v>
      </c>
      <c r="D119" s="329">
        <v>2</v>
      </c>
      <c r="E119" s="330">
        <v>0</v>
      </c>
      <c r="F119" s="331"/>
      <c r="G119" s="332">
        <v>0</v>
      </c>
      <c r="H119" s="331">
        <v>0</v>
      </c>
      <c r="I119" s="333"/>
      <c r="J119" s="334"/>
      <c r="K119" s="325"/>
      <c r="L119" s="325"/>
      <c r="M119" s="325"/>
      <c r="N119" s="325"/>
      <c r="O119" s="325"/>
      <c r="P119" s="325"/>
      <c r="Q119" s="325"/>
      <c r="R119" s="325"/>
      <c r="S119" s="325"/>
    </row>
    <row r="120" spans="1:19" s="361" customFormat="1" ht="30">
      <c r="A120" s="326">
        <v>119</v>
      </c>
      <c r="B120" s="327" t="s">
        <v>776</v>
      </c>
      <c r="C120" s="328" t="s">
        <v>292</v>
      </c>
      <c r="D120" s="329">
        <v>10</v>
      </c>
      <c r="E120" s="330">
        <v>0</v>
      </c>
      <c r="F120" s="331"/>
      <c r="G120" s="332">
        <v>0</v>
      </c>
      <c r="H120" s="331">
        <v>0</v>
      </c>
      <c r="I120" s="358"/>
      <c r="J120" s="359"/>
      <c r="K120" s="360"/>
      <c r="L120" s="360"/>
      <c r="M120" s="360"/>
      <c r="N120" s="360"/>
      <c r="O120" s="360"/>
      <c r="P120" s="360"/>
      <c r="Q120" s="360"/>
      <c r="R120" s="360"/>
      <c r="S120" s="360"/>
    </row>
    <row r="121" spans="1:19" ht="30">
      <c r="A121" s="326">
        <v>120</v>
      </c>
      <c r="B121" s="327" t="s">
        <v>83</v>
      </c>
      <c r="C121" s="328" t="s">
        <v>292</v>
      </c>
      <c r="D121" s="329">
        <v>2000</v>
      </c>
      <c r="E121" s="330">
        <v>6251</v>
      </c>
      <c r="F121" s="331"/>
      <c r="G121" s="332">
        <v>6251</v>
      </c>
      <c r="H121" s="331">
        <v>12502000</v>
      </c>
      <c r="I121" s="333" t="s">
        <v>1307</v>
      </c>
      <c r="J121" s="362" t="s">
        <v>1308</v>
      </c>
      <c r="K121" s="325"/>
      <c r="L121" s="325"/>
      <c r="M121" s="325"/>
      <c r="N121" s="325"/>
      <c r="O121" s="325"/>
      <c r="P121" s="325"/>
      <c r="Q121" s="325"/>
      <c r="R121" s="325"/>
      <c r="S121" s="325"/>
    </row>
    <row r="122" spans="1:19" ht="18">
      <c r="A122" s="326">
        <v>121</v>
      </c>
      <c r="B122" s="327" t="s">
        <v>777</v>
      </c>
      <c r="C122" s="328" t="s">
        <v>292</v>
      </c>
      <c r="D122" s="329">
        <v>20</v>
      </c>
      <c r="E122" s="330">
        <v>184</v>
      </c>
      <c r="F122" s="350"/>
      <c r="G122" s="332">
        <v>184</v>
      </c>
      <c r="H122" s="331">
        <v>3680</v>
      </c>
      <c r="I122" s="333" t="s">
        <v>1309</v>
      </c>
      <c r="J122" s="362" t="s">
        <v>1310</v>
      </c>
      <c r="K122" s="325"/>
      <c r="L122" s="325"/>
      <c r="M122" s="325"/>
      <c r="N122" s="325"/>
      <c r="O122" s="325"/>
      <c r="P122" s="325"/>
      <c r="Q122" s="325"/>
      <c r="R122" s="325"/>
      <c r="S122" s="325"/>
    </row>
    <row r="123" spans="1:19" s="347" customFormat="1" ht="18">
      <c r="A123" s="326">
        <v>122</v>
      </c>
      <c r="B123" s="327" t="s">
        <v>778</v>
      </c>
      <c r="C123" s="328" t="s">
        <v>291</v>
      </c>
      <c r="D123" s="329">
        <v>4</v>
      </c>
      <c r="E123" s="330">
        <v>12500</v>
      </c>
      <c r="F123" s="335">
        <v>2000</v>
      </c>
      <c r="G123" s="332">
        <v>14500</v>
      </c>
      <c r="H123" s="331">
        <v>58000</v>
      </c>
      <c r="I123" s="342" t="s">
        <v>472</v>
      </c>
      <c r="J123" s="343" t="s">
        <v>1311</v>
      </c>
      <c r="K123" s="346"/>
      <c r="L123" s="346"/>
      <c r="M123" s="346"/>
      <c r="N123" s="346"/>
      <c r="O123" s="346"/>
      <c r="P123" s="346"/>
      <c r="Q123" s="346"/>
      <c r="R123" s="346"/>
      <c r="S123" s="346"/>
    </row>
    <row r="124" spans="1:19" s="345" customFormat="1" ht="18">
      <c r="A124" s="326">
        <v>123</v>
      </c>
      <c r="B124" s="327" t="s">
        <v>84</v>
      </c>
      <c r="C124" s="328" t="s">
        <v>291</v>
      </c>
      <c r="D124" s="329">
        <v>40</v>
      </c>
      <c r="E124" s="330">
        <v>12500</v>
      </c>
      <c r="F124" s="335">
        <v>2000</v>
      </c>
      <c r="G124" s="332">
        <v>14500</v>
      </c>
      <c r="H124" s="331">
        <v>580000</v>
      </c>
      <c r="I124" s="342" t="s">
        <v>472</v>
      </c>
      <c r="J124" s="343" t="s">
        <v>1311</v>
      </c>
      <c r="K124" s="344"/>
      <c r="L124" s="344"/>
      <c r="M124" s="344"/>
      <c r="N124" s="344"/>
      <c r="O124" s="344"/>
      <c r="P124" s="344"/>
      <c r="Q124" s="344"/>
      <c r="R124" s="344"/>
      <c r="S124" s="344"/>
    </row>
    <row r="125" spans="1:19" ht="18">
      <c r="A125" s="326">
        <v>124</v>
      </c>
      <c r="B125" s="327" t="s">
        <v>85</v>
      </c>
      <c r="C125" s="328" t="s">
        <v>291</v>
      </c>
      <c r="D125" s="329">
        <v>4</v>
      </c>
      <c r="E125" s="330">
        <v>12500</v>
      </c>
      <c r="F125" s="335">
        <v>2000</v>
      </c>
      <c r="G125" s="332">
        <v>14500</v>
      </c>
      <c r="H125" s="331">
        <v>58000</v>
      </c>
      <c r="I125" s="342" t="s">
        <v>472</v>
      </c>
      <c r="J125" s="343" t="s">
        <v>1311</v>
      </c>
      <c r="K125" s="325"/>
      <c r="L125" s="325"/>
      <c r="M125" s="325"/>
      <c r="N125" s="325"/>
      <c r="O125" s="325"/>
      <c r="P125" s="325"/>
      <c r="Q125" s="325"/>
      <c r="R125" s="325"/>
      <c r="S125" s="325"/>
    </row>
    <row r="126" spans="1:19" ht="18">
      <c r="A126" s="326">
        <v>125</v>
      </c>
      <c r="B126" s="327" t="s">
        <v>86</v>
      </c>
      <c r="C126" s="328" t="s">
        <v>291</v>
      </c>
      <c r="D126" s="329">
        <v>12</v>
      </c>
      <c r="E126" s="330">
        <v>12500</v>
      </c>
      <c r="F126" s="335">
        <v>2000</v>
      </c>
      <c r="G126" s="332">
        <v>14500</v>
      </c>
      <c r="H126" s="331">
        <v>174000</v>
      </c>
      <c r="I126" s="342" t="s">
        <v>472</v>
      </c>
      <c r="J126" s="343" t="s">
        <v>1311</v>
      </c>
      <c r="K126" s="325"/>
      <c r="L126" s="325"/>
      <c r="M126" s="325"/>
      <c r="N126" s="325"/>
      <c r="O126" s="325"/>
      <c r="P126" s="325"/>
      <c r="Q126" s="325"/>
      <c r="R126" s="325"/>
      <c r="S126" s="325"/>
    </row>
    <row r="127" spans="1:19" ht="18">
      <c r="A127" s="326">
        <v>126</v>
      </c>
      <c r="B127" s="327" t="s">
        <v>779</v>
      </c>
      <c r="C127" s="328" t="s">
        <v>291</v>
      </c>
      <c r="D127" s="329">
        <v>4</v>
      </c>
      <c r="E127" s="330">
        <v>12500</v>
      </c>
      <c r="F127" s="335">
        <v>2000</v>
      </c>
      <c r="G127" s="332">
        <v>14500</v>
      </c>
      <c r="H127" s="331">
        <v>58000</v>
      </c>
      <c r="I127" s="342" t="s">
        <v>472</v>
      </c>
      <c r="J127" s="343" t="s">
        <v>1311</v>
      </c>
      <c r="K127" s="325"/>
      <c r="L127" s="325"/>
      <c r="M127" s="325"/>
      <c r="N127" s="325"/>
      <c r="O127" s="325"/>
      <c r="P127" s="325"/>
      <c r="Q127" s="325"/>
      <c r="R127" s="325"/>
      <c r="S127" s="325"/>
    </row>
    <row r="128" spans="1:19" ht="18">
      <c r="A128" s="326">
        <v>127</v>
      </c>
      <c r="B128" s="327" t="s">
        <v>87</v>
      </c>
      <c r="C128" s="328" t="s">
        <v>291</v>
      </c>
      <c r="D128" s="329">
        <v>48</v>
      </c>
      <c r="E128" s="330">
        <v>3001</v>
      </c>
      <c r="F128" s="331"/>
      <c r="G128" s="332">
        <v>3001</v>
      </c>
      <c r="H128" s="331">
        <v>144048</v>
      </c>
      <c r="I128" s="333" t="s">
        <v>484</v>
      </c>
      <c r="J128" s="334" t="s">
        <v>390</v>
      </c>
      <c r="K128" s="325"/>
      <c r="L128" s="325"/>
      <c r="M128" s="325"/>
      <c r="N128" s="325"/>
      <c r="O128" s="325"/>
      <c r="P128" s="325"/>
      <c r="Q128" s="325"/>
      <c r="R128" s="325"/>
      <c r="S128" s="325"/>
    </row>
    <row r="129" spans="1:19" ht="18">
      <c r="A129" s="326">
        <v>128</v>
      </c>
      <c r="B129" s="327" t="s">
        <v>88</v>
      </c>
      <c r="C129" s="328" t="s">
        <v>304</v>
      </c>
      <c r="D129" s="329">
        <v>12</v>
      </c>
      <c r="E129" s="330">
        <v>116790</v>
      </c>
      <c r="F129" s="331"/>
      <c r="G129" s="332">
        <v>116790</v>
      </c>
      <c r="H129" s="331">
        <v>1401480</v>
      </c>
      <c r="I129" s="333" t="s">
        <v>487</v>
      </c>
      <c r="J129" s="334" t="s">
        <v>1312</v>
      </c>
      <c r="K129" s="325"/>
      <c r="L129" s="325"/>
      <c r="M129" s="325"/>
      <c r="N129" s="325"/>
      <c r="O129" s="325"/>
      <c r="P129" s="325"/>
      <c r="Q129" s="325"/>
      <c r="R129" s="325"/>
      <c r="S129" s="325"/>
    </row>
    <row r="130" spans="1:19" ht="30">
      <c r="A130" s="326">
        <v>129</v>
      </c>
      <c r="B130" s="327" t="s">
        <v>89</v>
      </c>
      <c r="C130" s="328" t="s">
        <v>292</v>
      </c>
      <c r="D130" s="329">
        <v>600</v>
      </c>
      <c r="E130" s="330">
        <v>0</v>
      </c>
      <c r="F130" s="331"/>
      <c r="G130" s="332">
        <v>0</v>
      </c>
      <c r="H130" s="331">
        <v>0</v>
      </c>
      <c r="I130" s="333"/>
      <c r="J130" s="334"/>
      <c r="K130" s="325"/>
      <c r="L130" s="325"/>
      <c r="M130" s="325"/>
      <c r="N130" s="325"/>
      <c r="O130" s="325"/>
      <c r="P130" s="325"/>
      <c r="Q130" s="325"/>
      <c r="R130" s="325"/>
      <c r="S130" s="325"/>
    </row>
    <row r="131" spans="1:19" ht="18">
      <c r="A131" s="326">
        <v>130</v>
      </c>
      <c r="B131" s="327" t="s">
        <v>780</v>
      </c>
      <c r="C131" s="328" t="s">
        <v>292</v>
      </c>
      <c r="D131" s="329">
        <v>200</v>
      </c>
      <c r="E131" s="330">
        <v>0</v>
      </c>
      <c r="F131" s="331"/>
      <c r="G131" s="332">
        <v>0</v>
      </c>
      <c r="H131" s="331">
        <v>0</v>
      </c>
      <c r="I131" s="333"/>
      <c r="J131" s="334"/>
      <c r="K131" s="325"/>
      <c r="L131" s="325"/>
      <c r="M131" s="325"/>
      <c r="N131" s="325"/>
      <c r="O131" s="325"/>
      <c r="P131" s="325"/>
      <c r="Q131" s="325"/>
      <c r="R131" s="325"/>
      <c r="S131" s="325"/>
    </row>
    <row r="132" spans="1:19" s="345" customFormat="1" ht="18">
      <c r="A132" s="363">
        <v>131</v>
      </c>
      <c r="B132" s="364" t="s">
        <v>90</v>
      </c>
      <c r="C132" s="365" t="s">
        <v>292</v>
      </c>
      <c r="D132" s="366">
        <v>6</v>
      </c>
      <c r="E132" s="330">
        <v>0</v>
      </c>
      <c r="F132" s="350"/>
      <c r="G132" s="332">
        <v>0</v>
      </c>
      <c r="H132" s="331">
        <v>0</v>
      </c>
      <c r="I132" s="342"/>
      <c r="J132" s="343"/>
      <c r="K132" s="344"/>
      <c r="L132" s="344"/>
      <c r="M132" s="344"/>
      <c r="N132" s="344"/>
      <c r="O132" s="344"/>
      <c r="P132" s="344"/>
      <c r="Q132" s="344"/>
      <c r="R132" s="344"/>
      <c r="S132" s="344"/>
    </row>
    <row r="133" spans="1:19" ht="18">
      <c r="A133" s="326">
        <v>132</v>
      </c>
      <c r="B133" s="327" t="s">
        <v>91</v>
      </c>
      <c r="C133" s="328" t="s">
        <v>292</v>
      </c>
      <c r="D133" s="329">
        <v>8</v>
      </c>
      <c r="E133" s="330">
        <v>25000</v>
      </c>
      <c r="F133" s="335">
        <v>4000</v>
      </c>
      <c r="G133" s="332">
        <v>29000</v>
      </c>
      <c r="H133" s="331">
        <v>232000</v>
      </c>
      <c r="I133" s="333" t="s">
        <v>364</v>
      </c>
      <c r="J133" s="334" t="s">
        <v>706</v>
      </c>
      <c r="K133" s="325"/>
      <c r="L133" s="325"/>
      <c r="M133" s="325"/>
      <c r="N133" s="325"/>
      <c r="O133" s="325"/>
      <c r="P133" s="325"/>
      <c r="Q133" s="325"/>
      <c r="R133" s="325"/>
      <c r="S133" s="325"/>
    </row>
    <row r="134" spans="1:19" ht="18">
      <c r="A134" s="326">
        <v>133</v>
      </c>
      <c r="B134" s="327" t="s">
        <v>92</v>
      </c>
      <c r="C134" s="328" t="s">
        <v>305</v>
      </c>
      <c r="D134" s="329">
        <v>8</v>
      </c>
      <c r="E134" s="330">
        <v>25000</v>
      </c>
      <c r="F134" s="335">
        <v>4000</v>
      </c>
      <c r="G134" s="332">
        <v>29000</v>
      </c>
      <c r="H134" s="331">
        <v>232000</v>
      </c>
      <c r="I134" s="333" t="s">
        <v>364</v>
      </c>
      <c r="J134" s="334" t="s">
        <v>706</v>
      </c>
      <c r="K134" s="325"/>
      <c r="L134" s="325"/>
      <c r="M134" s="325"/>
      <c r="N134" s="325"/>
      <c r="O134" s="325"/>
      <c r="P134" s="325"/>
      <c r="Q134" s="325"/>
      <c r="R134" s="325"/>
      <c r="S134" s="325"/>
    </row>
    <row r="135" spans="1:19" s="347" customFormat="1" ht="18">
      <c r="A135" s="326">
        <v>134</v>
      </c>
      <c r="B135" s="327" t="s">
        <v>93</v>
      </c>
      <c r="C135" s="328" t="s">
        <v>306</v>
      </c>
      <c r="D135" s="329">
        <v>10</v>
      </c>
      <c r="E135" s="330">
        <v>0</v>
      </c>
      <c r="F135" s="341"/>
      <c r="G135" s="332">
        <v>0</v>
      </c>
      <c r="H135" s="331">
        <v>0</v>
      </c>
      <c r="I135" s="367"/>
      <c r="J135" s="368"/>
      <c r="K135" s="346"/>
      <c r="L135" s="346"/>
      <c r="M135" s="346"/>
      <c r="N135" s="346"/>
      <c r="O135" s="346"/>
      <c r="P135" s="346"/>
      <c r="Q135" s="346"/>
      <c r="R135" s="346"/>
      <c r="S135" s="346"/>
    </row>
    <row r="136" spans="1:19" s="340" customFormat="1" ht="18">
      <c r="A136" s="326">
        <v>135</v>
      </c>
      <c r="B136" s="327" t="s">
        <v>94</v>
      </c>
      <c r="C136" s="328" t="s">
        <v>306</v>
      </c>
      <c r="D136" s="329">
        <v>16</v>
      </c>
      <c r="E136" s="330">
        <v>0</v>
      </c>
      <c r="F136" s="331"/>
      <c r="G136" s="332">
        <v>0</v>
      </c>
      <c r="H136" s="331">
        <v>0</v>
      </c>
      <c r="I136" s="337"/>
      <c r="J136" s="338"/>
      <c r="K136" s="339"/>
      <c r="L136" s="339"/>
      <c r="M136" s="339"/>
      <c r="N136" s="339"/>
      <c r="O136" s="339"/>
      <c r="P136" s="339"/>
      <c r="Q136" s="339"/>
      <c r="R136" s="339"/>
      <c r="S136" s="339"/>
    </row>
    <row r="137" spans="1:19" s="340" customFormat="1" ht="18">
      <c r="A137" s="326">
        <v>136</v>
      </c>
      <c r="B137" s="327" t="s">
        <v>95</v>
      </c>
      <c r="C137" s="328" t="s">
        <v>307</v>
      </c>
      <c r="D137" s="329">
        <v>100</v>
      </c>
      <c r="E137" s="330">
        <v>23751</v>
      </c>
      <c r="F137" s="335">
        <v>3800.16</v>
      </c>
      <c r="G137" s="332">
        <v>27551.16</v>
      </c>
      <c r="H137" s="331">
        <v>2755116</v>
      </c>
      <c r="I137" s="337" t="s">
        <v>1313</v>
      </c>
      <c r="J137" s="338" t="s">
        <v>1146</v>
      </c>
      <c r="K137" s="339"/>
      <c r="L137" s="339"/>
      <c r="M137" s="339"/>
      <c r="N137" s="339"/>
      <c r="O137" s="339"/>
      <c r="P137" s="339"/>
      <c r="Q137" s="339"/>
      <c r="R137" s="339"/>
      <c r="S137" s="339"/>
    </row>
    <row r="138" spans="1:19" s="340" customFormat="1" ht="18">
      <c r="A138" s="326">
        <v>137</v>
      </c>
      <c r="B138" s="327" t="s">
        <v>96</v>
      </c>
      <c r="C138" s="328" t="s">
        <v>292</v>
      </c>
      <c r="D138" s="329">
        <v>8</v>
      </c>
      <c r="E138" s="330">
        <v>0</v>
      </c>
      <c r="F138" s="341"/>
      <c r="G138" s="332">
        <v>0</v>
      </c>
      <c r="H138" s="331">
        <v>0</v>
      </c>
      <c r="I138" s="337"/>
      <c r="J138" s="338"/>
      <c r="K138" s="339"/>
      <c r="L138" s="339"/>
      <c r="M138" s="339"/>
      <c r="N138" s="339"/>
      <c r="O138" s="339"/>
      <c r="P138" s="339"/>
      <c r="Q138" s="339"/>
      <c r="R138" s="339"/>
      <c r="S138" s="339"/>
    </row>
    <row r="139" spans="1:19" s="340" customFormat="1" ht="18">
      <c r="A139" s="326">
        <v>138</v>
      </c>
      <c r="B139" s="327" t="s">
        <v>97</v>
      </c>
      <c r="C139" s="328" t="s">
        <v>307</v>
      </c>
      <c r="D139" s="329">
        <v>80</v>
      </c>
      <c r="E139" s="330">
        <v>23751</v>
      </c>
      <c r="F139" s="335">
        <v>3800.16</v>
      </c>
      <c r="G139" s="332">
        <v>27551.16</v>
      </c>
      <c r="H139" s="331">
        <v>2204092.7999999998</v>
      </c>
      <c r="I139" s="337" t="s">
        <v>1313</v>
      </c>
      <c r="J139" s="338" t="s">
        <v>1146</v>
      </c>
      <c r="K139" s="339"/>
      <c r="L139" s="339"/>
      <c r="M139" s="339"/>
      <c r="N139" s="339"/>
      <c r="O139" s="339"/>
      <c r="P139" s="339"/>
      <c r="Q139" s="339"/>
      <c r="R139" s="339"/>
      <c r="S139" s="339"/>
    </row>
    <row r="140" spans="1:19" ht="30">
      <c r="A140" s="326">
        <v>139</v>
      </c>
      <c r="B140" s="327" t="s">
        <v>781</v>
      </c>
      <c r="C140" s="328" t="s">
        <v>313</v>
      </c>
      <c r="D140" s="329">
        <v>10</v>
      </c>
      <c r="E140" s="330">
        <v>0</v>
      </c>
      <c r="F140" s="331"/>
      <c r="G140" s="332">
        <v>0</v>
      </c>
      <c r="H140" s="331">
        <v>0</v>
      </c>
      <c r="I140" s="333"/>
      <c r="J140" s="334"/>
      <c r="K140" s="325"/>
      <c r="L140" s="325"/>
      <c r="M140" s="325"/>
      <c r="N140" s="325"/>
      <c r="O140" s="325"/>
      <c r="P140" s="325"/>
      <c r="Q140" s="325"/>
      <c r="R140" s="325"/>
      <c r="S140" s="325"/>
    </row>
    <row r="141" spans="1:19" ht="18">
      <c r="A141" s="326">
        <v>140</v>
      </c>
      <c r="B141" s="327" t="s">
        <v>98</v>
      </c>
      <c r="C141" s="328" t="s">
        <v>292</v>
      </c>
      <c r="D141" s="329">
        <v>1200</v>
      </c>
      <c r="E141" s="330">
        <v>0</v>
      </c>
      <c r="F141" s="331"/>
      <c r="G141" s="332">
        <v>0</v>
      </c>
      <c r="H141" s="331">
        <v>0</v>
      </c>
      <c r="I141" s="333"/>
      <c r="J141" s="334"/>
      <c r="K141" s="325"/>
      <c r="L141" s="325"/>
      <c r="M141" s="325"/>
      <c r="N141" s="325"/>
      <c r="O141" s="325"/>
      <c r="P141" s="325"/>
      <c r="Q141" s="325"/>
      <c r="R141" s="325"/>
      <c r="S141" s="325"/>
    </row>
    <row r="142" spans="1:19" s="340" customFormat="1" ht="18">
      <c r="A142" s="326">
        <v>141</v>
      </c>
      <c r="B142" s="327" t="s">
        <v>99</v>
      </c>
      <c r="C142" s="328" t="s">
        <v>292</v>
      </c>
      <c r="D142" s="329">
        <v>10</v>
      </c>
      <c r="E142" s="330">
        <v>0</v>
      </c>
      <c r="F142" s="331"/>
      <c r="G142" s="332">
        <v>0</v>
      </c>
      <c r="H142" s="331">
        <v>0</v>
      </c>
      <c r="I142" s="337"/>
      <c r="J142" s="338"/>
      <c r="K142" s="339"/>
      <c r="L142" s="339"/>
      <c r="M142" s="339"/>
      <c r="N142" s="339"/>
      <c r="O142" s="339"/>
      <c r="P142" s="339"/>
      <c r="Q142" s="339"/>
      <c r="R142" s="339"/>
      <c r="S142" s="339"/>
    </row>
    <row r="143" spans="1:19" ht="18">
      <c r="A143" s="326">
        <v>142</v>
      </c>
      <c r="B143" s="327" t="s">
        <v>100</v>
      </c>
      <c r="C143" s="328" t="s">
        <v>292</v>
      </c>
      <c r="D143" s="329">
        <v>5600</v>
      </c>
      <c r="E143" s="330">
        <v>550</v>
      </c>
      <c r="F143" s="331"/>
      <c r="G143" s="332">
        <v>550</v>
      </c>
      <c r="H143" s="331">
        <v>3080000</v>
      </c>
      <c r="I143" s="333" t="s">
        <v>457</v>
      </c>
      <c r="J143" s="334" t="s">
        <v>483</v>
      </c>
      <c r="K143" s="325"/>
      <c r="L143" s="325"/>
      <c r="M143" s="325"/>
      <c r="N143" s="325"/>
      <c r="O143" s="325"/>
      <c r="P143" s="325"/>
      <c r="Q143" s="325"/>
      <c r="R143" s="325"/>
      <c r="S143" s="325"/>
    </row>
    <row r="144" spans="1:19" ht="18">
      <c r="A144" s="326">
        <v>143</v>
      </c>
      <c r="B144" s="327" t="s">
        <v>101</v>
      </c>
      <c r="C144" s="328" t="s">
        <v>292</v>
      </c>
      <c r="D144" s="329">
        <v>8</v>
      </c>
      <c r="E144" s="330">
        <v>11701</v>
      </c>
      <c r="F144" s="341"/>
      <c r="G144" s="332">
        <v>11701</v>
      </c>
      <c r="H144" s="331">
        <v>93608</v>
      </c>
      <c r="I144" s="333" t="s">
        <v>348</v>
      </c>
      <c r="J144" s="334" t="s">
        <v>1314</v>
      </c>
      <c r="K144" s="325"/>
      <c r="L144" s="325"/>
      <c r="M144" s="325"/>
      <c r="N144" s="325"/>
      <c r="O144" s="325"/>
      <c r="P144" s="325"/>
      <c r="Q144" s="325"/>
      <c r="R144" s="325"/>
      <c r="S144" s="325"/>
    </row>
    <row r="145" spans="1:19" ht="18">
      <c r="A145" s="326">
        <v>144</v>
      </c>
      <c r="B145" s="327" t="s">
        <v>102</v>
      </c>
      <c r="C145" s="328" t="s">
        <v>292</v>
      </c>
      <c r="D145" s="329">
        <v>200</v>
      </c>
      <c r="E145" s="330">
        <v>1750</v>
      </c>
      <c r="F145" s="331"/>
      <c r="G145" s="332">
        <v>1750</v>
      </c>
      <c r="H145" s="331">
        <v>350000</v>
      </c>
      <c r="I145" s="333" t="s">
        <v>1300</v>
      </c>
      <c r="J145" s="355" t="s">
        <v>1315</v>
      </c>
      <c r="K145" s="325"/>
      <c r="L145" s="325"/>
      <c r="M145" s="325"/>
      <c r="N145" s="325"/>
      <c r="O145" s="325"/>
      <c r="P145" s="325"/>
      <c r="Q145" s="325"/>
      <c r="R145" s="325"/>
      <c r="S145" s="325"/>
    </row>
    <row r="146" spans="1:19" ht="18">
      <c r="A146" s="326">
        <v>145</v>
      </c>
      <c r="B146" s="327" t="s">
        <v>103</v>
      </c>
      <c r="C146" s="328" t="s">
        <v>308</v>
      </c>
      <c r="D146" s="329">
        <v>60</v>
      </c>
      <c r="E146" s="330">
        <v>33000</v>
      </c>
      <c r="F146" s="331"/>
      <c r="G146" s="332">
        <v>33000</v>
      </c>
      <c r="H146" s="331">
        <v>1980000</v>
      </c>
      <c r="I146" s="333" t="s">
        <v>484</v>
      </c>
      <c r="J146" s="334" t="s">
        <v>1316</v>
      </c>
      <c r="K146" s="325"/>
      <c r="L146" s="325"/>
      <c r="M146" s="325"/>
      <c r="N146" s="325"/>
      <c r="O146" s="325"/>
      <c r="P146" s="325"/>
      <c r="Q146" s="325"/>
      <c r="R146" s="325"/>
      <c r="S146" s="325"/>
    </row>
    <row r="147" spans="1:19" ht="18">
      <c r="A147" s="326">
        <v>146</v>
      </c>
      <c r="B147" s="327" t="s">
        <v>104</v>
      </c>
      <c r="C147" s="328" t="s">
        <v>303</v>
      </c>
      <c r="D147" s="329">
        <v>40</v>
      </c>
      <c r="E147" s="330">
        <v>1750</v>
      </c>
      <c r="F147" s="331"/>
      <c r="G147" s="332">
        <v>1750</v>
      </c>
      <c r="H147" s="331">
        <v>70000</v>
      </c>
      <c r="I147" s="333" t="s">
        <v>484</v>
      </c>
      <c r="J147" s="334" t="s">
        <v>400</v>
      </c>
      <c r="K147" s="325"/>
      <c r="L147" s="325"/>
      <c r="M147" s="325"/>
      <c r="N147" s="325"/>
      <c r="O147" s="325"/>
      <c r="P147" s="325"/>
      <c r="Q147" s="325"/>
      <c r="R147" s="325"/>
      <c r="S147" s="325"/>
    </row>
    <row r="148" spans="1:19" ht="18">
      <c r="A148" s="326">
        <v>147</v>
      </c>
      <c r="B148" s="327" t="s">
        <v>105</v>
      </c>
      <c r="C148" s="328" t="s">
        <v>309</v>
      </c>
      <c r="D148" s="329">
        <v>120</v>
      </c>
      <c r="E148" s="330">
        <v>3501</v>
      </c>
      <c r="F148" s="331"/>
      <c r="G148" s="332">
        <v>3501</v>
      </c>
      <c r="H148" s="331">
        <v>420120</v>
      </c>
      <c r="I148" s="333" t="s">
        <v>484</v>
      </c>
      <c r="J148" s="334" t="s">
        <v>400</v>
      </c>
      <c r="K148" s="325"/>
      <c r="L148" s="325"/>
      <c r="M148" s="325"/>
      <c r="N148" s="325"/>
      <c r="O148" s="325"/>
      <c r="P148" s="325"/>
      <c r="Q148" s="325"/>
      <c r="R148" s="325"/>
      <c r="S148" s="325"/>
    </row>
    <row r="149" spans="1:19" ht="18">
      <c r="A149" s="326">
        <v>148</v>
      </c>
      <c r="B149" s="327" t="s">
        <v>106</v>
      </c>
      <c r="C149" s="328" t="s">
        <v>310</v>
      </c>
      <c r="D149" s="329">
        <v>80</v>
      </c>
      <c r="E149" s="330">
        <v>45042</v>
      </c>
      <c r="F149" s="331"/>
      <c r="G149" s="332">
        <v>45042</v>
      </c>
      <c r="H149" s="350">
        <v>3603360</v>
      </c>
      <c r="I149" s="342" t="s">
        <v>484</v>
      </c>
      <c r="J149" s="343" t="s">
        <v>1317</v>
      </c>
      <c r="K149" s="325"/>
      <c r="L149" s="325"/>
      <c r="M149" s="325"/>
      <c r="N149" s="325"/>
      <c r="O149" s="325"/>
      <c r="P149" s="325"/>
      <c r="Q149" s="325"/>
      <c r="R149" s="325"/>
      <c r="S149" s="325"/>
    </row>
    <row r="150" spans="1:19" ht="18">
      <c r="A150" s="326">
        <v>149</v>
      </c>
      <c r="B150" s="327" t="s">
        <v>782</v>
      </c>
      <c r="C150" s="328" t="s">
        <v>292</v>
      </c>
      <c r="D150" s="329">
        <v>160</v>
      </c>
      <c r="E150" s="330">
        <v>0</v>
      </c>
      <c r="F150" s="331"/>
      <c r="G150" s="332">
        <v>0</v>
      </c>
      <c r="H150" s="331">
        <v>0</v>
      </c>
      <c r="I150" s="333"/>
      <c r="J150" s="334"/>
      <c r="K150" s="325"/>
      <c r="L150" s="325"/>
      <c r="M150" s="325"/>
      <c r="N150" s="325"/>
      <c r="O150" s="325"/>
      <c r="P150" s="325"/>
      <c r="Q150" s="325"/>
      <c r="R150" s="325"/>
      <c r="S150" s="325"/>
    </row>
    <row r="151" spans="1:19" ht="18">
      <c r="A151" s="326">
        <v>150</v>
      </c>
      <c r="B151" s="327" t="s">
        <v>783</v>
      </c>
      <c r="C151" s="328"/>
      <c r="D151" s="329">
        <v>100</v>
      </c>
      <c r="E151" s="330">
        <v>11814</v>
      </c>
      <c r="F151" s="335">
        <v>1890.24</v>
      </c>
      <c r="G151" s="332">
        <v>13704.24</v>
      </c>
      <c r="H151" s="331">
        <v>1370424</v>
      </c>
      <c r="I151" s="333" t="s">
        <v>348</v>
      </c>
      <c r="J151" s="334" t="s">
        <v>1318</v>
      </c>
      <c r="K151" s="325"/>
      <c r="L151" s="325"/>
      <c r="M151" s="325"/>
      <c r="N151" s="325"/>
      <c r="O151" s="325"/>
      <c r="P151" s="325"/>
      <c r="Q151" s="325"/>
      <c r="R151" s="325"/>
      <c r="S151" s="325"/>
    </row>
    <row r="152" spans="1:19" ht="18">
      <c r="A152" s="326">
        <v>151</v>
      </c>
      <c r="B152" s="327" t="s">
        <v>784</v>
      </c>
      <c r="C152" s="328" t="s">
        <v>292</v>
      </c>
      <c r="D152" s="329">
        <v>200</v>
      </c>
      <c r="E152" s="330">
        <v>4894</v>
      </c>
      <c r="F152" s="335">
        <v>783.04</v>
      </c>
      <c r="G152" s="332">
        <v>5677.04</v>
      </c>
      <c r="H152" s="331">
        <v>1135408</v>
      </c>
      <c r="I152" s="333" t="s">
        <v>348</v>
      </c>
      <c r="J152" s="334" t="s">
        <v>1318</v>
      </c>
      <c r="K152" s="325"/>
      <c r="L152" s="325"/>
      <c r="M152" s="325"/>
      <c r="N152" s="325"/>
      <c r="O152" s="325"/>
      <c r="P152" s="325"/>
      <c r="Q152" s="325"/>
      <c r="R152" s="325"/>
      <c r="S152" s="325"/>
    </row>
    <row r="153" spans="1:19" ht="18">
      <c r="A153" s="326">
        <v>152</v>
      </c>
      <c r="B153" s="327" t="s">
        <v>785</v>
      </c>
      <c r="C153" s="328" t="s">
        <v>292</v>
      </c>
      <c r="D153" s="329">
        <v>400</v>
      </c>
      <c r="E153" s="330">
        <v>4894</v>
      </c>
      <c r="F153" s="335">
        <v>783.04</v>
      </c>
      <c r="G153" s="332">
        <v>5677.04</v>
      </c>
      <c r="H153" s="331">
        <v>2270816</v>
      </c>
      <c r="I153" s="333" t="s">
        <v>348</v>
      </c>
      <c r="J153" s="334" t="s">
        <v>1318</v>
      </c>
      <c r="K153" s="325"/>
      <c r="L153" s="325"/>
      <c r="M153" s="325"/>
      <c r="N153" s="325"/>
      <c r="O153" s="325"/>
      <c r="P153" s="325"/>
      <c r="Q153" s="325"/>
      <c r="R153" s="325"/>
      <c r="S153" s="325"/>
    </row>
    <row r="154" spans="1:19" ht="18">
      <c r="A154" s="326">
        <v>153</v>
      </c>
      <c r="B154" s="327" t="s">
        <v>786</v>
      </c>
      <c r="C154" s="328" t="s">
        <v>292</v>
      </c>
      <c r="D154" s="329">
        <v>200</v>
      </c>
      <c r="E154" s="330">
        <v>4894</v>
      </c>
      <c r="F154" s="335">
        <v>783.04</v>
      </c>
      <c r="G154" s="332">
        <v>5677.04</v>
      </c>
      <c r="H154" s="331">
        <v>1135408</v>
      </c>
      <c r="I154" s="333" t="s">
        <v>348</v>
      </c>
      <c r="J154" s="334" t="s">
        <v>1318</v>
      </c>
      <c r="K154" s="325"/>
      <c r="L154" s="325"/>
      <c r="M154" s="325"/>
      <c r="N154" s="325"/>
      <c r="O154" s="325"/>
      <c r="P154" s="325"/>
      <c r="Q154" s="325"/>
      <c r="R154" s="325"/>
      <c r="S154" s="325"/>
    </row>
    <row r="155" spans="1:19" ht="18">
      <c r="A155" s="326">
        <v>154</v>
      </c>
      <c r="B155" s="327" t="s">
        <v>107</v>
      </c>
      <c r="C155" s="328" t="s">
        <v>292</v>
      </c>
      <c r="D155" s="329">
        <v>200</v>
      </c>
      <c r="E155" s="330">
        <v>0</v>
      </c>
      <c r="F155" s="331"/>
      <c r="G155" s="332">
        <v>0</v>
      </c>
      <c r="H155" s="331">
        <v>0</v>
      </c>
      <c r="I155" s="333"/>
      <c r="J155" s="334"/>
      <c r="K155" s="325"/>
      <c r="L155" s="325"/>
      <c r="M155" s="325"/>
      <c r="N155" s="325"/>
      <c r="O155" s="325"/>
      <c r="P155" s="325"/>
      <c r="Q155" s="325"/>
      <c r="R155" s="325"/>
      <c r="S155" s="325"/>
    </row>
    <row r="156" spans="1:19" ht="30">
      <c r="A156" s="326">
        <v>155</v>
      </c>
      <c r="B156" s="327" t="s">
        <v>108</v>
      </c>
      <c r="C156" s="328" t="s">
        <v>14</v>
      </c>
      <c r="D156" s="329">
        <v>4</v>
      </c>
      <c r="E156" s="330">
        <v>0</v>
      </c>
      <c r="F156" s="331"/>
      <c r="G156" s="332">
        <v>0</v>
      </c>
      <c r="H156" s="331">
        <v>0</v>
      </c>
      <c r="I156" s="333"/>
      <c r="J156" s="334"/>
      <c r="K156" s="325"/>
      <c r="L156" s="325"/>
      <c r="M156" s="325"/>
      <c r="N156" s="325"/>
      <c r="O156" s="325"/>
      <c r="P156" s="325"/>
      <c r="Q156" s="325"/>
      <c r="R156" s="325"/>
      <c r="S156" s="325"/>
    </row>
    <row r="157" spans="1:19" ht="30">
      <c r="A157" s="326">
        <v>156</v>
      </c>
      <c r="B157" s="327" t="s">
        <v>109</v>
      </c>
      <c r="C157" s="328" t="s">
        <v>311</v>
      </c>
      <c r="D157" s="329">
        <v>200</v>
      </c>
      <c r="E157" s="330">
        <v>10000</v>
      </c>
      <c r="F157" s="331"/>
      <c r="G157" s="332">
        <v>10000</v>
      </c>
      <c r="H157" s="331">
        <v>2000000</v>
      </c>
      <c r="I157" s="333" t="s">
        <v>348</v>
      </c>
      <c r="J157" s="334" t="s">
        <v>1319</v>
      </c>
      <c r="K157" s="325"/>
      <c r="L157" s="325"/>
      <c r="M157" s="325"/>
      <c r="N157" s="325"/>
      <c r="O157" s="325"/>
      <c r="P157" s="325"/>
      <c r="Q157" s="325"/>
      <c r="R157" s="325"/>
      <c r="S157" s="325"/>
    </row>
    <row r="158" spans="1:19" ht="18">
      <c r="A158" s="326">
        <v>157</v>
      </c>
      <c r="B158" s="327" t="s">
        <v>110</v>
      </c>
      <c r="C158" s="328" t="s">
        <v>292</v>
      </c>
      <c r="D158" s="329">
        <v>48</v>
      </c>
      <c r="E158" s="330">
        <v>8536</v>
      </c>
      <c r="F158" s="331"/>
      <c r="G158" s="332">
        <v>8536</v>
      </c>
      <c r="H158" s="331">
        <v>409728</v>
      </c>
      <c r="I158" s="333" t="s">
        <v>379</v>
      </c>
      <c r="J158" s="334" t="s">
        <v>689</v>
      </c>
      <c r="K158" s="325"/>
      <c r="L158" s="325"/>
      <c r="M158" s="325"/>
      <c r="N158" s="325"/>
      <c r="O158" s="325"/>
      <c r="P158" s="325"/>
      <c r="Q158" s="325"/>
      <c r="R158" s="325"/>
      <c r="S158" s="325"/>
    </row>
    <row r="159" spans="1:19" ht="18">
      <c r="A159" s="326">
        <v>158</v>
      </c>
      <c r="B159" s="327" t="s">
        <v>111</v>
      </c>
      <c r="C159" s="328" t="s">
        <v>292</v>
      </c>
      <c r="D159" s="329">
        <v>48</v>
      </c>
      <c r="E159" s="330">
        <v>8536</v>
      </c>
      <c r="F159" s="331"/>
      <c r="G159" s="332">
        <v>8536</v>
      </c>
      <c r="H159" s="331">
        <v>409728</v>
      </c>
      <c r="I159" s="333" t="s">
        <v>379</v>
      </c>
      <c r="J159" s="334" t="s">
        <v>689</v>
      </c>
      <c r="K159" s="325"/>
      <c r="L159" s="325"/>
      <c r="M159" s="325"/>
      <c r="N159" s="325"/>
      <c r="O159" s="325"/>
      <c r="P159" s="325"/>
      <c r="Q159" s="325"/>
      <c r="R159" s="325"/>
      <c r="S159" s="325"/>
    </row>
    <row r="160" spans="1:19" ht="18">
      <c r="A160" s="326">
        <v>159</v>
      </c>
      <c r="B160" s="327" t="s">
        <v>112</v>
      </c>
      <c r="C160" s="328" t="s">
        <v>292</v>
      </c>
      <c r="D160" s="329">
        <v>40</v>
      </c>
      <c r="E160" s="330">
        <v>1126</v>
      </c>
      <c r="F160" s="331"/>
      <c r="G160" s="332">
        <v>1126</v>
      </c>
      <c r="H160" s="331">
        <v>45040</v>
      </c>
      <c r="I160" s="333" t="s">
        <v>386</v>
      </c>
      <c r="J160" s="334" t="s">
        <v>1320</v>
      </c>
      <c r="K160" s="325"/>
      <c r="L160" s="325"/>
      <c r="M160" s="325"/>
      <c r="N160" s="325"/>
      <c r="O160" s="325"/>
      <c r="P160" s="325"/>
      <c r="Q160" s="325"/>
      <c r="R160" s="325"/>
      <c r="S160" s="325"/>
    </row>
    <row r="161" spans="1:19" ht="18">
      <c r="A161" s="326">
        <v>160</v>
      </c>
      <c r="B161" s="327" t="s">
        <v>113</v>
      </c>
      <c r="C161" s="328" t="s">
        <v>292</v>
      </c>
      <c r="D161" s="329">
        <v>250</v>
      </c>
      <c r="E161" s="330">
        <v>1126</v>
      </c>
      <c r="F161" s="331"/>
      <c r="G161" s="332">
        <v>1126</v>
      </c>
      <c r="H161" s="331">
        <v>281500</v>
      </c>
      <c r="I161" s="333" t="s">
        <v>386</v>
      </c>
      <c r="J161" s="334" t="s">
        <v>1320</v>
      </c>
      <c r="K161" s="325"/>
      <c r="L161" s="325"/>
      <c r="M161" s="325"/>
      <c r="N161" s="325"/>
      <c r="O161" s="325"/>
      <c r="P161" s="325"/>
      <c r="Q161" s="325"/>
      <c r="R161" s="325"/>
      <c r="S161" s="325"/>
    </row>
    <row r="162" spans="1:19" ht="18">
      <c r="A162" s="326">
        <v>161</v>
      </c>
      <c r="B162" s="327" t="s">
        <v>114</v>
      </c>
      <c r="C162" s="328" t="s">
        <v>312</v>
      </c>
      <c r="D162" s="329">
        <v>4</v>
      </c>
      <c r="E162" s="330">
        <v>0</v>
      </c>
      <c r="F162" s="331"/>
      <c r="G162" s="332">
        <v>0</v>
      </c>
      <c r="H162" s="331">
        <v>0</v>
      </c>
      <c r="I162" s="333"/>
      <c r="J162" s="334"/>
      <c r="K162" s="325"/>
      <c r="L162" s="325"/>
      <c r="M162" s="325"/>
      <c r="N162" s="325"/>
      <c r="O162" s="325"/>
      <c r="P162" s="325"/>
      <c r="Q162" s="325"/>
      <c r="R162" s="325"/>
      <c r="S162" s="325"/>
    </row>
    <row r="163" spans="1:19" ht="18">
      <c r="A163" s="326">
        <v>162</v>
      </c>
      <c r="B163" s="327" t="s">
        <v>115</v>
      </c>
      <c r="C163" s="328" t="s">
        <v>292</v>
      </c>
      <c r="D163" s="329">
        <v>30</v>
      </c>
      <c r="E163" s="330">
        <v>0</v>
      </c>
      <c r="F163" s="331"/>
      <c r="G163" s="332">
        <v>0</v>
      </c>
      <c r="H163" s="331">
        <v>0</v>
      </c>
      <c r="I163" s="333"/>
      <c r="J163" s="334"/>
      <c r="K163" s="325"/>
      <c r="L163" s="325"/>
      <c r="M163" s="325"/>
      <c r="N163" s="325"/>
      <c r="O163" s="325"/>
      <c r="P163" s="325"/>
      <c r="Q163" s="325"/>
      <c r="R163" s="325"/>
      <c r="S163" s="325"/>
    </row>
    <row r="164" spans="1:19" s="372" customFormat="1" ht="18">
      <c r="A164" s="326">
        <v>163</v>
      </c>
      <c r="B164" s="327" t="s">
        <v>116</v>
      </c>
      <c r="C164" s="328" t="s">
        <v>292</v>
      </c>
      <c r="D164" s="329">
        <v>200</v>
      </c>
      <c r="E164" s="330">
        <v>0</v>
      </c>
      <c r="F164" s="369"/>
      <c r="G164" s="332">
        <v>0</v>
      </c>
      <c r="H164" s="331">
        <v>0</v>
      </c>
      <c r="I164" s="370"/>
      <c r="J164" s="362"/>
      <c r="K164" s="371"/>
      <c r="L164" s="371"/>
      <c r="M164" s="371"/>
      <c r="N164" s="371"/>
      <c r="O164" s="371"/>
      <c r="P164" s="371"/>
      <c r="Q164" s="371"/>
      <c r="R164" s="371"/>
      <c r="S164" s="371"/>
    </row>
    <row r="165" spans="1:19" s="372" customFormat="1" ht="18">
      <c r="A165" s="326">
        <v>164</v>
      </c>
      <c r="B165" s="327" t="s">
        <v>117</v>
      </c>
      <c r="C165" s="328" t="s">
        <v>292</v>
      </c>
      <c r="D165" s="329">
        <v>6000</v>
      </c>
      <c r="E165" s="330">
        <v>144</v>
      </c>
      <c r="F165" s="335">
        <v>23.04</v>
      </c>
      <c r="G165" s="332">
        <v>167.04</v>
      </c>
      <c r="H165" s="331">
        <v>1002240</v>
      </c>
      <c r="I165" s="370" t="s">
        <v>373</v>
      </c>
      <c r="J165" s="362" t="s">
        <v>454</v>
      </c>
      <c r="K165" s="371"/>
      <c r="L165" s="371"/>
      <c r="M165" s="371"/>
      <c r="N165" s="371"/>
      <c r="O165" s="371"/>
      <c r="P165" s="371"/>
      <c r="Q165" s="371"/>
      <c r="R165" s="371"/>
      <c r="S165" s="371"/>
    </row>
    <row r="166" spans="1:19" s="372" customFormat="1" ht="18">
      <c r="A166" s="326">
        <v>165</v>
      </c>
      <c r="B166" s="327" t="s">
        <v>118</v>
      </c>
      <c r="C166" s="328" t="s">
        <v>313</v>
      </c>
      <c r="D166" s="329">
        <v>40</v>
      </c>
      <c r="E166" s="330">
        <v>0</v>
      </c>
      <c r="F166" s="369"/>
      <c r="G166" s="332">
        <v>0</v>
      </c>
      <c r="H166" s="331">
        <v>0</v>
      </c>
      <c r="I166" s="370"/>
      <c r="J166" s="362"/>
      <c r="K166" s="371"/>
      <c r="L166" s="371"/>
      <c r="M166" s="371"/>
      <c r="N166" s="371"/>
      <c r="O166" s="371"/>
      <c r="P166" s="371"/>
      <c r="Q166" s="371"/>
      <c r="R166" s="371"/>
      <c r="S166" s="371"/>
    </row>
    <row r="167" spans="1:19" ht="30">
      <c r="A167" s="326">
        <v>166</v>
      </c>
      <c r="B167" s="327" t="s">
        <v>119</v>
      </c>
      <c r="C167" s="328" t="s">
        <v>314</v>
      </c>
      <c r="D167" s="329">
        <v>120</v>
      </c>
      <c r="E167" s="330">
        <v>30625</v>
      </c>
      <c r="F167" s="331"/>
      <c r="G167" s="332">
        <v>30625</v>
      </c>
      <c r="H167" s="331">
        <v>3675000</v>
      </c>
      <c r="I167" s="333" t="s">
        <v>364</v>
      </c>
      <c r="J167" s="334" t="s">
        <v>1321</v>
      </c>
      <c r="K167" s="325"/>
      <c r="L167" s="325"/>
      <c r="M167" s="325"/>
      <c r="N167" s="325"/>
      <c r="O167" s="325"/>
      <c r="P167" s="325"/>
      <c r="Q167" s="325"/>
      <c r="R167" s="325"/>
      <c r="S167" s="325"/>
    </row>
    <row r="168" spans="1:19" s="372" customFormat="1" ht="18">
      <c r="A168" s="326">
        <v>167</v>
      </c>
      <c r="B168" s="327" t="s">
        <v>120</v>
      </c>
      <c r="C168" s="328" t="s">
        <v>315</v>
      </c>
      <c r="D168" s="329">
        <v>20</v>
      </c>
      <c r="E168" s="330">
        <v>0</v>
      </c>
      <c r="F168" s="369"/>
      <c r="G168" s="332">
        <v>0</v>
      </c>
      <c r="H168" s="331">
        <v>0</v>
      </c>
      <c r="I168" s="370"/>
      <c r="J168" s="362"/>
      <c r="K168" s="371"/>
      <c r="L168" s="371"/>
      <c r="M168" s="371"/>
      <c r="N168" s="371"/>
      <c r="O168" s="371"/>
      <c r="P168" s="371"/>
      <c r="Q168" s="371"/>
      <c r="R168" s="371"/>
      <c r="S168" s="371"/>
    </row>
    <row r="169" spans="1:19" s="372" customFormat="1" ht="30">
      <c r="A169" s="326">
        <v>168</v>
      </c>
      <c r="B169" s="327" t="s">
        <v>121</v>
      </c>
      <c r="C169" s="328" t="s">
        <v>316</v>
      </c>
      <c r="D169" s="329">
        <v>40</v>
      </c>
      <c r="E169" s="330">
        <v>0</v>
      </c>
      <c r="F169" s="369"/>
      <c r="G169" s="332">
        <v>0</v>
      </c>
      <c r="H169" s="331">
        <v>0</v>
      </c>
      <c r="I169" s="370"/>
      <c r="J169" s="362"/>
      <c r="K169" s="371"/>
      <c r="L169" s="371"/>
      <c r="M169" s="371"/>
      <c r="N169" s="371"/>
      <c r="O169" s="371"/>
      <c r="P169" s="371"/>
      <c r="Q169" s="371"/>
      <c r="R169" s="371"/>
      <c r="S169" s="371"/>
    </row>
    <row r="170" spans="1:19" s="372" customFormat="1" ht="30">
      <c r="A170" s="326">
        <v>169</v>
      </c>
      <c r="B170" s="327" t="s">
        <v>121</v>
      </c>
      <c r="C170" s="328" t="s">
        <v>317</v>
      </c>
      <c r="D170" s="329">
        <v>40</v>
      </c>
      <c r="E170" s="330">
        <v>0</v>
      </c>
      <c r="F170" s="369"/>
      <c r="G170" s="332">
        <v>0</v>
      </c>
      <c r="H170" s="331">
        <v>0</v>
      </c>
      <c r="I170" s="370"/>
      <c r="J170" s="362"/>
      <c r="K170" s="371"/>
      <c r="L170" s="371"/>
      <c r="M170" s="371"/>
      <c r="N170" s="371"/>
      <c r="O170" s="371"/>
      <c r="P170" s="371"/>
      <c r="Q170" s="371"/>
      <c r="R170" s="371"/>
      <c r="S170" s="371"/>
    </row>
    <row r="171" spans="1:19" ht="18">
      <c r="A171" s="326">
        <v>170</v>
      </c>
      <c r="B171" s="327" t="s">
        <v>122</v>
      </c>
      <c r="C171" s="328" t="s">
        <v>880</v>
      </c>
      <c r="D171" s="329">
        <v>40</v>
      </c>
      <c r="E171" s="330">
        <v>0</v>
      </c>
      <c r="F171" s="331"/>
      <c r="G171" s="332">
        <v>0</v>
      </c>
      <c r="H171" s="331">
        <v>0</v>
      </c>
      <c r="I171" s="333"/>
      <c r="J171" s="334"/>
      <c r="K171" s="325"/>
      <c r="L171" s="325"/>
      <c r="M171" s="325"/>
      <c r="N171" s="325"/>
      <c r="O171" s="325"/>
      <c r="P171" s="325"/>
      <c r="Q171" s="325"/>
      <c r="R171" s="325"/>
      <c r="S171" s="325"/>
    </row>
    <row r="172" spans="1:19" ht="18">
      <c r="A172" s="326">
        <v>171</v>
      </c>
      <c r="B172" s="327" t="s">
        <v>123</v>
      </c>
      <c r="C172" s="328" t="s">
        <v>318</v>
      </c>
      <c r="D172" s="329">
        <v>4</v>
      </c>
      <c r="E172" s="330">
        <v>0</v>
      </c>
      <c r="F172" s="331"/>
      <c r="G172" s="332">
        <v>0</v>
      </c>
      <c r="H172" s="331">
        <v>0</v>
      </c>
      <c r="I172" s="333"/>
      <c r="J172" s="334"/>
      <c r="K172" s="325"/>
      <c r="L172" s="325"/>
      <c r="M172" s="325"/>
      <c r="N172" s="325"/>
      <c r="O172" s="325"/>
      <c r="P172" s="325"/>
      <c r="Q172" s="325"/>
      <c r="R172" s="325"/>
      <c r="S172" s="325"/>
    </row>
    <row r="173" spans="1:19" ht="18">
      <c r="A173" s="326">
        <v>172</v>
      </c>
      <c r="B173" s="327" t="s">
        <v>124</v>
      </c>
      <c r="C173" s="328" t="s">
        <v>319</v>
      </c>
      <c r="D173" s="329">
        <v>240</v>
      </c>
      <c r="E173" s="330">
        <v>88</v>
      </c>
      <c r="F173" s="335">
        <v>14.08</v>
      </c>
      <c r="G173" s="332">
        <v>102.08</v>
      </c>
      <c r="H173" s="331">
        <v>24499.200000000001</v>
      </c>
      <c r="I173" s="333" t="s">
        <v>892</v>
      </c>
      <c r="J173" s="334" t="s">
        <v>454</v>
      </c>
      <c r="K173" s="325"/>
      <c r="L173" s="325"/>
      <c r="M173" s="325"/>
      <c r="N173" s="325"/>
      <c r="O173" s="325"/>
      <c r="P173" s="325"/>
      <c r="Q173" s="325"/>
      <c r="R173" s="325"/>
      <c r="S173" s="325"/>
    </row>
    <row r="174" spans="1:19" ht="18">
      <c r="A174" s="326">
        <v>173</v>
      </c>
      <c r="B174" s="327" t="s">
        <v>125</v>
      </c>
      <c r="C174" s="328" t="s">
        <v>320</v>
      </c>
      <c r="D174" s="329">
        <v>24</v>
      </c>
      <c r="E174" s="330">
        <v>10626</v>
      </c>
      <c r="F174" s="335">
        <v>1700.16</v>
      </c>
      <c r="G174" s="332">
        <v>12326.16</v>
      </c>
      <c r="H174" s="331">
        <v>295827.83999999997</v>
      </c>
      <c r="I174" s="333" t="s">
        <v>457</v>
      </c>
      <c r="J174" s="334" t="s">
        <v>485</v>
      </c>
      <c r="K174" s="325"/>
      <c r="L174" s="325"/>
      <c r="M174" s="325"/>
      <c r="N174" s="325"/>
      <c r="O174" s="325"/>
      <c r="P174" s="325"/>
      <c r="Q174" s="325"/>
      <c r="R174" s="325"/>
      <c r="S174" s="325"/>
    </row>
    <row r="175" spans="1:19" ht="18">
      <c r="A175" s="326">
        <v>174</v>
      </c>
      <c r="B175" s="327" t="s">
        <v>126</v>
      </c>
      <c r="C175" s="328" t="s">
        <v>320</v>
      </c>
      <c r="D175" s="329">
        <v>800</v>
      </c>
      <c r="E175" s="330">
        <v>10626</v>
      </c>
      <c r="F175" s="335">
        <v>1700.16</v>
      </c>
      <c r="G175" s="332">
        <v>12326.16</v>
      </c>
      <c r="H175" s="331">
        <v>9860928</v>
      </c>
      <c r="I175" s="333" t="s">
        <v>457</v>
      </c>
      <c r="J175" s="334" t="s">
        <v>485</v>
      </c>
      <c r="K175" s="325"/>
      <c r="L175" s="325"/>
      <c r="M175" s="325"/>
      <c r="N175" s="325"/>
      <c r="O175" s="325"/>
      <c r="P175" s="325"/>
      <c r="Q175" s="325"/>
      <c r="R175" s="325"/>
      <c r="S175" s="325"/>
    </row>
    <row r="176" spans="1:19" ht="18">
      <c r="A176" s="326">
        <v>175</v>
      </c>
      <c r="B176" s="327" t="s">
        <v>127</v>
      </c>
      <c r="C176" s="328" t="s">
        <v>320</v>
      </c>
      <c r="D176" s="329">
        <v>800</v>
      </c>
      <c r="E176" s="330">
        <v>10626</v>
      </c>
      <c r="F176" s="335">
        <v>1700.16</v>
      </c>
      <c r="G176" s="332">
        <v>12326.16</v>
      </c>
      <c r="H176" s="331">
        <v>9860928</v>
      </c>
      <c r="I176" s="333" t="s">
        <v>457</v>
      </c>
      <c r="J176" s="334" t="s">
        <v>485</v>
      </c>
      <c r="K176" s="325"/>
      <c r="L176" s="325"/>
      <c r="M176" s="325"/>
      <c r="N176" s="325"/>
      <c r="O176" s="325"/>
      <c r="P176" s="325"/>
      <c r="Q176" s="325"/>
      <c r="R176" s="325"/>
      <c r="S176" s="325"/>
    </row>
    <row r="177" spans="1:19" ht="18">
      <c r="A177" s="326">
        <v>176</v>
      </c>
      <c r="B177" s="327" t="s">
        <v>128</v>
      </c>
      <c r="C177" s="328" t="s">
        <v>320</v>
      </c>
      <c r="D177" s="329">
        <v>40</v>
      </c>
      <c r="E177" s="330">
        <v>10626</v>
      </c>
      <c r="F177" s="335">
        <v>1700.16</v>
      </c>
      <c r="G177" s="332">
        <v>12326.16</v>
      </c>
      <c r="H177" s="331">
        <v>493046.4</v>
      </c>
      <c r="I177" s="333" t="s">
        <v>457</v>
      </c>
      <c r="J177" s="334" t="s">
        <v>485</v>
      </c>
      <c r="K177" s="325"/>
      <c r="L177" s="325"/>
      <c r="M177" s="325"/>
      <c r="N177" s="325"/>
      <c r="O177" s="325"/>
      <c r="P177" s="325"/>
      <c r="Q177" s="325"/>
      <c r="R177" s="325"/>
      <c r="S177" s="325"/>
    </row>
    <row r="178" spans="1:19" ht="18">
      <c r="A178" s="326">
        <v>177</v>
      </c>
      <c r="B178" s="327" t="s">
        <v>129</v>
      </c>
      <c r="C178" s="328" t="s">
        <v>320</v>
      </c>
      <c r="D178" s="329">
        <v>60</v>
      </c>
      <c r="E178" s="330">
        <v>29256</v>
      </c>
      <c r="F178" s="335">
        <v>4680.96</v>
      </c>
      <c r="G178" s="332">
        <v>33936.959999999999</v>
      </c>
      <c r="H178" s="331">
        <v>2036217.5999999999</v>
      </c>
      <c r="I178" s="333" t="s">
        <v>457</v>
      </c>
      <c r="J178" s="334" t="s">
        <v>1322</v>
      </c>
      <c r="K178" s="325"/>
      <c r="L178" s="325"/>
      <c r="M178" s="325"/>
      <c r="N178" s="325"/>
      <c r="O178" s="325"/>
      <c r="P178" s="325"/>
      <c r="Q178" s="325"/>
      <c r="R178" s="325"/>
      <c r="S178" s="325"/>
    </row>
    <row r="179" spans="1:19" ht="18">
      <c r="A179" s="326">
        <v>178</v>
      </c>
      <c r="B179" s="327" t="s">
        <v>130</v>
      </c>
      <c r="C179" s="328" t="s">
        <v>320</v>
      </c>
      <c r="D179" s="329">
        <v>60</v>
      </c>
      <c r="E179" s="330">
        <v>29256</v>
      </c>
      <c r="F179" s="335">
        <v>4680.96</v>
      </c>
      <c r="G179" s="332">
        <v>33936.959999999999</v>
      </c>
      <c r="H179" s="331">
        <v>2036217.5999999999</v>
      </c>
      <c r="I179" s="333" t="s">
        <v>457</v>
      </c>
      <c r="J179" s="334" t="s">
        <v>1322</v>
      </c>
      <c r="K179" s="325"/>
      <c r="L179" s="325"/>
      <c r="M179" s="325"/>
      <c r="N179" s="325"/>
      <c r="O179" s="325"/>
      <c r="P179" s="325"/>
      <c r="Q179" s="325"/>
      <c r="R179" s="325"/>
      <c r="S179" s="325"/>
    </row>
    <row r="180" spans="1:19" ht="18">
      <c r="A180" s="326">
        <v>179</v>
      </c>
      <c r="B180" s="327" t="s">
        <v>131</v>
      </c>
      <c r="C180" s="328" t="s">
        <v>320</v>
      </c>
      <c r="D180" s="329">
        <v>80</v>
      </c>
      <c r="E180" s="330">
        <v>29256</v>
      </c>
      <c r="F180" s="335">
        <v>4680.96</v>
      </c>
      <c r="G180" s="332">
        <v>33936.959999999999</v>
      </c>
      <c r="H180" s="331">
        <v>2714956.8</v>
      </c>
      <c r="I180" s="333" t="s">
        <v>457</v>
      </c>
      <c r="J180" s="334" t="s">
        <v>1322</v>
      </c>
      <c r="K180" s="325"/>
      <c r="L180" s="325"/>
      <c r="M180" s="325"/>
      <c r="N180" s="325"/>
      <c r="O180" s="325"/>
      <c r="P180" s="325"/>
      <c r="Q180" s="325"/>
      <c r="R180" s="325"/>
      <c r="S180" s="325"/>
    </row>
    <row r="181" spans="1:19" ht="18">
      <c r="A181" s="326">
        <v>180</v>
      </c>
      <c r="B181" s="327" t="s">
        <v>132</v>
      </c>
      <c r="C181" s="328" t="s">
        <v>320</v>
      </c>
      <c r="D181" s="329">
        <v>24</v>
      </c>
      <c r="E181" s="330">
        <v>29256</v>
      </c>
      <c r="F181" s="335">
        <v>4680.96</v>
      </c>
      <c r="G181" s="332">
        <v>33936.959999999999</v>
      </c>
      <c r="H181" s="331">
        <v>814487.04000000004</v>
      </c>
      <c r="I181" s="333" t="s">
        <v>457</v>
      </c>
      <c r="J181" s="334" t="s">
        <v>1322</v>
      </c>
      <c r="K181" s="325"/>
      <c r="L181" s="325"/>
      <c r="M181" s="325"/>
      <c r="N181" s="325"/>
      <c r="O181" s="325"/>
      <c r="P181" s="325"/>
      <c r="Q181" s="325"/>
      <c r="R181" s="325"/>
      <c r="S181" s="325"/>
    </row>
    <row r="182" spans="1:19" ht="18">
      <c r="A182" s="326">
        <v>181</v>
      </c>
      <c r="B182" s="327" t="s">
        <v>133</v>
      </c>
      <c r="C182" s="328" t="s">
        <v>320</v>
      </c>
      <c r="D182" s="329">
        <v>12</v>
      </c>
      <c r="E182" s="330">
        <v>0</v>
      </c>
      <c r="F182" s="331"/>
      <c r="G182" s="332">
        <v>0</v>
      </c>
      <c r="H182" s="331">
        <v>0</v>
      </c>
      <c r="I182" s="333"/>
      <c r="J182" s="334"/>
      <c r="K182" s="325"/>
      <c r="L182" s="325"/>
      <c r="M182" s="325"/>
      <c r="N182" s="325"/>
      <c r="O182" s="325"/>
      <c r="P182" s="325"/>
      <c r="Q182" s="325"/>
      <c r="R182" s="325"/>
      <c r="S182" s="325"/>
    </row>
    <row r="183" spans="1:19" s="345" customFormat="1" ht="18">
      <c r="A183" s="326">
        <v>182</v>
      </c>
      <c r="B183" s="327" t="s">
        <v>134</v>
      </c>
      <c r="C183" s="328" t="s">
        <v>320</v>
      </c>
      <c r="D183" s="329">
        <v>12</v>
      </c>
      <c r="E183" s="330">
        <v>0</v>
      </c>
      <c r="F183" s="350"/>
      <c r="G183" s="332">
        <v>0</v>
      </c>
      <c r="H183" s="331">
        <v>0</v>
      </c>
      <c r="I183" s="342"/>
      <c r="J183" s="343"/>
      <c r="K183" s="344"/>
      <c r="L183" s="344"/>
      <c r="M183" s="344"/>
      <c r="N183" s="344"/>
      <c r="O183" s="344"/>
      <c r="P183" s="344"/>
      <c r="Q183" s="344"/>
      <c r="R183" s="344"/>
      <c r="S183" s="344"/>
    </row>
    <row r="184" spans="1:19" s="372" customFormat="1" ht="18">
      <c r="A184" s="326">
        <v>183</v>
      </c>
      <c r="B184" s="327" t="s">
        <v>135</v>
      </c>
      <c r="C184" s="328" t="s">
        <v>320</v>
      </c>
      <c r="D184" s="329">
        <v>20</v>
      </c>
      <c r="E184" s="330">
        <v>0</v>
      </c>
      <c r="F184" s="369"/>
      <c r="G184" s="332">
        <v>0</v>
      </c>
      <c r="H184" s="331">
        <v>0</v>
      </c>
      <c r="I184" s="370"/>
      <c r="J184" s="362"/>
      <c r="K184" s="371"/>
      <c r="L184" s="371"/>
      <c r="M184" s="371"/>
      <c r="N184" s="371"/>
      <c r="O184" s="371"/>
      <c r="P184" s="371"/>
      <c r="Q184" s="371"/>
      <c r="R184" s="371"/>
      <c r="S184" s="371"/>
    </row>
    <row r="185" spans="1:19" s="357" customFormat="1" ht="18">
      <c r="A185" s="326">
        <v>184</v>
      </c>
      <c r="B185" s="327" t="s">
        <v>136</v>
      </c>
      <c r="C185" s="328" t="s">
        <v>292</v>
      </c>
      <c r="D185" s="329">
        <v>300</v>
      </c>
      <c r="E185" s="330">
        <v>3291</v>
      </c>
      <c r="F185" s="335">
        <v>526.56000000000006</v>
      </c>
      <c r="G185" s="332">
        <v>3817.56</v>
      </c>
      <c r="H185" s="331">
        <v>1145268</v>
      </c>
      <c r="I185" s="354" t="s">
        <v>418</v>
      </c>
      <c r="J185" s="355" t="s">
        <v>454</v>
      </c>
      <c r="K185" s="356"/>
      <c r="L185" s="356"/>
      <c r="M185" s="356"/>
      <c r="N185" s="356"/>
      <c r="O185" s="356"/>
      <c r="P185" s="356"/>
      <c r="Q185" s="356"/>
      <c r="R185" s="356"/>
      <c r="S185" s="356"/>
    </row>
    <row r="186" spans="1:19" s="372" customFormat="1" ht="18">
      <c r="A186" s="326">
        <v>185</v>
      </c>
      <c r="B186" s="327" t="s">
        <v>137</v>
      </c>
      <c r="C186" s="328" t="s">
        <v>292</v>
      </c>
      <c r="D186" s="329">
        <v>120</v>
      </c>
      <c r="E186" s="330">
        <v>2694</v>
      </c>
      <c r="F186" s="335">
        <v>431.04</v>
      </c>
      <c r="G186" s="332">
        <v>3125.04</v>
      </c>
      <c r="H186" s="331">
        <v>375004.8</v>
      </c>
      <c r="I186" s="370" t="s">
        <v>418</v>
      </c>
      <c r="J186" s="362" t="s">
        <v>454</v>
      </c>
      <c r="K186" s="371"/>
      <c r="L186" s="371"/>
      <c r="M186" s="371"/>
      <c r="N186" s="371"/>
      <c r="O186" s="371"/>
      <c r="P186" s="371"/>
      <c r="Q186" s="371"/>
      <c r="R186" s="371"/>
      <c r="S186" s="371"/>
    </row>
    <row r="187" spans="1:19" ht="18">
      <c r="A187" s="326">
        <v>186</v>
      </c>
      <c r="B187" s="327" t="s">
        <v>138</v>
      </c>
      <c r="C187" s="328" t="s">
        <v>292</v>
      </c>
      <c r="D187" s="329">
        <v>200</v>
      </c>
      <c r="E187" s="330">
        <v>0</v>
      </c>
      <c r="F187" s="331"/>
      <c r="G187" s="332">
        <v>0</v>
      </c>
      <c r="H187" s="331">
        <v>0</v>
      </c>
      <c r="I187" s="333"/>
      <c r="J187" s="334"/>
      <c r="K187" s="325"/>
      <c r="L187" s="325"/>
      <c r="M187" s="325"/>
      <c r="N187" s="325"/>
      <c r="O187" s="325"/>
      <c r="P187" s="325"/>
      <c r="Q187" s="325"/>
      <c r="R187" s="325"/>
      <c r="S187" s="325"/>
    </row>
    <row r="188" spans="1:19" s="357" customFormat="1" ht="18">
      <c r="A188" s="326">
        <v>187</v>
      </c>
      <c r="B188" s="327" t="s">
        <v>787</v>
      </c>
      <c r="C188" s="328" t="s">
        <v>292</v>
      </c>
      <c r="D188" s="329">
        <v>4</v>
      </c>
      <c r="E188" s="330">
        <v>0</v>
      </c>
      <c r="F188" s="353"/>
      <c r="G188" s="332">
        <v>0</v>
      </c>
      <c r="H188" s="331">
        <v>0</v>
      </c>
      <c r="I188" s="354"/>
      <c r="J188" s="355"/>
      <c r="K188" s="356"/>
      <c r="L188" s="356"/>
      <c r="M188" s="356"/>
      <c r="N188" s="356"/>
      <c r="O188" s="356"/>
      <c r="P188" s="356"/>
      <c r="Q188" s="356"/>
      <c r="R188" s="356"/>
      <c r="S188" s="356"/>
    </row>
    <row r="189" spans="1:19" s="347" customFormat="1" ht="18">
      <c r="A189" s="326">
        <v>188</v>
      </c>
      <c r="B189" s="327" t="s">
        <v>788</v>
      </c>
      <c r="C189" s="328" t="s">
        <v>292</v>
      </c>
      <c r="D189" s="329">
        <v>4</v>
      </c>
      <c r="E189" s="330">
        <v>0</v>
      </c>
      <c r="F189" s="331"/>
      <c r="G189" s="332">
        <v>0</v>
      </c>
      <c r="H189" s="331">
        <v>0</v>
      </c>
      <c r="I189" s="367"/>
      <c r="J189" s="368"/>
      <c r="K189" s="346"/>
      <c r="L189" s="346"/>
      <c r="M189" s="346"/>
      <c r="N189" s="346"/>
      <c r="O189" s="346"/>
      <c r="P189" s="346"/>
      <c r="Q189" s="346"/>
      <c r="R189" s="346"/>
      <c r="S189" s="346"/>
    </row>
    <row r="190" spans="1:19" s="357" customFormat="1" ht="18">
      <c r="A190" s="326">
        <v>189</v>
      </c>
      <c r="B190" s="327" t="s">
        <v>789</v>
      </c>
      <c r="C190" s="328" t="s">
        <v>292</v>
      </c>
      <c r="D190" s="329">
        <v>4</v>
      </c>
      <c r="E190" s="330">
        <v>0</v>
      </c>
      <c r="F190" s="353"/>
      <c r="G190" s="332">
        <v>0</v>
      </c>
      <c r="H190" s="331">
        <v>0</v>
      </c>
      <c r="I190" s="354"/>
      <c r="J190" s="355"/>
      <c r="K190" s="356"/>
      <c r="L190" s="356"/>
      <c r="M190" s="356"/>
      <c r="N190" s="356"/>
      <c r="O190" s="356"/>
      <c r="P190" s="356"/>
      <c r="Q190" s="356"/>
      <c r="R190" s="356"/>
      <c r="S190" s="356"/>
    </row>
    <row r="191" spans="1:19" s="357" customFormat="1" ht="18">
      <c r="A191" s="326">
        <v>190</v>
      </c>
      <c r="B191" s="327" t="s">
        <v>139</v>
      </c>
      <c r="C191" s="328" t="s">
        <v>292</v>
      </c>
      <c r="D191" s="329">
        <v>8</v>
      </c>
      <c r="E191" s="330">
        <v>0</v>
      </c>
      <c r="F191" s="353"/>
      <c r="G191" s="332">
        <v>0</v>
      </c>
      <c r="H191" s="331">
        <v>0</v>
      </c>
      <c r="I191" s="354"/>
      <c r="J191" s="355"/>
      <c r="K191" s="356"/>
      <c r="L191" s="356"/>
      <c r="M191" s="356"/>
      <c r="N191" s="356"/>
      <c r="O191" s="356"/>
      <c r="P191" s="356"/>
      <c r="Q191" s="356"/>
      <c r="R191" s="356"/>
      <c r="S191" s="356"/>
    </row>
    <row r="192" spans="1:19" s="357" customFormat="1" ht="18">
      <c r="A192" s="326">
        <v>191</v>
      </c>
      <c r="B192" s="327" t="s">
        <v>140</v>
      </c>
      <c r="C192" s="328" t="s">
        <v>292</v>
      </c>
      <c r="D192" s="329">
        <v>8</v>
      </c>
      <c r="E192" s="330">
        <v>0</v>
      </c>
      <c r="F192" s="353"/>
      <c r="G192" s="332">
        <v>0</v>
      </c>
      <c r="H192" s="331">
        <v>0</v>
      </c>
      <c r="I192" s="354"/>
      <c r="J192" s="355"/>
      <c r="K192" s="356"/>
      <c r="L192" s="356"/>
      <c r="M192" s="356"/>
      <c r="N192" s="356"/>
      <c r="O192" s="356"/>
      <c r="P192" s="356"/>
      <c r="Q192" s="356"/>
      <c r="R192" s="356"/>
      <c r="S192" s="356"/>
    </row>
    <row r="193" spans="1:19" s="345" customFormat="1" ht="18">
      <c r="A193" s="326">
        <v>192</v>
      </c>
      <c r="B193" s="327" t="s">
        <v>141</v>
      </c>
      <c r="C193" s="328" t="s">
        <v>292</v>
      </c>
      <c r="D193" s="329">
        <v>8</v>
      </c>
      <c r="E193" s="330">
        <v>0</v>
      </c>
      <c r="F193" s="350"/>
      <c r="G193" s="332">
        <v>0</v>
      </c>
      <c r="H193" s="331">
        <v>0</v>
      </c>
      <c r="I193" s="342"/>
      <c r="J193" s="343"/>
      <c r="K193" s="344"/>
      <c r="L193" s="344"/>
      <c r="M193" s="344"/>
      <c r="N193" s="344"/>
      <c r="O193" s="344"/>
      <c r="P193" s="344"/>
      <c r="Q193" s="344"/>
      <c r="R193" s="344"/>
      <c r="S193" s="344"/>
    </row>
    <row r="194" spans="1:19" s="347" customFormat="1" ht="18">
      <c r="A194" s="326">
        <v>193</v>
      </c>
      <c r="B194" s="327" t="s">
        <v>790</v>
      </c>
      <c r="C194" s="328" t="s">
        <v>302</v>
      </c>
      <c r="D194" s="329">
        <v>4</v>
      </c>
      <c r="E194" s="330">
        <v>0</v>
      </c>
      <c r="F194" s="331"/>
      <c r="G194" s="332">
        <v>0</v>
      </c>
      <c r="H194" s="331">
        <v>0</v>
      </c>
      <c r="I194" s="367"/>
      <c r="J194" s="368"/>
      <c r="K194" s="346"/>
      <c r="L194" s="346"/>
      <c r="M194" s="346"/>
      <c r="N194" s="346"/>
      <c r="O194" s="346"/>
      <c r="P194" s="346"/>
      <c r="Q194" s="346"/>
      <c r="R194" s="346"/>
      <c r="S194" s="346"/>
    </row>
    <row r="195" spans="1:19" s="347" customFormat="1" ht="18">
      <c r="A195" s="326">
        <v>194</v>
      </c>
      <c r="B195" s="327" t="s">
        <v>142</v>
      </c>
      <c r="C195" s="328" t="s">
        <v>292</v>
      </c>
      <c r="D195" s="329">
        <v>1600</v>
      </c>
      <c r="E195" s="330">
        <v>4750</v>
      </c>
      <c r="F195" s="335">
        <v>760</v>
      </c>
      <c r="G195" s="332">
        <v>5510</v>
      </c>
      <c r="H195" s="331">
        <v>8816000</v>
      </c>
      <c r="I195" s="342" t="s">
        <v>1323</v>
      </c>
      <c r="J195" s="343" t="s">
        <v>486</v>
      </c>
      <c r="K195" s="346"/>
      <c r="L195" s="346"/>
      <c r="M195" s="346"/>
      <c r="N195" s="346"/>
      <c r="O195" s="346"/>
      <c r="P195" s="346"/>
      <c r="Q195" s="346"/>
      <c r="R195" s="346"/>
      <c r="S195" s="346"/>
    </row>
    <row r="196" spans="1:19" s="372" customFormat="1" ht="18">
      <c r="A196" s="326">
        <v>195</v>
      </c>
      <c r="B196" s="327" t="s">
        <v>143</v>
      </c>
      <c r="C196" s="328" t="s">
        <v>292</v>
      </c>
      <c r="D196" s="329">
        <v>200</v>
      </c>
      <c r="E196" s="330">
        <v>0</v>
      </c>
      <c r="F196" s="369"/>
      <c r="G196" s="332">
        <v>0</v>
      </c>
      <c r="H196" s="331">
        <v>0</v>
      </c>
      <c r="I196" s="370"/>
      <c r="J196" s="362"/>
      <c r="K196" s="371"/>
      <c r="L196" s="371"/>
      <c r="M196" s="371"/>
      <c r="N196" s="371"/>
      <c r="O196" s="371"/>
      <c r="P196" s="371"/>
      <c r="Q196" s="371"/>
      <c r="R196" s="371"/>
      <c r="S196" s="371"/>
    </row>
    <row r="197" spans="1:19" s="340" customFormat="1" ht="18">
      <c r="A197" s="326">
        <v>196</v>
      </c>
      <c r="B197" s="327" t="s">
        <v>144</v>
      </c>
      <c r="C197" s="328" t="s">
        <v>292</v>
      </c>
      <c r="D197" s="329">
        <v>160</v>
      </c>
      <c r="E197" s="330">
        <v>0</v>
      </c>
      <c r="F197" s="331"/>
      <c r="G197" s="332">
        <v>0</v>
      </c>
      <c r="H197" s="331">
        <v>0</v>
      </c>
      <c r="I197" s="337"/>
      <c r="J197" s="338"/>
      <c r="K197" s="339"/>
      <c r="L197" s="339"/>
      <c r="M197" s="339"/>
      <c r="N197" s="339"/>
      <c r="O197" s="339"/>
      <c r="P197" s="339"/>
      <c r="Q197" s="339"/>
      <c r="R197" s="339"/>
      <c r="S197" s="339"/>
    </row>
    <row r="198" spans="1:19" ht="18">
      <c r="A198" s="326">
        <v>197</v>
      </c>
      <c r="B198" s="327" t="s">
        <v>791</v>
      </c>
      <c r="C198" s="328" t="s">
        <v>292</v>
      </c>
      <c r="D198" s="329">
        <v>4</v>
      </c>
      <c r="E198" s="330">
        <v>0</v>
      </c>
      <c r="F198" s="331"/>
      <c r="G198" s="332">
        <v>0</v>
      </c>
      <c r="H198" s="331">
        <v>0</v>
      </c>
      <c r="I198" s="333"/>
      <c r="J198" s="334"/>
      <c r="K198" s="325"/>
      <c r="L198" s="325"/>
      <c r="M198" s="325"/>
      <c r="N198" s="325"/>
      <c r="O198" s="325"/>
      <c r="P198" s="325"/>
      <c r="Q198" s="325"/>
      <c r="R198" s="325"/>
      <c r="S198" s="325"/>
    </row>
    <row r="199" spans="1:19" ht="30">
      <c r="A199" s="326">
        <v>198</v>
      </c>
      <c r="B199" s="327" t="s">
        <v>145</v>
      </c>
      <c r="C199" s="328" t="s">
        <v>292</v>
      </c>
      <c r="D199" s="329">
        <v>8</v>
      </c>
      <c r="E199" s="330">
        <v>0</v>
      </c>
      <c r="F199" s="331"/>
      <c r="G199" s="332">
        <v>0</v>
      </c>
      <c r="H199" s="331">
        <v>0</v>
      </c>
      <c r="I199" s="333"/>
      <c r="J199" s="334"/>
      <c r="K199" s="325"/>
      <c r="L199" s="325"/>
      <c r="M199" s="325"/>
      <c r="N199" s="325"/>
      <c r="O199" s="325"/>
      <c r="P199" s="325"/>
      <c r="Q199" s="325"/>
      <c r="R199" s="325"/>
      <c r="S199" s="325"/>
    </row>
    <row r="200" spans="1:19" ht="30">
      <c r="A200" s="326">
        <v>199</v>
      </c>
      <c r="B200" s="327" t="s">
        <v>147</v>
      </c>
      <c r="C200" s="328" t="s">
        <v>322</v>
      </c>
      <c r="D200" s="329">
        <v>1000</v>
      </c>
      <c r="E200" s="330">
        <v>0</v>
      </c>
      <c r="F200" s="331"/>
      <c r="G200" s="332">
        <v>0</v>
      </c>
      <c r="H200" s="331">
        <v>0</v>
      </c>
      <c r="I200" s="333"/>
      <c r="J200" s="334"/>
      <c r="K200" s="325"/>
      <c r="L200" s="325"/>
      <c r="M200" s="325"/>
      <c r="N200" s="325"/>
      <c r="O200" s="325"/>
      <c r="P200" s="325"/>
      <c r="Q200" s="325"/>
      <c r="R200" s="325"/>
      <c r="S200" s="325"/>
    </row>
    <row r="201" spans="1:19" ht="30">
      <c r="A201" s="326">
        <v>200</v>
      </c>
      <c r="B201" s="327" t="s">
        <v>793</v>
      </c>
      <c r="C201" s="328" t="s">
        <v>322</v>
      </c>
      <c r="D201" s="329">
        <v>1000</v>
      </c>
      <c r="E201" s="330">
        <v>0</v>
      </c>
      <c r="F201" s="331"/>
      <c r="G201" s="332">
        <v>0</v>
      </c>
      <c r="H201" s="331">
        <v>0</v>
      </c>
      <c r="I201" s="333"/>
      <c r="J201" s="334"/>
      <c r="K201" s="325"/>
      <c r="L201" s="325"/>
      <c r="M201" s="325"/>
      <c r="N201" s="325"/>
      <c r="O201" s="325"/>
      <c r="P201" s="325"/>
      <c r="Q201" s="325"/>
      <c r="R201" s="325"/>
      <c r="S201" s="325"/>
    </row>
    <row r="202" spans="1:19" ht="30">
      <c r="A202" s="326">
        <v>201</v>
      </c>
      <c r="B202" s="327" t="s">
        <v>794</v>
      </c>
      <c r="C202" s="328" t="s">
        <v>321</v>
      </c>
      <c r="D202" s="329">
        <v>40</v>
      </c>
      <c r="E202" s="330">
        <v>0</v>
      </c>
      <c r="F202" s="331"/>
      <c r="G202" s="332">
        <v>0</v>
      </c>
      <c r="H202" s="331">
        <v>0</v>
      </c>
      <c r="I202" s="333"/>
      <c r="J202" s="334"/>
      <c r="K202" s="325"/>
      <c r="L202" s="325"/>
      <c r="M202" s="325"/>
      <c r="N202" s="325"/>
      <c r="O202" s="325"/>
      <c r="P202" s="325"/>
      <c r="Q202" s="325"/>
      <c r="R202" s="325"/>
      <c r="S202" s="325"/>
    </row>
    <row r="203" spans="1:19" s="372" customFormat="1" ht="30">
      <c r="A203" s="326">
        <v>202</v>
      </c>
      <c r="B203" s="327" t="s">
        <v>146</v>
      </c>
      <c r="C203" s="328" t="s">
        <v>321</v>
      </c>
      <c r="D203" s="329">
        <v>80</v>
      </c>
      <c r="E203" s="330">
        <v>0</v>
      </c>
      <c r="F203" s="369"/>
      <c r="G203" s="332">
        <v>0</v>
      </c>
      <c r="H203" s="331">
        <v>0</v>
      </c>
      <c r="I203" s="333"/>
      <c r="J203" s="362"/>
      <c r="K203" s="371"/>
      <c r="L203" s="371"/>
      <c r="M203" s="371"/>
      <c r="N203" s="371"/>
      <c r="O203" s="371"/>
      <c r="P203" s="371"/>
      <c r="Q203" s="371"/>
      <c r="R203" s="371"/>
      <c r="S203" s="371"/>
    </row>
    <row r="204" spans="1:19" s="372" customFormat="1" ht="18">
      <c r="A204" s="326">
        <v>203</v>
      </c>
      <c r="B204" s="327" t="s">
        <v>148</v>
      </c>
      <c r="C204" s="373" t="s">
        <v>292</v>
      </c>
      <c r="D204" s="329">
        <v>800</v>
      </c>
      <c r="E204" s="330">
        <v>107</v>
      </c>
      <c r="F204" s="335">
        <v>17.12</v>
      </c>
      <c r="G204" s="332">
        <v>124.12</v>
      </c>
      <c r="H204" s="331">
        <v>99296</v>
      </c>
      <c r="I204" s="370" t="s">
        <v>1292</v>
      </c>
      <c r="J204" s="362" t="s">
        <v>1324</v>
      </c>
      <c r="K204" s="371"/>
      <c r="L204" s="371"/>
      <c r="M204" s="371"/>
      <c r="N204" s="371"/>
      <c r="O204" s="371"/>
      <c r="P204" s="371"/>
      <c r="Q204" s="371"/>
      <c r="R204" s="371"/>
      <c r="S204" s="371"/>
    </row>
    <row r="205" spans="1:19" s="372" customFormat="1" ht="18">
      <c r="A205" s="326">
        <v>204</v>
      </c>
      <c r="B205" s="327" t="s">
        <v>795</v>
      </c>
      <c r="C205" s="328" t="s">
        <v>292</v>
      </c>
      <c r="D205" s="329">
        <v>2000</v>
      </c>
      <c r="E205" s="330">
        <v>0</v>
      </c>
      <c r="F205" s="369"/>
      <c r="G205" s="332">
        <v>0</v>
      </c>
      <c r="H205" s="331">
        <v>0</v>
      </c>
      <c r="I205" s="370"/>
      <c r="J205" s="362"/>
      <c r="K205" s="371"/>
      <c r="L205" s="371"/>
      <c r="M205" s="371"/>
      <c r="N205" s="371"/>
      <c r="O205" s="371"/>
      <c r="P205" s="371"/>
      <c r="Q205" s="371"/>
      <c r="R205" s="371"/>
      <c r="S205" s="371"/>
    </row>
    <row r="206" spans="1:19" s="372" customFormat="1" ht="18">
      <c r="A206" s="326">
        <v>205</v>
      </c>
      <c r="B206" s="327" t="s">
        <v>149</v>
      </c>
      <c r="C206" s="328" t="s">
        <v>292</v>
      </c>
      <c r="D206" s="329">
        <v>4000</v>
      </c>
      <c r="E206" s="330">
        <v>251</v>
      </c>
      <c r="F206" s="335">
        <v>40.160000000000004</v>
      </c>
      <c r="G206" s="332">
        <v>291.16000000000003</v>
      </c>
      <c r="H206" s="331">
        <v>1164640</v>
      </c>
      <c r="I206" s="370" t="s">
        <v>1292</v>
      </c>
      <c r="J206" s="362" t="s">
        <v>1324</v>
      </c>
      <c r="K206" s="371"/>
      <c r="L206" s="371"/>
      <c r="M206" s="371"/>
      <c r="N206" s="371"/>
      <c r="O206" s="371"/>
      <c r="P206" s="371"/>
      <c r="Q206" s="371"/>
      <c r="R206" s="371"/>
      <c r="S206" s="371"/>
    </row>
    <row r="207" spans="1:19" s="372" customFormat="1" ht="18">
      <c r="A207" s="326">
        <v>206</v>
      </c>
      <c r="B207" s="327" t="s">
        <v>150</v>
      </c>
      <c r="C207" s="328" t="s">
        <v>292</v>
      </c>
      <c r="D207" s="329">
        <v>40000</v>
      </c>
      <c r="E207" s="330">
        <v>171</v>
      </c>
      <c r="F207" s="335">
        <v>27.36</v>
      </c>
      <c r="G207" s="332">
        <v>198.36</v>
      </c>
      <c r="H207" s="331">
        <v>7934400.0000000009</v>
      </c>
      <c r="I207" s="370" t="s">
        <v>1292</v>
      </c>
      <c r="J207" s="362" t="s">
        <v>1324</v>
      </c>
      <c r="K207" s="371"/>
      <c r="L207" s="371"/>
      <c r="M207" s="371"/>
      <c r="N207" s="371"/>
      <c r="O207" s="371"/>
      <c r="P207" s="371"/>
      <c r="Q207" s="371"/>
      <c r="R207" s="371"/>
      <c r="S207" s="371"/>
    </row>
    <row r="208" spans="1:19" s="372" customFormat="1" ht="18">
      <c r="A208" s="326">
        <v>207</v>
      </c>
      <c r="B208" s="327" t="s">
        <v>151</v>
      </c>
      <c r="C208" s="328" t="s">
        <v>292</v>
      </c>
      <c r="D208" s="329">
        <v>20000</v>
      </c>
      <c r="E208" s="330">
        <v>0</v>
      </c>
      <c r="F208" s="369"/>
      <c r="G208" s="332">
        <v>0</v>
      </c>
      <c r="H208" s="331">
        <v>0</v>
      </c>
      <c r="I208" s="370"/>
      <c r="J208" s="362"/>
      <c r="K208" s="371"/>
      <c r="L208" s="371"/>
      <c r="M208" s="371"/>
      <c r="N208" s="371"/>
      <c r="O208" s="371"/>
      <c r="P208" s="371"/>
      <c r="Q208" s="371"/>
      <c r="R208" s="371"/>
      <c r="S208" s="371"/>
    </row>
    <row r="209" spans="1:19" s="372" customFormat="1" ht="18">
      <c r="A209" s="326">
        <v>208</v>
      </c>
      <c r="B209" s="327" t="s">
        <v>152</v>
      </c>
      <c r="C209" s="328" t="s">
        <v>292</v>
      </c>
      <c r="D209" s="329">
        <v>20000</v>
      </c>
      <c r="E209" s="330">
        <v>116</v>
      </c>
      <c r="F209" s="335">
        <v>18.559999999999999</v>
      </c>
      <c r="G209" s="332">
        <v>134.56</v>
      </c>
      <c r="H209" s="331">
        <v>2691200</v>
      </c>
      <c r="I209" s="370" t="s">
        <v>1292</v>
      </c>
      <c r="J209" s="362" t="s">
        <v>1324</v>
      </c>
      <c r="K209" s="371"/>
      <c r="L209" s="371"/>
      <c r="M209" s="371"/>
      <c r="N209" s="371"/>
      <c r="O209" s="371"/>
      <c r="P209" s="371"/>
      <c r="Q209" s="371"/>
      <c r="R209" s="371"/>
      <c r="S209" s="371"/>
    </row>
    <row r="210" spans="1:19" s="372" customFormat="1" ht="18">
      <c r="A210" s="326">
        <v>209</v>
      </c>
      <c r="B210" s="327" t="s">
        <v>153</v>
      </c>
      <c r="C210" s="328" t="s">
        <v>292</v>
      </c>
      <c r="D210" s="329">
        <v>32000</v>
      </c>
      <c r="E210" s="330">
        <v>109</v>
      </c>
      <c r="F210" s="335">
        <v>17.440000000000001</v>
      </c>
      <c r="G210" s="332">
        <v>126.44</v>
      </c>
      <c r="H210" s="331">
        <v>4046080</v>
      </c>
      <c r="I210" s="370" t="s">
        <v>1292</v>
      </c>
      <c r="J210" s="362" t="s">
        <v>1324</v>
      </c>
      <c r="K210" s="371"/>
      <c r="L210" s="371"/>
      <c r="M210" s="371"/>
      <c r="N210" s="371"/>
      <c r="O210" s="371"/>
      <c r="P210" s="371"/>
      <c r="Q210" s="371"/>
      <c r="R210" s="371"/>
      <c r="S210" s="371"/>
    </row>
    <row r="211" spans="1:19" s="372" customFormat="1" ht="18">
      <c r="A211" s="326">
        <v>210</v>
      </c>
      <c r="B211" s="327" t="s">
        <v>154</v>
      </c>
      <c r="C211" s="328" t="s">
        <v>292</v>
      </c>
      <c r="D211" s="329">
        <v>200</v>
      </c>
      <c r="E211" s="330">
        <v>193</v>
      </c>
      <c r="F211" s="335">
        <v>30.88</v>
      </c>
      <c r="G211" s="332">
        <v>223.88</v>
      </c>
      <c r="H211" s="331">
        <v>44776</v>
      </c>
      <c r="I211" s="370" t="s">
        <v>364</v>
      </c>
      <c r="J211" s="362" t="s">
        <v>1325</v>
      </c>
      <c r="K211" s="371"/>
      <c r="L211" s="371"/>
      <c r="M211" s="371"/>
      <c r="N211" s="371"/>
      <c r="O211" s="371"/>
      <c r="P211" s="371"/>
      <c r="Q211" s="371"/>
      <c r="R211" s="371"/>
      <c r="S211" s="371"/>
    </row>
    <row r="212" spans="1:19" ht="30">
      <c r="A212" s="326">
        <v>211</v>
      </c>
      <c r="B212" s="327" t="s">
        <v>155</v>
      </c>
      <c r="C212" s="328" t="s">
        <v>323</v>
      </c>
      <c r="D212" s="329">
        <v>4</v>
      </c>
      <c r="E212" s="330">
        <v>0</v>
      </c>
      <c r="F212" s="331"/>
      <c r="G212" s="332">
        <v>0</v>
      </c>
      <c r="H212" s="331">
        <v>0</v>
      </c>
      <c r="I212" s="333"/>
      <c r="J212" s="334"/>
      <c r="K212" s="325"/>
      <c r="L212" s="325"/>
      <c r="M212" s="325"/>
      <c r="N212" s="325"/>
      <c r="O212" s="325"/>
      <c r="P212" s="325"/>
      <c r="Q212" s="325"/>
      <c r="R212" s="325"/>
      <c r="S212" s="325"/>
    </row>
    <row r="213" spans="1:19" ht="30">
      <c r="A213" s="326">
        <v>212</v>
      </c>
      <c r="B213" s="327" t="s">
        <v>158</v>
      </c>
      <c r="C213" s="328" t="s">
        <v>292</v>
      </c>
      <c r="D213" s="329">
        <v>10</v>
      </c>
      <c r="E213" s="330">
        <v>33476</v>
      </c>
      <c r="F213" s="331"/>
      <c r="G213" s="332">
        <v>33476</v>
      </c>
      <c r="H213" s="331">
        <v>334760</v>
      </c>
      <c r="I213" s="333" t="s">
        <v>348</v>
      </c>
      <c r="J213" s="334" t="s">
        <v>488</v>
      </c>
      <c r="K213" s="325"/>
      <c r="L213" s="325"/>
      <c r="M213" s="325"/>
      <c r="N213" s="325"/>
      <c r="O213" s="325"/>
      <c r="P213" s="325"/>
      <c r="Q213" s="325"/>
      <c r="R213" s="325"/>
      <c r="S213" s="325"/>
    </row>
    <row r="214" spans="1:19" ht="30">
      <c r="A214" s="326">
        <v>213</v>
      </c>
      <c r="B214" s="327" t="s">
        <v>157</v>
      </c>
      <c r="C214" s="328" t="s">
        <v>292</v>
      </c>
      <c r="D214" s="329">
        <v>10</v>
      </c>
      <c r="E214" s="330">
        <v>0</v>
      </c>
      <c r="F214" s="331"/>
      <c r="G214" s="332">
        <v>0</v>
      </c>
      <c r="H214" s="331">
        <v>0</v>
      </c>
      <c r="I214" s="333"/>
      <c r="J214" s="334"/>
      <c r="K214" s="325"/>
      <c r="L214" s="325"/>
      <c r="M214" s="325"/>
      <c r="N214" s="325"/>
      <c r="O214" s="325"/>
      <c r="P214" s="325"/>
      <c r="Q214" s="325"/>
      <c r="R214" s="325"/>
      <c r="S214" s="325"/>
    </row>
    <row r="215" spans="1:19" ht="30">
      <c r="A215" s="326">
        <v>214</v>
      </c>
      <c r="B215" s="327" t="s">
        <v>156</v>
      </c>
      <c r="C215" s="328" t="s">
        <v>292</v>
      </c>
      <c r="D215" s="329">
        <v>10</v>
      </c>
      <c r="E215" s="330">
        <v>34425</v>
      </c>
      <c r="F215" s="331"/>
      <c r="G215" s="332">
        <v>34425</v>
      </c>
      <c r="H215" s="331">
        <v>344250</v>
      </c>
      <c r="I215" s="333" t="s">
        <v>348</v>
      </c>
      <c r="J215" s="334" t="s">
        <v>488</v>
      </c>
      <c r="K215" s="325"/>
      <c r="L215" s="325"/>
      <c r="M215" s="325"/>
      <c r="N215" s="325"/>
      <c r="O215" s="325"/>
      <c r="P215" s="325"/>
      <c r="Q215" s="325"/>
      <c r="R215" s="325"/>
      <c r="S215" s="325"/>
    </row>
    <row r="216" spans="1:19" ht="18">
      <c r="A216" s="326">
        <v>215</v>
      </c>
      <c r="B216" s="327" t="s">
        <v>159</v>
      </c>
      <c r="C216" s="328" t="s">
        <v>324</v>
      </c>
      <c r="D216" s="329">
        <v>120</v>
      </c>
      <c r="E216" s="330">
        <v>501</v>
      </c>
      <c r="F216" s="335">
        <v>80.16</v>
      </c>
      <c r="G216" s="332">
        <v>581.16</v>
      </c>
      <c r="H216" s="331">
        <v>69739.199999999997</v>
      </c>
      <c r="I216" s="333" t="s">
        <v>1326</v>
      </c>
      <c r="J216" s="334" t="s">
        <v>1327</v>
      </c>
      <c r="K216" s="325"/>
      <c r="L216" s="325"/>
      <c r="M216" s="325"/>
      <c r="N216" s="325"/>
      <c r="O216" s="325"/>
      <c r="P216" s="325"/>
      <c r="Q216" s="325"/>
      <c r="R216" s="325"/>
      <c r="S216" s="325"/>
    </row>
    <row r="217" spans="1:19" ht="18">
      <c r="A217" s="326">
        <v>216</v>
      </c>
      <c r="B217" s="327" t="s">
        <v>161</v>
      </c>
      <c r="C217" s="328" t="s">
        <v>325</v>
      </c>
      <c r="D217" s="329">
        <v>12</v>
      </c>
      <c r="E217" s="330">
        <v>4000</v>
      </c>
      <c r="F217" s="335">
        <v>640</v>
      </c>
      <c r="G217" s="332">
        <v>4640</v>
      </c>
      <c r="H217" s="331">
        <v>55680</v>
      </c>
      <c r="I217" s="333" t="s">
        <v>489</v>
      </c>
      <c r="J217" s="334" t="s">
        <v>454</v>
      </c>
      <c r="K217" s="325"/>
      <c r="L217" s="325"/>
      <c r="M217" s="325"/>
      <c r="N217" s="325"/>
      <c r="O217" s="325"/>
      <c r="P217" s="325"/>
      <c r="Q217" s="325"/>
      <c r="R217" s="325"/>
      <c r="S217" s="325"/>
    </row>
    <row r="218" spans="1:19" ht="30">
      <c r="A218" s="326">
        <v>217</v>
      </c>
      <c r="B218" s="327" t="s">
        <v>160</v>
      </c>
      <c r="C218" s="328" t="s">
        <v>324</v>
      </c>
      <c r="D218" s="329">
        <v>20</v>
      </c>
      <c r="E218" s="330">
        <v>0</v>
      </c>
      <c r="F218" s="331"/>
      <c r="G218" s="332">
        <v>0</v>
      </c>
      <c r="H218" s="331">
        <v>0</v>
      </c>
      <c r="I218" s="333"/>
      <c r="J218" s="334"/>
      <c r="K218" s="325"/>
      <c r="L218" s="325"/>
      <c r="M218" s="325"/>
      <c r="N218" s="325"/>
      <c r="O218" s="325"/>
      <c r="P218" s="325"/>
      <c r="Q218" s="325"/>
      <c r="R218" s="325"/>
      <c r="S218" s="325"/>
    </row>
    <row r="219" spans="1:19" ht="18">
      <c r="A219" s="326">
        <v>218</v>
      </c>
      <c r="B219" s="327" t="s">
        <v>202</v>
      </c>
      <c r="C219" s="328" t="s">
        <v>292</v>
      </c>
      <c r="D219" s="329">
        <v>20</v>
      </c>
      <c r="E219" s="330">
        <v>0</v>
      </c>
      <c r="F219" s="331"/>
      <c r="G219" s="332">
        <v>0</v>
      </c>
      <c r="H219" s="331">
        <v>0</v>
      </c>
      <c r="I219" s="333"/>
      <c r="J219" s="334"/>
      <c r="K219" s="325"/>
      <c r="L219" s="325"/>
      <c r="M219" s="325"/>
      <c r="N219" s="325"/>
      <c r="O219" s="325"/>
      <c r="P219" s="325"/>
      <c r="Q219" s="325"/>
      <c r="R219" s="325"/>
      <c r="S219" s="325"/>
    </row>
    <row r="220" spans="1:19" ht="30">
      <c r="A220" s="326">
        <v>219</v>
      </c>
      <c r="B220" s="327" t="s">
        <v>796</v>
      </c>
      <c r="C220" s="328" t="s">
        <v>324</v>
      </c>
      <c r="D220" s="329">
        <v>2</v>
      </c>
      <c r="E220" s="330">
        <v>0</v>
      </c>
      <c r="F220" s="331"/>
      <c r="G220" s="332">
        <v>0</v>
      </c>
      <c r="H220" s="331">
        <v>0</v>
      </c>
      <c r="I220" s="333"/>
      <c r="J220" s="334"/>
      <c r="K220" s="325"/>
      <c r="L220" s="325"/>
      <c r="M220" s="325"/>
      <c r="N220" s="325"/>
      <c r="O220" s="325"/>
      <c r="P220" s="325"/>
      <c r="Q220" s="325"/>
      <c r="R220" s="325"/>
      <c r="S220" s="325"/>
    </row>
    <row r="221" spans="1:19" ht="18">
      <c r="A221" s="326">
        <v>220</v>
      </c>
      <c r="B221" s="327" t="s">
        <v>162</v>
      </c>
      <c r="C221" s="328" t="s">
        <v>291</v>
      </c>
      <c r="D221" s="329">
        <v>16</v>
      </c>
      <c r="E221" s="330">
        <v>0</v>
      </c>
      <c r="F221" s="331"/>
      <c r="G221" s="332">
        <v>0</v>
      </c>
      <c r="H221" s="331">
        <v>0</v>
      </c>
      <c r="I221" s="333"/>
      <c r="J221" s="334"/>
      <c r="K221" s="325"/>
      <c r="L221" s="325"/>
      <c r="M221" s="325"/>
      <c r="N221" s="325"/>
      <c r="O221" s="325"/>
      <c r="P221" s="325"/>
      <c r="Q221" s="325"/>
      <c r="R221" s="325"/>
      <c r="S221" s="325"/>
    </row>
    <row r="222" spans="1:19" ht="18">
      <c r="A222" s="326">
        <v>221</v>
      </c>
      <c r="B222" s="327" t="s">
        <v>163</v>
      </c>
      <c r="C222" s="328" t="s">
        <v>291</v>
      </c>
      <c r="D222" s="329">
        <v>8</v>
      </c>
      <c r="E222" s="330">
        <v>0</v>
      </c>
      <c r="F222" s="331"/>
      <c r="G222" s="332">
        <v>0</v>
      </c>
      <c r="H222" s="331">
        <v>0</v>
      </c>
      <c r="I222" s="333"/>
      <c r="J222" s="334"/>
      <c r="K222" s="325"/>
      <c r="L222" s="325"/>
      <c r="M222" s="325"/>
      <c r="N222" s="325"/>
      <c r="O222" s="325"/>
      <c r="P222" s="325"/>
      <c r="Q222" s="325"/>
      <c r="R222" s="325"/>
      <c r="S222" s="325"/>
    </row>
    <row r="223" spans="1:19" ht="18">
      <c r="A223" s="326">
        <v>222</v>
      </c>
      <c r="B223" s="327" t="s">
        <v>164</v>
      </c>
      <c r="C223" s="328" t="s">
        <v>292</v>
      </c>
      <c r="D223" s="329">
        <v>700</v>
      </c>
      <c r="E223" s="330">
        <v>3751</v>
      </c>
      <c r="F223" s="335">
        <v>600.16</v>
      </c>
      <c r="G223" s="332">
        <v>4351.16</v>
      </c>
      <c r="H223" s="331">
        <v>3045812</v>
      </c>
      <c r="I223" s="333" t="s">
        <v>490</v>
      </c>
      <c r="J223" s="334" t="s">
        <v>491</v>
      </c>
      <c r="K223" s="325"/>
      <c r="L223" s="325"/>
      <c r="M223" s="325"/>
      <c r="N223" s="325"/>
      <c r="O223" s="325"/>
      <c r="P223" s="325"/>
      <c r="Q223" s="325"/>
      <c r="R223" s="325"/>
      <c r="S223" s="325"/>
    </row>
    <row r="224" spans="1:19" ht="18">
      <c r="A224" s="326">
        <v>223</v>
      </c>
      <c r="B224" s="348" t="s">
        <v>797</v>
      </c>
      <c r="C224" s="328" t="s">
        <v>292</v>
      </c>
      <c r="D224" s="329">
        <v>4</v>
      </c>
      <c r="E224" s="330">
        <v>0</v>
      </c>
      <c r="F224" s="331"/>
      <c r="G224" s="332">
        <v>0</v>
      </c>
      <c r="H224" s="331">
        <v>0</v>
      </c>
      <c r="I224" s="333"/>
      <c r="J224" s="334"/>
      <c r="K224" s="325"/>
      <c r="L224" s="325"/>
      <c r="M224" s="325"/>
      <c r="N224" s="325"/>
      <c r="O224" s="325"/>
      <c r="P224" s="325"/>
      <c r="Q224" s="325"/>
      <c r="R224" s="325"/>
      <c r="S224" s="325"/>
    </row>
    <row r="225" spans="1:19" ht="18">
      <c r="A225" s="326">
        <v>224</v>
      </c>
      <c r="B225" s="327" t="s">
        <v>165</v>
      </c>
      <c r="C225" s="328" t="s">
        <v>292</v>
      </c>
      <c r="D225" s="329">
        <v>120</v>
      </c>
      <c r="E225" s="330">
        <v>513</v>
      </c>
      <c r="F225" s="335">
        <v>82.08</v>
      </c>
      <c r="G225" s="332">
        <v>595.08000000000004</v>
      </c>
      <c r="H225" s="331">
        <v>71409.600000000006</v>
      </c>
      <c r="I225" s="333" t="s">
        <v>1292</v>
      </c>
      <c r="J225" s="334" t="s">
        <v>1328</v>
      </c>
      <c r="K225" s="325"/>
      <c r="L225" s="325"/>
      <c r="M225" s="325"/>
      <c r="N225" s="325"/>
      <c r="O225" s="325"/>
      <c r="P225" s="325"/>
      <c r="Q225" s="325"/>
      <c r="R225" s="325"/>
      <c r="S225" s="325"/>
    </row>
    <row r="226" spans="1:19" ht="18">
      <c r="A226" s="326">
        <v>225</v>
      </c>
      <c r="B226" s="327" t="s">
        <v>166</v>
      </c>
      <c r="C226" s="328" t="s">
        <v>292</v>
      </c>
      <c r="D226" s="329">
        <v>4</v>
      </c>
      <c r="E226" s="330">
        <v>150000</v>
      </c>
      <c r="F226" s="341"/>
      <c r="G226" s="332">
        <v>150000</v>
      </c>
      <c r="H226" s="331">
        <v>600000</v>
      </c>
      <c r="I226" s="333" t="s">
        <v>493</v>
      </c>
      <c r="J226" s="334" t="s">
        <v>494</v>
      </c>
      <c r="K226" s="325"/>
      <c r="L226" s="325"/>
      <c r="M226" s="325"/>
      <c r="N226" s="325"/>
      <c r="O226" s="325"/>
      <c r="P226" s="325"/>
      <c r="Q226" s="325"/>
      <c r="R226" s="325"/>
      <c r="S226" s="325"/>
    </row>
    <row r="227" spans="1:19" s="340" customFormat="1" ht="18">
      <c r="A227" s="326">
        <v>226</v>
      </c>
      <c r="B227" s="327" t="s">
        <v>167</v>
      </c>
      <c r="C227" s="328" t="s">
        <v>326</v>
      </c>
      <c r="D227" s="329">
        <v>4</v>
      </c>
      <c r="E227" s="330">
        <v>0</v>
      </c>
      <c r="F227" s="331"/>
      <c r="G227" s="332">
        <v>0</v>
      </c>
      <c r="H227" s="331">
        <v>0</v>
      </c>
      <c r="I227" s="337"/>
      <c r="J227" s="338"/>
      <c r="K227" s="339"/>
      <c r="L227" s="339"/>
      <c r="M227" s="339"/>
      <c r="N227" s="339"/>
      <c r="O227" s="339"/>
      <c r="P227" s="339"/>
      <c r="Q227" s="339"/>
      <c r="R227" s="339"/>
      <c r="S227" s="339"/>
    </row>
    <row r="228" spans="1:19" s="340" customFormat="1" ht="18">
      <c r="A228" s="326">
        <v>227</v>
      </c>
      <c r="B228" s="327" t="s">
        <v>168</v>
      </c>
      <c r="C228" s="328" t="s">
        <v>292</v>
      </c>
      <c r="D228" s="329">
        <v>200</v>
      </c>
      <c r="E228" s="330">
        <v>0</v>
      </c>
      <c r="F228" s="331"/>
      <c r="G228" s="332">
        <v>0</v>
      </c>
      <c r="H228" s="331">
        <v>0</v>
      </c>
      <c r="I228" s="337"/>
      <c r="J228" s="338"/>
      <c r="K228" s="339"/>
      <c r="L228" s="339"/>
      <c r="M228" s="339"/>
      <c r="N228" s="339"/>
      <c r="O228" s="339"/>
      <c r="P228" s="339"/>
      <c r="Q228" s="339"/>
      <c r="R228" s="339"/>
      <c r="S228" s="339"/>
    </row>
    <row r="229" spans="1:19" s="374" customFormat="1" ht="18">
      <c r="A229" s="326">
        <v>228</v>
      </c>
      <c r="B229" s="327" t="s">
        <v>172</v>
      </c>
      <c r="C229" s="328" t="s">
        <v>292</v>
      </c>
      <c r="D229" s="329">
        <v>12</v>
      </c>
      <c r="E229" s="330">
        <v>176026</v>
      </c>
      <c r="F229" s="335">
        <v>28164.16</v>
      </c>
      <c r="G229" s="332">
        <v>204190.16</v>
      </c>
      <c r="H229" s="331">
        <v>2450281.92</v>
      </c>
      <c r="I229" s="370" t="s">
        <v>439</v>
      </c>
      <c r="J229" s="362" t="s">
        <v>1329</v>
      </c>
      <c r="K229" s="371"/>
      <c r="L229" s="371"/>
      <c r="M229" s="371"/>
      <c r="N229" s="371"/>
      <c r="O229" s="371"/>
      <c r="P229" s="371"/>
      <c r="Q229" s="371"/>
      <c r="R229" s="371"/>
      <c r="S229" s="371"/>
    </row>
    <row r="230" spans="1:19" ht="18">
      <c r="A230" s="326">
        <v>229</v>
      </c>
      <c r="B230" s="327" t="s">
        <v>169</v>
      </c>
      <c r="C230" s="328" t="s">
        <v>292</v>
      </c>
      <c r="D230" s="329">
        <v>40</v>
      </c>
      <c r="E230" s="330">
        <v>3501</v>
      </c>
      <c r="F230" s="335">
        <v>560.16</v>
      </c>
      <c r="G230" s="332">
        <v>4061.16</v>
      </c>
      <c r="H230" s="331">
        <v>162446.39999999999</v>
      </c>
      <c r="I230" s="333" t="s">
        <v>477</v>
      </c>
      <c r="J230" s="334" t="s">
        <v>495</v>
      </c>
      <c r="K230" s="325"/>
      <c r="L230" s="325"/>
      <c r="M230" s="325"/>
      <c r="N230" s="325"/>
      <c r="O230" s="325"/>
      <c r="P230" s="325"/>
      <c r="Q230" s="325"/>
      <c r="R230" s="325"/>
      <c r="S230" s="325"/>
    </row>
    <row r="231" spans="1:19" ht="18">
      <c r="A231" s="326">
        <v>230</v>
      </c>
      <c r="B231" s="327" t="s">
        <v>170</v>
      </c>
      <c r="C231" s="328" t="s">
        <v>292</v>
      </c>
      <c r="D231" s="329">
        <v>4</v>
      </c>
      <c r="E231" s="330">
        <v>0</v>
      </c>
      <c r="F231" s="331"/>
      <c r="G231" s="332">
        <v>0</v>
      </c>
      <c r="H231" s="331">
        <v>0</v>
      </c>
      <c r="I231" s="333"/>
      <c r="J231" s="334"/>
      <c r="K231" s="325"/>
      <c r="L231" s="325"/>
      <c r="M231" s="325"/>
      <c r="N231" s="325"/>
      <c r="O231" s="325"/>
      <c r="P231" s="325"/>
      <c r="Q231" s="325"/>
      <c r="R231" s="325"/>
      <c r="S231" s="325"/>
    </row>
    <row r="232" spans="1:19" ht="18">
      <c r="A232" s="326">
        <v>231</v>
      </c>
      <c r="B232" s="327" t="s">
        <v>171</v>
      </c>
      <c r="C232" s="328" t="s">
        <v>292</v>
      </c>
      <c r="D232" s="329">
        <v>4</v>
      </c>
      <c r="E232" s="330">
        <v>0</v>
      </c>
      <c r="F232" s="341"/>
      <c r="G232" s="332">
        <v>0</v>
      </c>
      <c r="H232" s="331">
        <v>0</v>
      </c>
      <c r="I232" s="333"/>
      <c r="J232" s="334"/>
      <c r="K232" s="325"/>
      <c r="L232" s="325"/>
      <c r="M232" s="325"/>
      <c r="N232" s="325"/>
      <c r="O232" s="325"/>
      <c r="P232" s="325"/>
      <c r="Q232" s="325"/>
      <c r="R232" s="325"/>
      <c r="S232" s="325"/>
    </row>
    <row r="233" spans="1:19" s="376" customFormat="1" ht="18">
      <c r="A233" s="326">
        <v>232</v>
      </c>
      <c r="B233" s="327" t="s">
        <v>174</v>
      </c>
      <c r="C233" s="328" t="s">
        <v>292</v>
      </c>
      <c r="D233" s="329">
        <v>12</v>
      </c>
      <c r="E233" s="330">
        <v>176026</v>
      </c>
      <c r="F233" s="335">
        <v>28164.16</v>
      </c>
      <c r="G233" s="332">
        <v>204190.16</v>
      </c>
      <c r="H233" s="331">
        <v>2450281.92</v>
      </c>
      <c r="I233" s="370" t="s">
        <v>439</v>
      </c>
      <c r="J233" s="362" t="s">
        <v>1329</v>
      </c>
      <c r="K233" s="375"/>
      <c r="L233" s="375"/>
      <c r="M233" s="375"/>
      <c r="N233" s="375"/>
      <c r="O233" s="375"/>
      <c r="P233" s="375"/>
      <c r="Q233" s="375"/>
      <c r="R233" s="375"/>
      <c r="S233" s="375"/>
    </row>
    <row r="234" spans="1:19" s="357" customFormat="1" ht="18">
      <c r="A234" s="326">
        <v>233</v>
      </c>
      <c r="B234" s="327" t="s">
        <v>176</v>
      </c>
      <c r="C234" s="328" t="s">
        <v>292</v>
      </c>
      <c r="D234" s="329">
        <v>12</v>
      </c>
      <c r="E234" s="330">
        <v>176026</v>
      </c>
      <c r="F234" s="335">
        <v>28164.16</v>
      </c>
      <c r="G234" s="332">
        <v>204190.16</v>
      </c>
      <c r="H234" s="331">
        <v>2450281.92</v>
      </c>
      <c r="I234" s="370" t="s">
        <v>439</v>
      </c>
      <c r="J234" s="362" t="s">
        <v>1329</v>
      </c>
      <c r="K234" s="356"/>
      <c r="L234" s="356"/>
      <c r="M234" s="356"/>
      <c r="N234" s="356"/>
      <c r="O234" s="356"/>
      <c r="P234" s="356"/>
      <c r="Q234" s="356"/>
      <c r="R234" s="356"/>
      <c r="S234" s="356"/>
    </row>
    <row r="235" spans="1:19" s="357" customFormat="1" ht="18">
      <c r="A235" s="326">
        <v>234</v>
      </c>
      <c r="B235" s="327" t="s">
        <v>177</v>
      </c>
      <c r="C235" s="328" t="s">
        <v>292</v>
      </c>
      <c r="D235" s="329">
        <v>12</v>
      </c>
      <c r="E235" s="330">
        <v>176026</v>
      </c>
      <c r="F235" s="335">
        <v>28164.16</v>
      </c>
      <c r="G235" s="332">
        <v>204190.16</v>
      </c>
      <c r="H235" s="331">
        <v>2450281.92</v>
      </c>
      <c r="I235" s="370" t="s">
        <v>439</v>
      </c>
      <c r="J235" s="362" t="s">
        <v>1329</v>
      </c>
      <c r="K235" s="356"/>
      <c r="L235" s="356"/>
      <c r="M235" s="356"/>
      <c r="N235" s="356"/>
      <c r="O235" s="356"/>
      <c r="P235" s="356"/>
      <c r="Q235" s="356"/>
      <c r="R235" s="356"/>
      <c r="S235" s="356"/>
    </row>
    <row r="236" spans="1:19" s="340" customFormat="1" ht="18">
      <c r="A236" s="326">
        <v>235</v>
      </c>
      <c r="B236" s="327" t="s">
        <v>178</v>
      </c>
      <c r="C236" s="328" t="s">
        <v>292</v>
      </c>
      <c r="D236" s="329">
        <v>12</v>
      </c>
      <c r="E236" s="330">
        <v>176026</v>
      </c>
      <c r="F236" s="335">
        <v>28164.16</v>
      </c>
      <c r="G236" s="332">
        <v>204190.16</v>
      </c>
      <c r="H236" s="331">
        <v>2450281.92</v>
      </c>
      <c r="I236" s="370" t="s">
        <v>439</v>
      </c>
      <c r="J236" s="362" t="s">
        <v>1329</v>
      </c>
      <c r="K236" s="339"/>
      <c r="L236" s="339"/>
      <c r="M236" s="339"/>
      <c r="N236" s="339"/>
      <c r="O236" s="339"/>
      <c r="P236" s="339"/>
      <c r="Q236" s="339"/>
      <c r="R236" s="339"/>
      <c r="S236" s="339"/>
    </row>
    <row r="237" spans="1:19" s="340" customFormat="1" ht="18">
      <c r="A237" s="326">
        <v>236</v>
      </c>
      <c r="B237" s="327" t="s">
        <v>179</v>
      </c>
      <c r="C237" s="328" t="s">
        <v>292</v>
      </c>
      <c r="D237" s="329">
        <v>12</v>
      </c>
      <c r="E237" s="330">
        <v>176026</v>
      </c>
      <c r="F237" s="335">
        <v>28164.16</v>
      </c>
      <c r="G237" s="332">
        <v>204190.16</v>
      </c>
      <c r="H237" s="331">
        <v>2450281.92</v>
      </c>
      <c r="I237" s="370" t="s">
        <v>439</v>
      </c>
      <c r="J237" s="362" t="s">
        <v>1329</v>
      </c>
      <c r="K237" s="339"/>
      <c r="L237" s="339"/>
      <c r="M237" s="339"/>
      <c r="N237" s="339"/>
      <c r="O237" s="339"/>
      <c r="P237" s="339"/>
      <c r="Q237" s="339"/>
      <c r="R237" s="339"/>
      <c r="S237" s="339"/>
    </row>
    <row r="238" spans="1:19" s="340" customFormat="1" ht="18">
      <c r="A238" s="326">
        <v>237</v>
      </c>
      <c r="B238" s="327" t="s">
        <v>180</v>
      </c>
      <c r="C238" s="328" t="s">
        <v>292</v>
      </c>
      <c r="D238" s="329">
        <v>12</v>
      </c>
      <c r="E238" s="330">
        <v>0</v>
      </c>
      <c r="F238" s="369"/>
      <c r="G238" s="332">
        <v>0</v>
      </c>
      <c r="H238" s="331"/>
      <c r="I238" s="370"/>
      <c r="J238" s="362"/>
      <c r="K238" s="339"/>
      <c r="L238" s="339"/>
      <c r="M238" s="339"/>
      <c r="N238" s="339"/>
      <c r="O238" s="339"/>
      <c r="P238" s="339"/>
      <c r="Q238" s="339"/>
      <c r="R238" s="339"/>
      <c r="S238" s="339"/>
    </row>
    <row r="239" spans="1:19" s="340" customFormat="1" ht="18">
      <c r="A239" s="326">
        <v>238</v>
      </c>
      <c r="B239" s="327" t="s">
        <v>173</v>
      </c>
      <c r="C239" s="328" t="s">
        <v>292</v>
      </c>
      <c r="D239" s="329">
        <v>12</v>
      </c>
      <c r="E239" s="330">
        <v>176026</v>
      </c>
      <c r="F239" s="335">
        <v>28164.16</v>
      </c>
      <c r="G239" s="332">
        <v>204190.16</v>
      </c>
      <c r="H239" s="331">
        <v>2450281.92</v>
      </c>
      <c r="I239" s="370" t="s">
        <v>439</v>
      </c>
      <c r="J239" s="362" t="s">
        <v>1329</v>
      </c>
      <c r="K239" s="339"/>
      <c r="L239" s="339"/>
      <c r="M239" s="339"/>
      <c r="N239" s="339"/>
      <c r="O239" s="339"/>
      <c r="P239" s="339"/>
      <c r="Q239" s="339"/>
      <c r="R239" s="339"/>
      <c r="S239" s="339"/>
    </row>
    <row r="240" spans="1:19" s="340" customFormat="1" ht="18">
      <c r="A240" s="326">
        <v>239</v>
      </c>
      <c r="B240" s="327" t="s">
        <v>175</v>
      </c>
      <c r="C240" s="328" t="s">
        <v>292</v>
      </c>
      <c r="D240" s="329">
        <v>12</v>
      </c>
      <c r="E240" s="330">
        <v>176026</v>
      </c>
      <c r="F240" s="335">
        <v>28164.16</v>
      </c>
      <c r="G240" s="332">
        <v>204190.16</v>
      </c>
      <c r="H240" s="331">
        <v>2450281.92</v>
      </c>
      <c r="I240" s="370" t="s">
        <v>439</v>
      </c>
      <c r="J240" s="362" t="s">
        <v>1329</v>
      </c>
      <c r="K240" s="339"/>
      <c r="L240" s="339"/>
      <c r="M240" s="339"/>
      <c r="N240" s="339"/>
      <c r="O240" s="339"/>
      <c r="P240" s="339"/>
      <c r="Q240" s="339"/>
      <c r="R240" s="339"/>
      <c r="S240" s="339"/>
    </row>
    <row r="241" spans="1:19" s="340" customFormat="1" ht="18">
      <c r="A241" s="326">
        <v>240</v>
      </c>
      <c r="B241" s="327" t="s">
        <v>181</v>
      </c>
      <c r="C241" s="328" t="s">
        <v>292</v>
      </c>
      <c r="D241" s="329">
        <v>80</v>
      </c>
      <c r="E241" s="330">
        <v>0</v>
      </c>
      <c r="F241" s="341"/>
      <c r="G241" s="332">
        <v>0</v>
      </c>
      <c r="H241" s="331">
        <v>0</v>
      </c>
      <c r="I241" s="337"/>
      <c r="J241" s="338"/>
      <c r="K241" s="339"/>
      <c r="L241" s="339"/>
      <c r="M241" s="339"/>
      <c r="N241" s="339"/>
      <c r="O241" s="339"/>
      <c r="P241" s="339"/>
      <c r="Q241" s="339"/>
      <c r="R241" s="339"/>
      <c r="S241" s="339"/>
    </row>
    <row r="242" spans="1:19" s="340" customFormat="1" ht="18">
      <c r="A242" s="326">
        <v>241</v>
      </c>
      <c r="B242" s="327" t="s">
        <v>798</v>
      </c>
      <c r="C242" s="328" t="s">
        <v>292</v>
      </c>
      <c r="D242" s="329">
        <v>40</v>
      </c>
      <c r="E242" s="330">
        <v>0</v>
      </c>
      <c r="F242" s="341"/>
      <c r="G242" s="332">
        <v>0</v>
      </c>
      <c r="H242" s="331">
        <v>0</v>
      </c>
      <c r="I242" s="337"/>
      <c r="J242" s="338"/>
      <c r="K242" s="339"/>
      <c r="L242" s="339"/>
      <c r="M242" s="339"/>
      <c r="N242" s="339"/>
      <c r="O242" s="339"/>
      <c r="P242" s="339"/>
      <c r="Q242" s="339"/>
      <c r="R242" s="339"/>
      <c r="S242" s="339"/>
    </row>
    <row r="243" spans="1:19" s="340" customFormat="1" ht="18">
      <c r="A243" s="326">
        <v>242</v>
      </c>
      <c r="B243" s="327" t="s">
        <v>182</v>
      </c>
      <c r="C243" s="328" t="s">
        <v>292</v>
      </c>
      <c r="D243" s="329">
        <v>200</v>
      </c>
      <c r="E243" s="330">
        <v>1501</v>
      </c>
      <c r="F243" s="335">
        <v>240.16</v>
      </c>
      <c r="G243" s="332">
        <v>1741.16</v>
      </c>
      <c r="H243" s="331">
        <v>348232</v>
      </c>
      <c r="I243" s="337" t="s">
        <v>1292</v>
      </c>
      <c r="J243" s="338" t="s">
        <v>1330</v>
      </c>
      <c r="K243" s="339"/>
      <c r="L243" s="339"/>
      <c r="M243" s="339"/>
      <c r="N243" s="339"/>
      <c r="O243" s="339"/>
      <c r="P243" s="339"/>
      <c r="Q243" s="339"/>
      <c r="R243" s="339"/>
      <c r="S243" s="339"/>
    </row>
    <row r="244" spans="1:19" s="340" customFormat="1" ht="18">
      <c r="A244" s="326">
        <v>243</v>
      </c>
      <c r="B244" s="327" t="s">
        <v>183</v>
      </c>
      <c r="C244" s="328" t="s">
        <v>292</v>
      </c>
      <c r="D244" s="329">
        <v>80</v>
      </c>
      <c r="E244" s="330">
        <v>1501</v>
      </c>
      <c r="F244" s="335">
        <v>240.16</v>
      </c>
      <c r="G244" s="332">
        <v>1741.16</v>
      </c>
      <c r="H244" s="331">
        <v>139292.80000000002</v>
      </c>
      <c r="I244" s="337" t="s">
        <v>1292</v>
      </c>
      <c r="J244" s="338" t="s">
        <v>1330</v>
      </c>
      <c r="K244" s="339"/>
      <c r="L244" s="339"/>
      <c r="M244" s="339"/>
      <c r="N244" s="339"/>
      <c r="O244" s="339"/>
      <c r="P244" s="339"/>
      <c r="Q244" s="339"/>
      <c r="R244" s="339"/>
      <c r="S244" s="339"/>
    </row>
    <row r="245" spans="1:19" s="340" customFormat="1" ht="18">
      <c r="A245" s="326">
        <v>244</v>
      </c>
      <c r="B245" s="327" t="s">
        <v>184</v>
      </c>
      <c r="C245" s="328" t="s">
        <v>292</v>
      </c>
      <c r="D245" s="329">
        <v>60</v>
      </c>
      <c r="E245" s="330">
        <v>3501</v>
      </c>
      <c r="F245" s="335">
        <v>560.16</v>
      </c>
      <c r="G245" s="332">
        <v>4061.16</v>
      </c>
      <c r="H245" s="331">
        <v>243669.59999999998</v>
      </c>
      <c r="I245" s="333" t="s">
        <v>477</v>
      </c>
      <c r="J245" s="334" t="s">
        <v>495</v>
      </c>
      <c r="K245" s="339"/>
      <c r="L245" s="339"/>
      <c r="M245" s="339"/>
      <c r="N245" s="339"/>
      <c r="O245" s="339"/>
      <c r="P245" s="339"/>
      <c r="Q245" s="339"/>
      <c r="R245" s="339"/>
      <c r="S245" s="339"/>
    </row>
    <row r="246" spans="1:19" s="340" customFormat="1" ht="18">
      <c r="A246" s="326">
        <v>245</v>
      </c>
      <c r="B246" s="327" t="s">
        <v>188</v>
      </c>
      <c r="C246" s="328" t="s">
        <v>292</v>
      </c>
      <c r="D246" s="329">
        <v>60</v>
      </c>
      <c r="E246" s="330">
        <v>3501</v>
      </c>
      <c r="F246" s="335">
        <v>560.16</v>
      </c>
      <c r="G246" s="332">
        <v>4061.16</v>
      </c>
      <c r="H246" s="331">
        <v>243669.59999999998</v>
      </c>
      <c r="I246" s="337" t="s">
        <v>477</v>
      </c>
      <c r="J246" s="338" t="s">
        <v>497</v>
      </c>
      <c r="K246" s="339"/>
      <c r="L246" s="339"/>
      <c r="M246" s="339"/>
      <c r="N246" s="339"/>
      <c r="O246" s="339"/>
      <c r="P246" s="339"/>
      <c r="Q246" s="339"/>
      <c r="R246" s="339"/>
      <c r="S246" s="339"/>
    </row>
    <row r="247" spans="1:19" s="340" customFormat="1" ht="18">
      <c r="A247" s="326">
        <v>246</v>
      </c>
      <c r="B247" s="327" t="s">
        <v>185</v>
      </c>
      <c r="C247" s="328" t="s">
        <v>292</v>
      </c>
      <c r="D247" s="329">
        <v>20</v>
      </c>
      <c r="E247" s="330">
        <v>3501</v>
      </c>
      <c r="F247" s="335">
        <v>560.16</v>
      </c>
      <c r="G247" s="332">
        <v>4061.16</v>
      </c>
      <c r="H247" s="331">
        <v>81223.199999999997</v>
      </c>
      <c r="I247" s="337" t="s">
        <v>477</v>
      </c>
      <c r="J247" s="338" t="s">
        <v>497</v>
      </c>
      <c r="K247" s="339"/>
      <c r="L247" s="339"/>
      <c r="M247" s="339"/>
      <c r="N247" s="339"/>
      <c r="O247" s="339"/>
      <c r="P247" s="339"/>
      <c r="Q247" s="339"/>
      <c r="R247" s="339"/>
      <c r="S247" s="339"/>
    </row>
    <row r="248" spans="1:19" s="340" customFormat="1" ht="18">
      <c r="A248" s="326">
        <v>247</v>
      </c>
      <c r="B248" s="327" t="s">
        <v>186</v>
      </c>
      <c r="C248" s="328" t="s">
        <v>292</v>
      </c>
      <c r="D248" s="329">
        <v>20</v>
      </c>
      <c r="E248" s="330">
        <v>3501</v>
      </c>
      <c r="F248" s="335">
        <v>560.16</v>
      </c>
      <c r="G248" s="332">
        <v>4061.16</v>
      </c>
      <c r="H248" s="331">
        <v>81223.199999999997</v>
      </c>
      <c r="I248" s="337" t="s">
        <v>477</v>
      </c>
      <c r="J248" s="338" t="s">
        <v>497</v>
      </c>
      <c r="K248" s="339"/>
      <c r="L248" s="339"/>
      <c r="M248" s="339"/>
      <c r="N248" s="339"/>
      <c r="O248" s="339"/>
      <c r="P248" s="339"/>
      <c r="Q248" s="339"/>
      <c r="R248" s="339"/>
      <c r="S248" s="339"/>
    </row>
    <row r="249" spans="1:19" s="340" customFormat="1" ht="18">
      <c r="A249" s="326">
        <v>248</v>
      </c>
      <c r="B249" s="327" t="s">
        <v>189</v>
      </c>
      <c r="C249" s="328" t="s">
        <v>292</v>
      </c>
      <c r="D249" s="329">
        <v>40</v>
      </c>
      <c r="E249" s="330">
        <v>3501</v>
      </c>
      <c r="F249" s="335">
        <v>560.16</v>
      </c>
      <c r="G249" s="332">
        <v>4061.16</v>
      </c>
      <c r="H249" s="331">
        <v>162446.39999999999</v>
      </c>
      <c r="I249" s="337" t="s">
        <v>477</v>
      </c>
      <c r="J249" s="338" t="s">
        <v>497</v>
      </c>
      <c r="K249" s="339"/>
      <c r="L249" s="339"/>
      <c r="M249" s="339"/>
      <c r="N249" s="339"/>
      <c r="O249" s="339"/>
      <c r="P249" s="339"/>
      <c r="Q249" s="339"/>
      <c r="R249" s="339"/>
      <c r="S249" s="339"/>
    </row>
    <row r="250" spans="1:19" ht="18">
      <c r="A250" s="326">
        <v>249</v>
      </c>
      <c r="B250" s="327" t="s">
        <v>190</v>
      </c>
      <c r="C250" s="328" t="s">
        <v>292</v>
      </c>
      <c r="D250" s="329">
        <v>40</v>
      </c>
      <c r="E250" s="330">
        <v>3501</v>
      </c>
      <c r="F250" s="335">
        <v>560.16</v>
      </c>
      <c r="G250" s="332">
        <v>4061.16</v>
      </c>
      <c r="H250" s="331">
        <v>162446.39999999999</v>
      </c>
      <c r="I250" s="337" t="s">
        <v>477</v>
      </c>
      <c r="J250" s="338" t="s">
        <v>497</v>
      </c>
      <c r="K250" s="325"/>
      <c r="L250" s="325"/>
      <c r="M250" s="325"/>
      <c r="N250" s="325"/>
      <c r="O250" s="325"/>
      <c r="P250" s="325"/>
      <c r="Q250" s="325"/>
      <c r="R250" s="325"/>
      <c r="S250" s="325"/>
    </row>
    <row r="251" spans="1:19" ht="18">
      <c r="A251" s="326">
        <v>250</v>
      </c>
      <c r="B251" s="327" t="s">
        <v>187</v>
      </c>
      <c r="C251" s="328" t="s">
        <v>292</v>
      </c>
      <c r="D251" s="329">
        <v>32</v>
      </c>
      <c r="E251" s="330">
        <v>3501</v>
      </c>
      <c r="F251" s="335">
        <v>560.16</v>
      </c>
      <c r="G251" s="332">
        <v>4061.16</v>
      </c>
      <c r="H251" s="331">
        <v>129957.12</v>
      </c>
      <c r="I251" s="337" t="s">
        <v>477</v>
      </c>
      <c r="J251" s="338" t="s">
        <v>497</v>
      </c>
      <c r="K251" s="325"/>
      <c r="L251" s="325"/>
      <c r="M251" s="325"/>
      <c r="N251" s="325"/>
      <c r="O251" s="325"/>
      <c r="P251" s="325"/>
      <c r="Q251" s="325"/>
      <c r="R251" s="325"/>
      <c r="S251" s="325"/>
    </row>
    <row r="252" spans="1:19" ht="18">
      <c r="A252" s="326">
        <v>251</v>
      </c>
      <c r="B252" s="327" t="s">
        <v>191</v>
      </c>
      <c r="C252" s="328" t="s">
        <v>292</v>
      </c>
      <c r="D252" s="329">
        <v>600</v>
      </c>
      <c r="E252" s="330">
        <v>2153</v>
      </c>
      <c r="F252" s="335">
        <v>344.48</v>
      </c>
      <c r="G252" s="332">
        <v>2497.48</v>
      </c>
      <c r="H252" s="331">
        <v>1498488</v>
      </c>
      <c r="I252" s="333" t="s">
        <v>1292</v>
      </c>
      <c r="J252" s="334" t="s">
        <v>1331</v>
      </c>
      <c r="K252" s="325"/>
      <c r="L252" s="325"/>
      <c r="M252" s="325"/>
      <c r="N252" s="325"/>
      <c r="O252" s="325"/>
      <c r="P252" s="325"/>
      <c r="Q252" s="325"/>
      <c r="R252" s="325"/>
      <c r="S252" s="325"/>
    </row>
    <row r="253" spans="1:19" ht="18">
      <c r="A253" s="326">
        <v>252</v>
      </c>
      <c r="B253" s="327" t="s">
        <v>192</v>
      </c>
      <c r="C253" s="328" t="s">
        <v>292</v>
      </c>
      <c r="D253" s="329">
        <v>400</v>
      </c>
      <c r="E253" s="330">
        <v>2153</v>
      </c>
      <c r="F253" s="335">
        <v>344.48</v>
      </c>
      <c r="G253" s="332">
        <v>2497.48</v>
      </c>
      <c r="H253" s="331">
        <v>998992</v>
      </c>
      <c r="I253" s="333" t="s">
        <v>1292</v>
      </c>
      <c r="J253" s="334" t="s">
        <v>1331</v>
      </c>
      <c r="K253" s="325"/>
      <c r="L253" s="325"/>
      <c r="M253" s="325"/>
      <c r="N253" s="325"/>
      <c r="O253" s="325"/>
      <c r="P253" s="325"/>
      <c r="Q253" s="325"/>
      <c r="R253" s="325"/>
      <c r="S253" s="325"/>
    </row>
    <row r="254" spans="1:19" s="340" customFormat="1" ht="18">
      <c r="A254" s="326">
        <v>253</v>
      </c>
      <c r="B254" s="327" t="s">
        <v>193</v>
      </c>
      <c r="C254" s="328" t="s">
        <v>292</v>
      </c>
      <c r="D254" s="329">
        <v>48</v>
      </c>
      <c r="E254" s="330">
        <v>0</v>
      </c>
      <c r="F254" s="341"/>
      <c r="G254" s="332">
        <v>0</v>
      </c>
      <c r="H254" s="331">
        <v>0</v>
      </c>
      <c r="I254" s="337"/>
      <c r="J254" s="338"/>
      <c r="K254" s="339"/>
      <c r="L254" s="339"/>
      <c r="M254" s="339"/>
      <c r="N254" s="339"/>
      <c r="O254" s="339"/>
      <c r="P254" s="339"/>
      <c r="Q254" s="339"/>
      <c r="R254" s="339"/>
      <c r="S254" s="339"/>
    </row>
    <row r="255" spans="1:19" s="340" customFormat="1" ht="18">
      <c r="A255" s="326">
        <v>254</v>
      </c>
      <c r="B255" s="327" t="s">
        <v>194</v>
      </c>
      <c r="C255" s="328" t="s">
        <v>292</v>
      </c>
      <c r="D255" s="329">
        <v>320</v>
      </c>
      <c r="E255" s="330">
        <v>0</v>
      </c>
      <c r="F255" s="341"/>
      <c r="G255" s="332">
        <v>0</v>
      </c>
      <c r="H255" s="331">
        <v>0</v>
      </c>
      <c r="I255" s="337"/>
      <c r="J255" s="338"/>
      <c r="K255" s="339"/>
      <c r="L255" s="339"/>
      <c r="M255" s="339"/>
      <c r="N255" s="339"/>
      <c r="O255" s="339"/>
      <c r="P255" s="339"/>
      <c r="Q255" s="339"/>
      <c r="R255" s="339"/>
      <c r="S255" s="339"/>
    </row>
    <row r="256" spans="1:19" s="340" customFormat="1" ht="18">
      <c r="A256" s="326">
        <v>255</v>
      </c>
      <c r="B256" s="327" t="s">
        <v>195</v>
      </c>
      <c r="C256" s="328" t="s">
        <v>327</v>
      </c>
      <c r="D256" s="329">
        <v>4</v>
      </c>
      <c r="E256" s="330">
        <v>0</v>
      </c>
      <c r="F256" s="341"/>
      <c r="G256" s="332">
        <v>0</v>
      </c>
      <c r="H256" s="331">
        <v>0</v>
      </c>
      <c r="I256" s="337"/>
      <c r="J256" s="338"/>
      <c r="K256" s="339"/>
      <c r="L256" s="339"/>
      <c r="M256" s="339"/>
      <c r="N256" s="339"/>
      <c r="O256" s="339"/>
      <c r="P256" s="339"/>
      <c r="Q256" s="339"/>
      <c r="R256" s="339"/>
      <c r="S256" s="339"/>
    </row>
    <row r="257" spans="1:19" s="357" customFormat="1" ht="18">
      <c r="A257" s="326">
        <v>256</v>
      </c>
      <c r="B257" s="327" t="s">
        <v>196</v>
      </c>
      <c r="C257" s="328" t="s">
        <v>327</v>
      </c>
      <c r="D257" s="329">
        <v>4</v>
      </c>
      <c r="E257" s="330">
        <v>0</v>
      </c>
      <c r="F257" s="353"/>
      <c r="G257" s="332">
        <v>0</v>
      </c>
      <c r="H257" s="331">
        <v>0</v>
      </c>
      <c r="I257" s="354"/>
      <c r="J257" s="355"/>
      <c r="K257" s="356"/>
      <c r="L257" s="356"/>
      <c r="M257" s="356"/>
      <c r="N257" s="356"/>
      <c r="O257" s="356"/>
      <c r="P257" s="356"/>
      <c r="Q257" s="356"/>
      <c r="R257" s="356"/>
      <c r="S257" s="356"/>
    </row>
    <row r="258" spans="1:19" s="357" customFormat="1" ht="18">
      <c r="A258" s="326">
        <v>257</v>
      </c>
      <c r="B258" s="327" t="s">
        <v>799</v>
      </c>
      <c r="C258" s="328" t="s">
        <v>317</v>
      </c>
      <c r="D258" s="329">
        <v>4</v>
      </c>
      <c r="E258" s="330">
        <v>0</v>
      </c>
      <c r="F258" s="353"/>
      <c r="G258" s="332">
        <v>0</v>
      </c>
      <c r="H258" s="331">
        <v>0</v>
      </c>
      <c r="I258" s="354"/>
      <c r="J258" s="355"/>
      <c r="K258" s="356"/>
      <c r="L258" s="356"/>
      <c r="M258" s="356"/>
      <c r="N258" s="356"/>
      <c r="O258" s="356"/>
      <c r="P258" s="356"/>
      <c r="Q258" s="356"/>
      <c r="R258" s="356"/>
      <c r="S258" s="356"/>
    </row>
    <row r="259" spans="1:19" s="345" customFormat="1" ht="18">
      <c r="A259" s="326">
        <v>258</v>
      </c>
      <c r="B259" s="327" t="s">
        <v>198</v>
      </c>
      <c r="C259" s="328" t="s">
        <v>328</v>
      </c>
      <c r="D259" s="329">
        <v>4</v>
      </c>
      <c r="E259" s="330">
        <v>32500</v>
      </c>
      <c r="F259" s="350"/>
      <c r="G259" s="332">
        <v>32500</v>
      </c>
      <c r="H259" s="331">
        <v>130000</v>
      </c>
      <c r="I259" s="342" t="s">
        <v>348</v>
      </c>
      <c r="J259" s="343" t="s">
        <v>471</v>
      </c>
      <c r="K259" s="344"/>
      <c r="L259" s="344"/>
      <c r="M259" s="344"/>
      <c r="N259" s="344"/>
      <c r="O259" s="344"/>
      <c r="P259" s="344"/>
      <c r="Q259" s="344"/>
      <c r="R259" s="344"/>
      <c r="S259" s="344"/>
    </row>
    <row r="260" spans="1:19" s="347" customFormat="1" ht="18">
      <c r="A260" s="326">
        <v>259</v>
      </c>
      <c r="B260" s="327" t="s">
        <v>213</v>
      </c>
      <c r="C260" s="328" t="s">
        <v>292</v>
      </c>
      <c r="D260" s="329">
        <v>36</v>
      </c>
      <c r="E260" s="330">
        <v>0</v>
      </c>
      <c r="F260" s="331"/>
      <c r="G260" s="332">
        <v>0</v>
      </c>
      <c r="H260" s="331">
        <v>0</v>
      </c>
      <c r="I260" s="367"/>
      <c r="J260" s="368"/>
      <c r="K260" s="346"/>
      <c r="L260" s="346"/>
      <c r="M260" s="346"/>
      <c r="N260" s="346"/>
      <c r="O260" s="346"/>
      <c r="P260" s="346"/>
      <c r="Q260" s="346"/>
      <c r="R260" s="346"/>
      <c r="S260" s="346"/>
    </row>
    <row r="261" spans="1:19" s="345" customFormat="1" ht="30">
      <c r="A261" s="326">
        <v>260</v>
      </c>
      <c r="B261" s="327" t="s">
        <v>800</v>
      </c>
      <c r="C261" s="328" t="s">
        <v>292</v>
      </c>
      <c r="D261" s="329">
        <v>200</v>
      </c>
      <c r="E261" s="330">
        <v>0</v>
      </c>
      <c r="F261" s="350"/>
      <c r="G261" s="332">
        <v>0</v>
      </c>
      <c r="H261" s="331">
        <v>0</v>
      </c>
      <c r="I261" s="342"/>
      <c r="J261" s="343"/>
      <c r="K261" s="344"/>
      <c r="L261" s="344"/>
      <c r="M261" s="344"/>
      <c r="N261" s="344"/>
      <c r="O261" s="344"/>
      <c r="P261" s="344"/>
      <c r="Q261" s="344"/>
      <c r="R261" s="344"/>
      <c r="S261" s="344"/>
    </row>
    <row r="262" spans="1:19" s="345" customFormat="1" ht="30">
      <c r="A262" s="326">
        <v>261</v>
      </c>
      <c r="B262" s="327" t="s">
        <v>801</v>
      </c>
      <c r="C262" s="328"/>
      <c r="D262" s="329">
        <v>200</v>
      </c>
      <c r="E262" s="330">
        <v>0</v>
      </c>
      <c r="F262" s="350"/>
      <c r="G262" s="332">
        <v>0</v>
      </c>
      <c r="H262" s="331">
        <v>0</v>
      </c>
      <c r="I262" s="342"/>
      <c r="J262" s="343"/>
      <c r="K262" s="344"/>
      <c r="L262" s="344"/>
      <c r="M262" s="344"/>
      <c r="N262" s="344"/>
      <c r="O262" s="344"/>
      <c r="P262" s="344"/>
      <c r="Q262" s="344"/>
      <c r="R262" s="344"/>
      <c r="S262" s="344"/>
    </row>
    <row r="263" spans="1:19" s="345" customFormat="1" ht="30">
      <c r="A263" s="326">
        <v>262</v>
      </c>
      <c r="B263" s="327" t="s">
        <v>802</v>
      </c>
      <c r="C263" s="328" t="s">
        <v>292</v>
      </c>
      <c r="D263" s="329">
        <v>20</v>
      </c>
      <c r="E263" s="330">
        <v>0</v>
      </c>
      <c r="F263" s="350"/>
      <c r="G263" s="332">
        <v>0</v>
      </c>
      <c r="H263" s="331">
        <v>0</v>
      </c>
      <c r="I263" s="342"/>
      <c r="J263" s="343"/>
      <c r="K263" s="344"/>
      <c r="L263" s="344"/>
      <c r="M263" s="344"/>
      <c r="N263" s="344"/>
      <c r="O263" s="344"/>
      <c r="P263" s="344"/>
      <c r="Q263" s="344"/>
      <c r="R263" s="344"/>
      <c r="S263" s="344"/>
    </row>
    <row r="264" spans="1:19" s="345" customFormat="1" ht="18">
      <c r="A264" s="326">
        <v>263</v>
      </c>
      <c r="B264" s="327" t="s">
        <v>199</v>
      </c>
      <c r="C264" s="328" t="s">
        <v>292</v>
      </c>
      <c r="D264" s="329">
        <v>120</v>
      </c>
      <c r="E264" s="330">
        <v>0</v>
      </c>
      <c r="F264" s="350"/>
      <c r="G264" s="332">
        <v>0</v>
      </c>
      <c r="H264" s="331">
        <v>0</v>
      </c>
      <c r="I264" s="342"/>
      <c r="J264" s="343"/>
      <c r="K264" s="344"/>
      <c r="L264" s="344"/>
      <c r="M264" s="344"/>
      <c r="N264" s="344"/>
      <c r="O264" s="344"/>
      <c r="P264" s="344"/>
      <c r="Q264" s="344"/>
      <c r="R264" s="344"/>
      <c r="S264" s="344"/>
    </row>
    <row r="265" spans="1:19" s="345" customFormat="1" ht="18">
      <c r="A265" s="326">
        <v>264</v>
      </c>
      <c r="B265" s="327" t="s">
        <v>200</v>
      </c>
      <c r="C265" s="328" t="s">
        <v>292</v>
      </c>
      <c r="D265" s="329">
        <v>40</v>
      </c>
      <c r="E265" s="330">
        <v>0</v>
      </c>
      <c r="F265" s="350"/>
      <c r="G265" s="332">
        <v>0</v>
      </c>
      <c r="H265" s="331">
        <v>0</v>
      </c>
      <c r="I265" s="342"/>
      <c r="J265" s="343"/>
      <c r="K265" s="344"/>
      <c r="L265" s="344"/>
      <c r="M265" s="344"/>
      <c r="N265" s="344"/>
      <c r="O265" s="344"/>
      <c r="P265" s="344"/>
      <c r="Q265" s="344"/>
      <c r="R265" s="344"/>
      <c r="S265" s="344"/>
    </row>
    <row r="266" spans="1:19" s="345" customFormat="1" ht="18">
      <c r="A266" s="326">
        <v>265</v>
      </c>
      <c r="B266" s="327" t="s">
        <v>201</v>
      </c>
      <c r="C266" s="328" t="s">
        <v>292</v>
      </c>
      <c r="D266" s="329">
        <v>40</v>
      </c>
      <c r="E266" s="330">
        <v>0</v>
      </c>
      <c r="F266" s="350"/>
      <c r="G266" s="332">
        <v>0</v>
      </c>
      <c r="H266" s="331">
        <v>0</v>
      </c>
      <c r="I266" s="342"/>
      <c r="J266" s="343"/>
      <c r="K266" s="344"/>
      <c r="L266" s="344"/>
      <c r="M266" s="344"/>
      <c r="N266" s="344"/>
      <c r="O266" s="344"/>
      <c r="P266" s="344"/>
      <c r="Q266" s="344"/>
      <c r="R266" s="344"/>
      <c r="S266" s="344"/>
    </row>
    <row r="267" spans="1:19" s="345" customFormat="1" ht="18">
      <c r="A267" s="326">
        <v>266</v>
      </c>
      <c r="B267" s="327" t="s">
        <v>203</v>
      </c>
      <c r="C267" s="328" t="s">
        <v>329</v>
      </c>
      <c r="D267" s="329">
        <v>200</v>
      </c>
      <c r="E267" s="330">
        <v>138</v>
      </c>
      <c r="F267" s="335">
        <v>22.080000000000002</v>
      </c>
      <c r="G267" s="332">
        <v>160.08000000000001</v>
      </c>
      <c r="H267" s="331">
        <v>32016.000000000004</v>
      </c>
      <c r="I267" s="342" t="s">
        <v>892</v>
      </c>
      <c r="J267" s="343" t="s">
        <v>454</v>
      </c>
      <c r="K267" s="344"/>
      <c r="L267" s="344"/>
      <c r="M267" s="344"/>
      <c r="N267" s="344"/>
      <c r="O267" s="344"/>
      <c r="P267" s="344"/>
      <c r="Q267" s="344"/>
      <c r="R267" s="344"/>
      <c r="S267" s="344"/>
    </row>
    <row r="268" spans="1:19" s="345" customFormat="1" ht="18">
      <c r="A268" s="326">
        <v>267</v>
      </c>
      <c r="B268" s="327" t="s">
        <v>803</v>
      </c>
      <c r="C268" s="328" t="s">
        <v>330</v>
      </c>
      <c r="D268" s="329">
        <v>4</v>
      </c>
      <c r="E268" s="330">
        <v>0</v>
      </c>
      <c r="F268" s="350"/>
      <c r="G268" s="332">
        <v>0</v>
      </c>
      <c r="H268" s="331">
        <v>0</v>
      </c>
      <c r="I268" s="342"/>
      <c r="J268" s="343"/>
      <c r="K268" s="344"/>
      <c r="L268" s="344"/>
      <c r="M268" s="344"/>
      <c r="N268" s="344"/>
      <c r="O268" s="344"/>
      <c r="P268" s="344"/>
      <c r="Q268" s="344"/>
      <c r="R268" s="344"/>
      <c r="S268" s="344"/>
    </row>
    <row r="269" spans="1:19" ht="18">
      <c r="A269" s="326">
        <v>268</v>
      </c>
      <c r="B269" s="327" t="s">
        <v>204</v>
      </c>
      <c r="C269" s="328" t="s">
        <v>292</v>
      </c>
      <c r="D269" s="329">
        <v>48</v>
      </c>
      <c r="E269" s="330">
        <v>3252</v>
      </c>
      <c r="F269" s="331"/>
      <c r="G269" s="332">
        <v>3252</v>
      </c>
      <c r="H269" s="331">
        <v>156096</v>
      </c>
      <c r="I269" s="333" t="s">
        <v>348</v>
      </c>
      <c r="J269" s="334" t="s">
        <v>459</v>
      </c>
      <c r="K269" s="325"/>
      <c r="L269" s="325"/>
      <c r="M269" s="325"/>
      <c r="N269" s="325"/>
      <c r="O269" s="325"/>
      <c r="P269" s="325"/>
      <c r="Q269" s="325"/>
      <c r="R269" s="325"/>
      <c r="S269" s="325"/>
    </row>
    <row r="270" spans="1:19" ht="18">
      <c r="A270" s="326">
        <v>269</v>
      </c>
      <c r="B270" s="327" t="s">
        <v>205</v>
      </c>
      <c r="C270" s="328" t="s">
        <v>292</v>
      </c>
      <c r="D270" s="329">
        <v>288</v>
      </c>
      <c r="E270" s="330">
        <v>4081</v>
      </c>
      <c r="F270" s="331"/>
      <c r="G270" s="332">
        <v>4081</v>
      </c>
      <c r="H270" s="331">
        <v>1175328</v>
      </c>
      <c r="I270" s="333" t="s">
        <v>348</v>
      </c>
      <c r="J270" s="334" t="s">
        <v>459</v>
      </c>
      <c r="K270" s="325"/>
      <c r="L270" s="325"/>
      <c r="M270" s="325"/>
      <c r="N270" s="325"/>
      <c r="O270" s="325"/>
      <c r="P270" s="325"/>
      <c r="Q270" s="325"/>
      <c r="R270" s="325"/>
      <c r="S270" s="325"/>
    </row>
    <row r="271" spans="1:19" ht="18">
      <c r="A271" s="326">
        <v>270</v>
      </c>
      <c r="B271" s="327" t="s">
        <v>206</v>
      </c>
      <c r="C271" s="328" t="s">
        <v>292</v>
      </c>
      <c r="D271" s="329">
        <v>192</v>
      </c>
      <c r="E271" s="330">
        <v>3367</v>
      </c>
      <c r="F271" s="331"/>
      <c r="G271" s="332">
        <v>3367</v>
      </c>
      <c r="H271" s="331">
        <v>646464</v>
      </c>
      <c r="I271" s="333" t="s">
        <v>348</v>
      </c>
      <c r="J271" s="334" t="s">
        <v>459</v>
      </c>
      <c r="K271" s="325"/>
      <c r="L271" s="325"/>
      <c r="M271" s="325"/>
      <c r="N271" s="325"/>
      <c r="O271" s="325"/>
      <c r="P271" s="325"/>
      <c r="Q271" s="325"/>
      <c r="R271" s="325"/>
      <c r="S271" s="325"/>
    </row>
    <row r="272" spans="1:19" ht="18">
      <c r="A272" s="326">
        <v>271</v>
      </c>
      <c r="B272" s="327" t="s">
        <v>207</v>
      </c>
      <c r="C272" s="328" t="s">
        <v>292</v>
      </c>
      <c r="D272" s="329">
        <v>48</v>
      </c>
      <c r="E272" s="330">
        <v>3481</v>
      </c>
      <c r="F272" s="331"/>
      <c r="G272" s="332">
        <v>3481</v>
      </c>
      <c r="H272" s="331">
        <v>167088</v>
      </c>
      <c r="I272" s="333" t="s">
        <v>348</v>
      </c>
      <c r="J272" s="334" t="s">
        <v>459</v>
      </c>
      <c r="K272" s="325"/>
      <c r="L272" s="325"/>
      <c r="M272" s="325"/>
      <c r="N272" s="325"/>
      <c r="O272" s="325"/>
      <c r="P272" s="325"/>
      <c r="Q272" s="325"/>
      <c r="R272" s="325"/>
      <c r="S272" s="325"/>
    </row>
    <row r="273" spans="1:19" ht="18">
      <c r="A273" s="326">
        <v>272</v>
      </c>
      <c r="B273" s="327" t="s">
        <v>208</v>
      </c>
      <c r="C273" s="328" t="s">
        <v>292</v>
      </c>
      <c r="D273" s="329">
        <v>192</v>
      </c>
      <c r="E273" s="330">
        <v>3550</v>
      </c>
      <c r="F273" s="331"/>
      <c r="G273" s="332">
        <v>3550</v>
      </c>
      <c r="H273" s="331">
        <v>681600</v>
      </c>
      <c r="I273" s="333" t="s">
        <v>348</v>
      </c>
      <c r="J273" s="334" t="s">
        <v>459</v>
      </c>
      <c r="K273" s="325"/>
      <c r="L273" s="325"/>
      <c r="M273" s="325"/>
      <c r="N273" s="325"/>
      <c r="O273" s="325"/>
      <c r="P273" s="325"/>
      <c r="Q273" s="325"/>
      <c r="R273" s="325"/>
      <c r="S273" s="325"/>
    </row>
    <row r="274" spans="1:19" ht="18">
      <c r="A274" s="326">
        <v>273</v>
      </c>
      <c r="B274" s="327" t="s">
        <v>209</v>
      </c>
      <c r="C274" s="328" t="s">
        <v>292</v>
      </c>
      <c r="D274" s="329">
        <v>288</v>
      </c>
      <c r="E274" s="330">
        <v>3393</v>
      </c>
      <c r="F274" s="331"/>
      <c r="G274" s="332">
        <v>3393</v>
      </c>
      <c r="H274" s="331">
        <v>977184</v>
      </c>
      <c r="I274" s="333" t="s">
        <v>348</v>
      </c>
      <c r="J274" s="334" t="s">
        <v>459</v>
      </c>
      <c r="K274" s="325"/>
      <c r="L274" s="325"/>
      <c r="M274" s="325"/>
      <c r="N274" s="325"/>
      <c r="O274" s="325"/>
      <c r="P274" s="325"/>
      <c r="Q274" s="325"/>
      <c r="R274" s="325"/>
      <c r="S274" s="325"/>
    </row>
    <row r="275" spans="1:19" ht="18">
      <c r="A275" s="326">
        <v>274</v>
      </c>
      <c r="B275" s="327" t="s">
        <v>210</v>
      </c>
      <c r="C275" s="328" t="s">
        <v>292</v>
      </c>
      <c r="D275" s="329">
        <v>288</v>
      </c>
      <c r="E275" s="330">
        <v>3903</v>
      </c>
      <c r="F275" s="331"/>
      <c r="G275" s="332">
        <v>3903</v>
      </c>
      <c r="H275" s="331">
        <v>1124064</v>
      </c>
      <c r="I275" s="333" t="s">
        <v>348</v>
      </c>
      <c r="J275" s="334" t="s">
        <v>459</v>
      </c>
      <c r="K275" s="325"/>
      <c r="L275" s="325"/>
      <c r="M275" s="325"/>
      <c r="N275" s="325"/>
      <c r="O275" s="325"/>
      <c r="P275" s="325"/>
      <c r="Q275" s="325"/>
      <c r="R275" s="325"/>
      <c r="S275" s="325"/>
    </row>
    <row r="276" spans="1:19" ht="18">
      <c r="A276" s="326">
        <v>275</v>
      </c>
      <c r="B276" s="327" t="s">
        <v>804</v>
      </c>
      <c r="C276" s="328" t="s">
        <v>292</v>
      </c>
      <c r="D276" s="329">
        <v>48</v>
      </c>
      <c r="E276" s="330">
        <v>3737</v>
      </c>
      <c r="F276" s="331"/>
      <c r="G276" s="332">
        <v>3737</v>
      </c>
      <c r="H276" s="331">
        <v>179376</v>
      </c>
      <c r="I276" s="333" t="s">
        <v>348</v>
      </c>
      <c r="J276" s="334" t="s">
        <v>459</v>
      </c>
      <c r="K276" s="325"/>
      <c r="L276" s="325"/>
      <c r="M276" s="325"/>
      <c r="N276" s="325"/>
      <c r="O276" s="325"/>
      <c r="P276" s="325"/>
      <c r="Q276" s="325"/>
      <c r="R276" s="325"/>
      <c r="S276" s="325"/>
    </row>
    <row r="277" spans="1:19" ht="18">
      <c r="A277" s="326">
        <v>276</v>
      </c>
      <c r="B277" s="327" t="s">
        <v>211</v>
      </c>
      <c r="C277" s="328" t="s">
        <v>292</v>
      </c>
      <c r="D277" s="329">
        <v>192</v>
      </c>
      <c r="E277" s="330">
        <v>3393</v>
      </c>
      <c r="F277" s="331"/>
      <c r="G277" s="332">
        <v>3393</v>
      </c>
      <c r="H277" s="331">
        <v>651456</v>
      </c>
      <c r="I277" s="333" t="s">
        <v>348</v>
      </c>
      <c r="J277" s="334" t="s">
        <v>459</v>
      </c>
      <c r="K277" s="325"/>
      <c r="L277" s="325"/>
      <c r="M277" s="325"/>
      <c r="N277" s="325"/>
      <c r="O277" s="325"/>
      <c r="P277" s="325"/>
      <c r="Q277" s="325"/>
      <c r="R277" s="325"/>
      <c r="S277" s="325"/>
    </row>
    <row r="278" spans="1:19" s="372" customFormat="1" ht="18">
      <c r="A278" s="326">
        <v>277</v>
      </c>
      <c r="B278" s="327" t="s">
        <v>212</v>
      </c>
      <c r="C278" s="328" t="s">
        <v>292</v>
      </c>
      <c r="D278" s="329">
        <v>96</v>
      </c>
      <c r="E278" s="330">
        <v>3622</v>
      </c>
      <c r="F278" s="369"/>
      <c r="G278" s="332">
        <v>3622</v>
      </c>
      <c r="H278" s="331">
        <v>347712</v>
      </c>
      <c r="I278" s="333" t="s">
        <v>348</v>
      </c>
      <c r="J278" s="334" t="s">
        <v>459</v>
      </c>
      <c r="K278" s="371"/>
      <c r="L278" s="371"/>
      <c r="M278" s="371"/>
      <c r="N278" s="371"/>
      <c r="O278" s="371"/>
      <c r="P278" s="371"/>
      <c r="Q278" s="371"/>
      <c r="R278" s="371"/>
      <c r="S278" s="371"/>
    </row>
    <row r="279" spans="1:19" s="372" customFormat="1" ht="18">
      <c r="A279" s="326">
        <v>278</v>
      </c>
      <c r="B279" s="327" t="s">
        <v>805</v>
      </c>
      <c r="C279" s="328" t="s">
        <v>292</v>
      </c>
      <c r="D279" s="329">
        <v>48</v>
      </c>
      <c r="E279" s="330">
        <v>3622</v>
      </c>
      <c r="F279" s="369"/>
      <c r="G279" s="332">
        <v>3622</v>
      </c>
      <c r="H279" s="331">
        <v>173856</v>
      </c>
      <c r="I279" s="333" t="s">
        <v>348</v>
      </c>
      <c r="J279" s="334" t="s">
        <v>459</v>
      </c>
      <c r="K279" s="371"/>
      <c r="L279" s="371"/>
      <c r="M279" s="371"/>
      <c r="N279" s="371"/>
      <c r="O279" s="371"/>
      <c r="P279" s="371"/>
      <c r="Q279" s="371"/>
      <c r="R279" s="371"/>
      <c r="S279" s="371"/>
    </row>
    <row r="280" spans="1:19" s="372" customFormat="1" ht="18">
      <c r="A280" s="326">
        <v>279</v>
      </c>
      <c r="B280" s="327" t="s">
        <v>214</v>
      </c>
      <c r="C280" s="328" t="s">
        <v>292</v>
      </c>
      <c r="D280" s="329">
        <v>16</v>
      </c>
      <c r="E280" s="330">
        <v>0</v>
      </c>
      <c r="F280" s="369"/>
      <c r="G280" s="332">
        <v>0</v>
      </c>
      <c r="H280" s="331">
        <v>0</v>
      </c>
      <c r="I280" s="370"/>
      <c r="J280" s="362"/>
      <c r="K280" s="371"/>
      <c r="L280" s="371"/>
      <c r="M280" s="371"/>
      <c r="N280" s="371"/>
      <c r="O280" s="371"/>
      <c r="P280" s="371"/>
      <c r="Q280" s="371"/>
      <c r="R280" s="371"/>
      <c r="S280" s="371"/>
    </row>
    <row r="281" spans="1:19" s="340" customFormat="1" ht="18">
      <c r="A281" s="326">
        <v>280</v>
      </c>
      <c r="B281" s="327" t="s">
        <v>215</v>
      </c>
      <c r="C281" s="328" t="s">
        <v>292</v>
      </c>
      <c r="D281" s="329">
        <v>16</v>
      </c>
      <c r="E281" s="330">
        <v>0</v>
      </c>
      <c r="F281" s="331"/>
      <c r="G281" s="332">
        <v>0</v>
      </c>
      <c r="H281" s="331">
        <v>0</v>
      </c>
      <c r="I281" s="337"/>
      <c r="J281" s="338"/>
      <c r="K281" s="339"/>
      <c r="L281" s="339"/>
      <c r="M281" s="339"/>
      <c r="N281" s="339"/>
      <c r="O281" s="339"/>
      <c r="P281" s="339"/>
      <c r="Q281" s="339"/>
      <c r="R281" s="339"/>
      <c r="S281" s="339"/>
    </row>
    <row r="282" spans="1:19" ht="18">
      <c r="A282" s="326">
        <v>281</v>
      </c>
      <c r="B282" s="327" t="s">
        <v>216</v>
      </c>
      <c r="C282" s="328" t="s">
        <v>292</v>
      </c>
      <c r="D282" s="329">
        <v>16</v>
      </c>
      <c r="E282" s="330">
        <v>0</v>
      </c>
      <c r="F282" s="331"/>
      <c r="G282" s="332">
        <v>0</v>
      </c>
      <c r="H282" s="331">
        <v>0</v>
      </c>
      <c r="I282" s="333"/>
      <c r="J282" s="334"/>
      <c r="K282" s="325"/>
      <c r="L282" s="325"/>
      <c r="M282" s="325"/>
      <c r="N282" s="325"/>
      <c r="O282" s="325"/>
      <c r="P282" s="325"/>
      <c r="Q282" s="325"/>
      <c r="R282" s="325"/>
      <c r="S282" s="325"/>
    </row>
    <row r="283" spans="1:19" ht="18">
      <c r="A283" s="326">
        <v>282</v>
      </c>
      <c r="B283" s="327" t="s">
        <v>217</v>
      </c>
      <c r="C283" s="328" t="s">
        <v>292</v>
      </c>
      <c r="D283" s="329">
        <v>48</v>
      </c>
      <c r="E283" s="330">
        <v>3335</v>
      </c>
      <c r="F283" s="331"/>
      <c r="G283" s="332">
        <v>3335</v>
      </c>
      <c r="H283" s="331">
        <v>160080</v>
      </c>
      <c r="I283" s="337" t="s">
        <v>478</v>
      </c>
      <c r="J283" s="334" t="s">
        <v>1332</v>
      </c>
      <c r="K283" s="325"/>
      <c r="L283" s="325"/>
      <c r="M283" s="325"/>
      <c r="N283" s="325"/>
      <c r="O283" s="325"/>
      <c r="P283" s="325"/>
      <c r="Q283" s="325"/>
      <c r="R283" s="325"/>
      <c r="S283" s="325"/>
    </row>
    <row r="284" spans="1:19" ht="18">
      <c r="A284" s="326">
        <v>283</v>
      </c>
      <c r="B284" s="327" t="s">
        <v>218</v>
      </c>
      <c r="C284" s="328" t="s">
        <v>292</v>
      </c>
      <c r="D284" s="329">
        <v>96</v>
      </c>
      <c r="E284" s="330">
        <v>3138</v>
      </c>
      <c r="F284" s="331"/>
      <c r="G284" s="332">
        <v>3138</v>
      </c>
      <c r="H284" s="331">
        <v>301248</v>
      </c>
      <c r="I284" s="337" t="s">
        <v>348</v>
      </c>
      <c r="J284" s="334" t="s">
        <v>463</v>
      </c>
      <c r="K284" s="325"/>
      <c r="L284" s="325"/>
      <c r="M284" s="325"/>
      <c r="N284" s="325"/>
      <c r="O284" s="325"/>
      <c r="P284" s="325"/>
      <c r="Q284" s="325"/>
      <c r="R284" s="325"/>
      <c r="S284" s="325"/>
    </row>
    <row r="285" spans="1:19" ht="18">
      <c r="A285" s="326">
        <v>284</v>
      </c>
      <c r="B285" s="327" t="s">
        <v>219</v>
      </c>
      <c r="C285" s="328" t="s">
        <v>292</v>
      </c>
      <c r="D285" s="329">
        <v>48</v>
      </c>
      <c r="E285" s="330">
        <v>3335</v>
      </c>
      <c r="F285" s="331"/>
      <c r="G285" s="332">
        <v>3335</v>
      </c>
      <c r="H285" s="331">
        <v>160080</v>
      </c>
      <c r="I285" s="337" t="s">
        <v>478</v>
      </c>
      <c r="J285" s="334" t="s">
        <v>1332</v>
      </c>
      <c r="K285" s="325"/>
      <c r="L285" s="325"/>
      <c r="M285" s="325"/>
      <c r="N285" s="325"/>
      <c r="O285" s="325"/>
      <c r="P285" s="325"/>
      <c r="Q285" s="325"/>
      <c r="R285" s="325"/>
      <c r="S285" s="325"/>
    </row>
    <row r="286" spans="1:19" ht="18">
      <c r="A286" s="326">
        <v>285</v>
      </c>
      <c r="B286" s="327" t="s">
        <v>806</v>
      </c>
      <c r="C286" s="328" t="s">
        <v>292</v>
      </c>
      <c r="D286" s="329">
        <v>48</v>
      </c>
      <c r="E286" s="330">
        <v>3125</v>
      </c>
      <c r="F286" s="331"/>
      <c r="G286" s="332">
        <v>3125</v>
      </c>
      <c r="H286" s="331">
        <v>150000</v>
      </c>
      <c r="I286" s="337" t="s">
        <v>348</v>
      </c>
      <c r="J286" s="334" t="s">
        <v>463</v>
      </c>
      <c r="K286" s="325"/>
      <c r="L286" s="325"/>
      <c r="M286" s="325"/>
      <c r="N286" s="325"/>
      <c r="O286" s="325"/>
      <c r="P286" s="325"/>
      <c r="Q286" s="325"/>
      <c r="R286" s="325"/>
      <c r="S286" s="325"/>
    </row>
    <row r="287" spans="1:19" ht="30">
      <c r="A287" s="326">
        <v>286</v>
      </c>
      <c r="B287" s="327" t="s">
        <v>279</v>
      </c>
      <c r="C287" s="328" t="s">
        <v>333</v>
      </c>
      <c r="D287" s="329">
        <v>4</v>
      </c>
      <c r="E287" s="330">
        <v>33903</v>
      </c>
      <c r="F287" s="331"/>
      <c r="G287" s="332">
        <v>33903</v>
      </c>
      <c r="H287" s="331">
        <v>135612</v>
      </c>
      <c r="I287" s="337" t="s">
        <v>348</v>
      </c>
      <c r="J287" s="334" t="s">
        <v>463</v>
      </c>
      <c r="K287" s="325"/>
      <c r="L287" s="325"/>
      <c r="M287" s="325"/>
      <c r="N287" s="325"/>
      <c r="O287" s="325"/>
      <c r="P287" s="325"/>
      <c r="Q287" s="325"/>
      <c r="R287" s="325"/>
      <c r="S287" s="325"/>
    </row>
    <row r="288" spans="1:19" ht="18">
      <c r="A288" s="326">
        <v>287</v>
      </c>
      <c r="B288" s="327" t="s">
        <v>197</v>
      </c>
      <c r="C288" s="328" t="s">
        <v>292</v>
      </c>
      <c r="D288" s="329">
        <v>4</v>
      </c>
      <c r="E288" s="330">
        <v>175313</v>
      </c>
      <c r="F288" s="377"/>
      <c r="G288" s="332">
        <v>175313</v>
      </c>
      <c r="H288" s="331">
        <v>701252</v>
      </c>
      <c r="I288" s="337" t="s">
        <v>348</v>
      </c>
      <c r="J288" s="334" t="s">
        <v>463</v>
      </c>
      <c r="K288" s="325"/>
      <c r="L288" s="325"/>
      <c r="M288" s="325"/>
      <c r="N288" s="325"/>
      <c r="O288" s="325"/>
      <c r="P288" s="325"/>
      <c r="Q288" s="325"/>
      <c r="R288" s="325"/>
      <c r="S288" s="325"/>
    </row>
    <row r="289" spans="1:19" ht="18">
      <c r="A289" s="326">
        <v>288</v>
      </c>
      <c r="B289" s="327" t="s">
        <v>807</v>
      </c>
      <c r="C289" s="328" t="s">
        <v>292</v>
      </c>
      <c r="D289" s="329">
        <v>8</v>
      </c>
      <c r="E289" s="330">
        <v>0</v>
      </c>
      <c r="F289" s="331"/>
      <c r="G289" s="332">
        <v>0</v>
      </c>
      <c r="H289" s="331">
        <v>0</v>
      </c>
      <c r="I289" s="333"/>
      <c r="J289" s="334"/>
      <c r="K289" s="325"/>
      <c r="L289" s="325"/>
      <c r="M289" s="325"/>
      <c r="N289" s="325"/>
      <c r="O289" s="325"/>
      <c r="P289" s="325"/>
      <c r="Q289" s="325"/>
      <c r="R289" s="325"/>
      <c r="S289" s="325"/>
    </row>
    <row r="290" spans="1:19" ht="18">
      <c r="A290" s="326">
        <v>289</v>
      </c>
      <c r="B290" s="327" t="s">
        <v>808</v>
      </c>
      <c r="C290" s="328" t="s">
        <v>292</v>
      </c>
      <c r="D290" s="329">
        <v>12</v>
      </c>
      <c r="E290" s="330">
        <v>0</v>
      </c>
      <c r="F290" s="331"/>
      <c r="G290" s="332">
        <v>0</v>
      </c>
      <c r="H290" s="331">
        <v>0</v>
      </c>
      <c r="I290" s="333"/>
      <c r="J290" s="334"/>
      <c r="K290" s="325"/>
      <c r="L290" s="325"/>
      <c r="M290" s="325"/>
      <c r="N290" s="325"/>
      <c r="O290" s="325"/>
      <c r="P290" s="325"/>
      <c r="Q290" s="325"/>
      <c r="R290" s="325"/>
      <c r="S290" s="325"/>
    </row>
    <row r="291" spans="1:19" ht="18">
      <c r="A291" s="326">
        <v>290</v>
      </c>
      <c r="B291" s="327" t="s">
        <v>809</v>
      </c>
      <c r="C291" s="328" t="s">
        <v>292</v>
      </c>
      <c r="D291" s="329">
        <v>12</v>
      </c>
      <c r="E291" s="330">
        <v>0</v>
      </c>
      <c r="F291" s="331"/>
      <c r="G291" s="332">
        <v>0</v>
      </c>
      <c r="H291" s="331">
        <v>0</v>
      </c>
      <c r="I291" s="333"/>
      <c r="J291" s="334"/>
      <c r="K291" s="325"/>
      <c r="L291" s="325"/>
      <c r="M291" s="325"/>
      <c r="N291" s="325"/>
      <c r="O291" s="325"/>
      <c r="P291" s="325"/>
      <c r="Q291" s="325"/>
      <c r="R291" s="325"/>
      <c r="S291" s="325"/>
    </row>
    <row r="292" spans="1:19" ht="30">
      <c r="A292" s="326">
        <v>291</v>
      </c>
      <c r="B292" s="327" t="s">
        <v>810</v>
      </c>
      <c r="C292" s="328" t="s">
        <v>292</v>
      </c>
      <c r="D292" s="329">
        <v>8</v>
      </c>
      <c r="E292" s="330">
        <v>0</v>
      </c>
      <c r="F292" s="331"/>
      <c r="G292" s="332">
        <v>0</v>
      </c>
      <c r="H292" s="331">
        <v>0</v>
      </c>
      <c r="I292" s="333"/>
      <c r="J292" s="334"/>
      <c r="K292" s="325"/>
      <c r="L292" s="325"/>
      <c r="M292" s="325"/>
      <c r="N292" s="325"/>
      <c r="O292" s="325"/>
      <c r="P292" s="325"/>
      <c r="Q292" s="325"/>
      <c r="R292" s="325"/>
      <c r="S292" s="325"/>
    </row>
    <row r="293" spans="1:19" ht="30">
      <c r="A293" s="326">
        <v>292</v>
      </c>
      <c r="B293" s="327" t="s">
        <v>811</v>
      </c>
      <c r="C293" s="328" t="s">
        <v>292</v>
      </c>
      <c r="D293" s="329">
        <v>40</v>
      </c>
      <c r="E293" s="330">
        <v>0</v>
      </c>
      <c r="F293" s="331"/>
      <c r="G293" s="332">
        <v>0</v>
      </c>
      <c r="H293" s="331">
        <v>0</v>
      </c>
      <c r="I293" s="333"/>
      <c r="J293" s="334"/>
      <c r="K293" s="325"/>
      <c r="L293" s="325"/>
      <c r="M293" s="325"/>
      <c r="N293" s="325"/>
      <c r="O293" s="325"/>
      <c r="P293" s="325"/>
      <c r="Q293" s="325"/>
      <c r="R293" s="325"/>
      <c r="S293" s="325"/>
    </row>
    <row r="294" spans="1:19" ht="30">
      <c r="A294" s="326">
        <v>293</v>
      </c>
      <c r="B294" s="327" t="s">
        <v>812</v>
      </c>
      <c r="C294" s="328" t="s">
        <v>292</v>
      </c>
      <c r="D294" s="329">
        <v>40</v>
      </c>
      <c r="E294" s="330">
        <v>0</v>
      </c>
      <c r="F294" s="331"/>
      <c r="G294" s="332">
        <v>0</v>
      </c>
      <c r="H294" s="331">
        <v>0</v>
      </c>
      <c r="I294" s="333"/>
      <c r="J294" s="334"/>
      <c r="K294" s="325"/>
      <c r="L294" s="325"/>
      <c r="M294" s="325"/>
      <c r="N294" s="325"/>
      <c r="O294" s="325"/>
      <c r="P294" s="325"/>
      <c r="Q294" s="325"/>
      <c r="R294" s="325"/>
      <c r="S294" s="325"/>
    </row>
    <row r="295" spans="1:19" ht="18">
      <c r="A295" s="326">
        <v>294</v>
      </c>
      <c r="B295" s="327" t="s">
        <v>220</v>
      </c>
      <c r="C295" s="328" t="s">
        <v>17</v>
      </c>
      <c r="D295" s="329">
        <v>4</v>
      </c>
      <c r="E295" s="330">
        <v>0</v>
      </c>
      <c r="F295" s="331"/>
      <c r="G295" s="332">
        <v>0</v>
      </c>
      <c r="H295" s="331">
        <v>0</v>
      </c>
      <c r="I295" s="333"/>
      <c r="J295" s="334"/>
      <c r="K295" s="325"/>
      <c r="L295" s="325"/>
      <c r="M295" s="325"/>
      <c r="N295" s="325"/>
      <c r="O295" s="325"/>
      <c r="P295" s="325"/>
      <c r="Q295" s="325"/>
      <c r="R295" s="325"/>
      <c r="S295" s="325"/>
    </row>
    <row r="296" spans="1:19" ht="45">
      <c r="A296" s="326">
        <v>295</v>
      </c>
      <c r="B296" s="378" t="s">
        <v>813</v>
      </c>
      <c r="C296" s="379" t="s">
        <v>881</v>
      </c>
      <c r="D296" s="329">
        <v>400</v>
      </c>
      <c r="E296" s="330">
        <v>0</v>
      </c>
      <c r="F296" s="331"/>
      <c r="G296" s="332">
        <v>0</v>
      </c>
      <c r="H296" s="331">
        <v>0</v>
      </c>
      <c r="I296" s="333"/>
      <c r="J296" s="334"/>
      <c r="K296" s="325"/>
      <c r="L296" s="325"/>
      <c r="M296" s="325"/>
      <c r="N296" s="325"/>
      <c r="O296" s="325"/>
      <c r="P296" s="325"/>
      <c r="Q296" s="325"/>
      <c r="R296" s="325"/>
      <c r="S296" s="325"/>
    </row>
    <row r="297" spans="1:19" ht="18">
      <c r="A297" s="326">
        <v>296</v>
      </c>
      <c r="B297" s="327" t="s">
        <v>221</v>
      </c>
      <c r="C297" s="328" t="s">
        <v>292</v>
      </c>
      <c r="D297" s="329">
        <v>4</v>
      </c>
      <c r="E297" s="330">
        <v>0</v>
      </c>
      <c r="F297" s="331"/>
      <c r="G297" s="332">
        <v>0</v>
      </c>
      <c r="H297" s="331">
        <v>0</v>
      </c>
      <c r="I297" s="333"/>
      <c r="J297" s="334"/>
      <c r="K297" s="325"/>
      <c r="L297" s="325"/>
      <c r="M297" s="325"/>
      <c r="N297" s="325"/>
      <c r="O297" s="325"/>
      <c r="P297" s="325"/>
      <c r="Q297" s="325"/>
      <c r="R297" s="325"/>
      <c r="S297" s="325"/>
    </row>
    <row r="298" spans="1:19" ht="18">
      <c r="A298" s="326">
        <v>297</v>
      </c>
      <c r="B298" s="327" t="s">
        <v>222</v>
      </c>
      <c r="C298" s="328" t="s">
        <v>292</v>
      </c>
      <c r="D298" s="329">
        <v>16</v>
      </c>
      <c r="E298" s="330">
        <v>788</v>
      </c>
      <c r="F298" s="331"/>
      <c r="G298" s="332">
        <v>788</v>
      </c>
      <c r="H298" s="331">
        <v>12608</v>
      </c>
      <c r="I298" s="333" t="s">
        <v>439</v>
      </c>
      <c r="J298" s="334" t="s">
        <v>498</v>
      </c>
      <c r="K298" s="325"/>
      <c r="L298" s="325"/>
      <c r="M298" s="325"/>
      <c r="N298" s="325"/>
      <c r="O298" s="325"/>
      <c r="P298" s="325"/>
      <c r="Q298" s="325"/>
      <c r="R298" s="325"/>
      <c r="S298" s="325"/>
    </row>
    <row r="299" spans="1:19" ht="18">
      <c r="A299" s="326">
        <v>298</v>
      </c>
      <c r="B299" s="327" t="s">
        <v>223</v>
      </c>
      <c r="C299" s="328" t="s">
        <v>292</v>
      </c>
      <c r="D299" s="329">
        <v>16</v>
      </c>
      <c r="E299" s="330">
        <v>788</v>
      </c>
      <c r="F299" s="331"/>
      <c r="G299" s="332">
        <v>788</v>
      </c>
      <c r="H299" s="331">
        <v>12608</v>
      </c>
      <c r="I299" s="333" t="s">
        <v>439</v>
      </c>
      <c r="J299" s="334" t="s">
        <v>498</v>
      </c>
      <c r="K299" s="325"/>
      <c r="L299" s="325"/>
      <c r="M299" s="325"/>
      <c r="N299" s="325"/>
      <c r="O299" s="325"/>
      <c r="P299" s="325"/>
      <c r="Q299" s="325"/>
      <c r="R299" s="325"/>
      <c r="S299" s="325"/>
    </row>
    <row r="300" spans="1:19" ht="18">
      <c r="A300" s="326">
        <v>299</v>
      </c>
      <c r="B300" s="327" t="s">
        <v>224</v>
      </c>
      <c r="C300" s="328" t="s">
        <v>292</v>
      </c>
      <c r="D300" s="329">
        <v>12</v>
      </c>
      <c r="E300" s="330">
        <v>788</v>
      </c>
      <c r="F300" s="331"/>
      <c r="G300" s="332">
        <v>788</v>
      </c>
      <c r="H300" s="331">
        <v>9456</v>
      </c>
      <c r="I300" s="333" t="s">
        <v>439</v>
      </c>
      <c r="J300" s="334" t="s">
        <v>498</v>
      </c>
      <c r="K300" s="325"/>
      <c r="L300" s="325"/>
      <c r="M300" s="325"/>
      <c r="N300" s="325"/>
      <c r="O300" s="325"/>
      <c r="P300" s="325"/>
      <c r="Q300" s="325"/>
      <c r="R300" s="325"/>
      <c r="S300" s="325"/>
    </row>
    <row r="301" spans="1:19" s="340" customFormat="1" ht="18">
      <c r="A301" s="326">
        <v>300</v>
      </c>
      <c r="B301" s="327" t="s">
        <v>225</v>
      </c>
      <c r="C301" s="328" t="s">
        <v>292</v>
      </c>
      <c r="D301" s="329">
        <v>160</v>
      </c>
      <c r="E301" s="330">
        <v>788</v>
      </c>
      <c r="F301" s="341"/>
      <c r="G301" s="332">
        <v>788</v>
      </c>
      <c r="H301" s="331">
        <v>126080</v>
      </c>
      <c r="I301" s="333" t="s">
        <v>439</v>
      </c>
      <c r="J301" s="334" t="s">
        <v>498</v>
      </c>
      <c r="K301" s="339"/>
      <c r="L301" s="339"/>
      <c r="M301" s="339"/>
      <c r="N301" s="339"/>
      <c r="O301" s="339"/>
      <c r="P301" s="339"/>
      <c r="Q301" s="339"/>
      <c r="R301" s="339"/>
      <c r="S301" s="339"/>
    </row>
    <row r="302" spans="1:19" s="376" customFormat="1" ht="18">
      <c r="A302" s="326">
        <v>301</v>
      </c>
      <c r="B302" s="327" t="s">
        <v>226</v>
      </c>
      <c r="C302" s="328" t="s">
        <v>292</v>
      </c>
      <c r="D302" s="329">
        <v>160</v>
      </c>
      <c r="E302" s="330">
        <v>788</v>
      </c>
      <c r="F302" s="377"/>
      <c r="G302" s="332">
        <v>788</v>
      </c>
      <c r="H302" s="331">
        <v>126080</v>
      </c>
      <c r="I302" s="333" t="s">
        <v>439</v>
      </c>
      <c r="J302" s="334" t="s">
        <v>498</v>
      </c>
      <c r="K302" s="375"/>
      <c r="L302" s="375"/>
      <c r="M302" s="375"/>
      <c r="N302" s="375"/>
      <c r="O302" s="375"/>
      <c r="P302" s="375"/>
      <c r="Q302" s="375"/>
      <c r="R302" s="375"/>
      <c r="S302" s="375"/>
    </row>
    <row r="303" spans="1:19" s="340" customFormat="1" ht="18">
      <c r="A303" s="326">
        <v>302</v>
      </c>
      <c r="B303" s="327" t="s">
        <v>227</v>
      </c>
      <c r="C303" s="328" t="s">
        <v>292</v>
      </c>
      <c r="D303" s="329">
        <v>8</v>
      </c>
      <c r="E303" s="330">
        <v>788</v>
      </c>
      <c r="F303" s="341"/>
      <c r="G303" s="332">
        <v>788</v>
      </c>
      <c r="H303" s="331">
        <v>6304</v>
      </c>
      <c r="I303" s="333" t="s">
        <v>439</v>
      </c>
      <c r="J303" s="334" t="s">
        <v>498</v>
      </c>
      <c r="K303" s="339"/>
      <c r="L303" s="339"/>
      <c r="M303" s="339"/>
      <c r="N303" s="339"/>
      <c r="O303" s="339"/>
      <c r="P303" s="339"/>
      <c r="Q303" s="339"/>
      <c r="R303" s="339"/>
      <c r="S303" s="339"/>
    </row>
    <row r="304" spans="1:19" s="340" customFormat="1" ht="18">
      <c r="A304" s="326">
        <v>303</v>
      </c>
      <c r="B304" s="327" t="s">
        <v>228</v>
      </c>
      <c r="C304" s="328" t="s">
        <v>292</v>
      </c>
      <c r="D304" s="329">
        <v>8</v>
      </c>
      <c r="E304" s="330">
        <v>788</v>
      </c>
      <c r="F304" s="341"/>
      <c r="G304" s="332">
        <v>788</v>
      </c>
      <c r="H304" s="331">
        <v>6304</v>
      </c>
      <c r="I304" s="333" t="s">
        <v>439</v>
      </c>
      <c r="J304" s="334" t="s">
        <v>498</v>
      </c>
      <c r="K304" s="339"/>
      <c r="L304" s="339"/>
      <c r="M304" s="339"/>
      <c r="N304" s="339"/>
      <c r="O304" s="339"/>
      <c r="P304" s="339"/>
      <c r="Q304" s="339"/>
      <c r="R304" s="339"/>
      <c r="S304" s="339"/>
    </row>
    <row r="305" spans="1:19" s="340" customFormat="1" ht="18">
      <c r="A305" s="326">
        <v>304</v>
      </c>
      <c r="B305" s="327" t="s">
        <v>229</v>
      </c>
      <c r="C305" s="328" t="s">
        <v>292</v>
      </c>
      <c r="D305" s="329">
        <v>8</v>
      </c>
      <c r="E305" s="330">
        <v>788</v>
      </c>
      <c r="F305" s="341"/>
      <c r="G305" s="332">
        <v>788</v>
      </c>
      <c r="H305" s="331">
        <v>6304</v>
      </c>
      <c r="I305" s="333" t="s">
        <v>439</v>
      </c>
      <c r="J305" s="334" t="s">
        <v>498</v>
      </c>
      <c r="K305" s="339"/>
      <c r="L305" s="339"/>
      <c r="M305" s="339"/>
      <c r="N305" s="339"/>
      <c r="O305" s="339"/>
      <c r="P305" s="339"/>
      <c r="Q305" s="339"/>
      <c r="R305" s="339"/>
      <c r="S305" s="339"/>
    </row>
    <row r="306" spans="1:19" s="340" customFormat="1" ht="18">
      <c r="A306" s="326">
        <v>305</v>
      </c>
      <c r="B306" s="327" t="s">
        <v>230</v>
      </c>
      <c r="C306" s="328" t="s">
        <v>292</v>
      </c>
      <c r="D306" s="329">
        <v>200</v>
      </c>
      <c r="E306" s="330">
        <v>358</v>
      </c>
      <c r="F306" s="341"/>
      <c r="G306" s="332">
        <v>358</v>
      </c>
      <c r="H306" s="331">
        <v>71600</v>
      </c>
      <c r="I306" s="337" t="s">
        <v>1292</v>
      </c>
      <c r="J306" s="338" t="s">
        <v>1333</v>
      </c>
      <c r="K306" s="339"/>
      <c r="L306" s="339"/>
      <c r="M306" s="339"/>
      <c r="N306" s="339"/>
      <c r="O306" s="339"/>
      <c r="P306" s="339"/>
      <c r="Q306" s="339"/>
      <c r="R306" s="339"/>
      <c r="S306" s="339"/>
    </row>
    <row r="307" spans="1:19" s="340" customFormat="1" ht="18">
      <c r="A307" s="326">
        <v>306</v>
      </c>
      <c r="B307" s="327" t="s">
        <v>231</v>
      </c>
      <c r="C307" s="328" t="s">
        <v>292</v>
      </c>
      <c r="D307" s="329">
        <v>80</v>
      </c>
      <c r="E307" s="330">
        <v>358</v>
      </c>
      <c r="F307" s="341"/>
      <c r="G307" s="332">
        <v>358</v>
      </c>
      <c r="H307" s="331">
        <v>28640</v>
      </c>
      <c r="I307" s="337" t="s">
        <v>1292</v>
      </c>
      <c r="J307" s="338" t="s">
        <v>1333</v>
      </c>
      <c r="K307" s="339"/>
      <c r="L307" s="339"/>
      <c r="M307" s="339"/>
      <c r="N307" s="339"/>
      <c r="O307" s="339"/>
      <c r="P307" s="339"/>
      <c r="Q307" s="339"/>
      <c r="R307" s="339"/>
      <c r="S307" s="339"/>
    </row>
    <row r="308" spans="1:19" s="340" customFormat="1" ht="18">
      <c r="A308" s="326">
        <v>307</v>
      </c>
      <c r="B308" s="327" t="s">
        <v>232</v>
      </c>
      <c r="C308" s="328" t="s">
        <v>292</v>
      </c>
      <c r="D308" s="329">
        <v>80</v>
      </c>
      <c r="E308" s="330">
        <v>358</v>
      </c>
      <c r="F308" s="341"/>
      <c r="G308" s="332">
        <v>358</v>
      </c>
      <c r="H308" s="331">
        <v>28640</v>
      </c>
      <c r="I308" s="337" t="s">
        <v>1292</v>
      </c>
      <c r="J308" s="338" t="s">
        <v>1333</v>
      </c>
      <c r="K308" s="339"/>
      <c r="L308" s="339"/>
      <c r="M308" s="339"/>
      <c r="N308" s="339"/>
      <c r="O308" s="339"/>
      <c r="P308" s="339"/>
      <c r="Q308" s="339"/>
      <c r="R308" s="339"/>
      <c r="S308" s="339"/>
    </row>
    <row r="309" spans="1:19" s="340" customFormat="1" ht="18">
      <c r="A309" s="326">
        <v>308</v>
      </c>
      <c r="B309" s="327" t="s">
        <v>233</v>
      </c>
      <c r="C309" s="328" t="s">
        <v>292</v>
      </c>
      <c r="D309" s="329">
        <v>120</v>
      </c>
      <c r="E309" s="330">
        <v>358</v>
      </c>
      <c r="F309" s="341"/>
      <c r="G309" s="332">
        <v>358</v>
      </c>
      <c r="H309" s="331">
        <v>42960</v>
      </c>
      <c r="I309" s="337" t="s">
        <v>1292</v>
      </c>
      <c r="J309" s="338" t="s">
        <v>1333</v>
      </c>
      <c r="K309" s="339"/>
      <c r="L309" s="339"/>
      <c r="M309" s="339"/>
      <c r="N309" s="339"/>
      <c r="O309" s="339"/>
      <c r="P309" s="339"/>
      <c r="Q309" s="339"/>
      <c r="R309" s="339"/>
      <c r="S309" s="339"/>
    </row>
    <row r="310" spans="1:19" s="340" customFormat="1" ht="18">
      <c r="A310" s="326">
        <v>309</v>
      </c>
      <c r="B310" s="327" t="s">
        <v>234</v>
      </c>
      <c r="C310" s="328" t="s">
        <v>292</v>
      </c>
      <c r="D310" s="329">
        <v>120</v>
      </c>
      <c r="E310" s="330">
        <v>358</v>
      </c>
      <c r="F310" s="341"/>
      <c r="G310" s="332">
        <v>358</v>
      </c>
      <c r="H310" s="331">
        <v>42960</v>
      </c>
      <c r="I310" s="337" t="s">
        <v>1292</v>
      </c>
      <c r="J310" s="338" t="s">
        <v>1333</v>
      </c>
      <c r="K310" s="339"/>
      <c r="L310" s="339"/>
      <c r="M310" s="339"/>
      <c r="N310" s="339"/>
      <c r="O310" s="339"/>
      <c r="P310" s="339"/>
      <c r="Q310" s="339"/>
      <c r="R310" s="339"/>
      <c r="S310" s="339"/>
    </row>
    <row r="311" spans="1:19" s="340" customFormat="1" ht="18">
      <c r="A311" s="326">
        <v>310</v>
      </c>
      <c r="B311" s="327" t="s">
        <v>235</v>
      </c>
      <c r="C311" s="328" t="s">
        <v>292</v>
      </c>
      <c r="D311" s="329">
        <v>80</v>
      </c>
      <c r="E311" s="330">
        <v>358</v>
      </c>
      <c r="F311" s="341"/>
      <c r="G311" s="332">
        <v>358</v>
      </c>
      <c r="H311" s="331">
        <v>28640</v>
      </c>
      <c r="I311" s="337" t="s">
        <v>1292</v>
      </c>
      <c r="J311" s="338" t="s">
        <v>1333</v>
      </c>
      <c r="K311" s="339"/>
      <c r="L311" s="339"/>
      <c r="M311" s="339"/>
      <c r="N311" s="339"/>
      <c r="O311" s="339"/>
      <c r="P311" s="339"/>
      <c r="Q311" s="339"/>
      <c r="R311" s="339"/>
      <c r="S311" s="339"/>
    </row>
    <row r="312" spans="1:19" s="340" customFormat="1" ht="18">
      <c r="A312" s="326">
        <v>311</v>
      </c>
      <c r="B312" s="327" t="s">
        <v>236</v>
      </c>
      <c r="C312" s="328" t="s">
        <v>292</v>
      </c>
      <c r="D312" s="329">
        <v>200</v>
      </c>
      <c r="E312" s="330">
        <v>358</v>
      </c>
      <c r="F312" s="341"/>
      <c r="G312" s="332">
        <v>358</v>
      </c>
      <c r="H312" s="331">
        <v>71600</v>
      </c>
      <c r="I312" s="337" t="s">
        <v>1292</v>
      </c>
      <c r="J312" s="338" t="s">
        <v>1333</v>
      </c>
      <c r="K312" s="339"/>
      <c r="L312" s="339"/>
      <c r="M312" s="339"/>
      <c r="N312" s="339"/>
      <c r="O312" s="339"/>
      <c r="P312" s="339"/>
      <c r="Q312" s="339"/>
      <c r="R312" s="339"/>
      <c r="S312" s="339"/>
    </row>
    <row r="313" spans="1:19" s="340" customFormat="1" ht="18">
      <c r="A313" s="326">
        <v>312</v>
      </c>
      <c r="B313" s="327" t="s">
        <v>237</v>
      </c>
      <c r="C313" s="328" t="s">
        <v>292</v>
      </c>
      <c r="D313" s="329">
        <v>240</v>
      </c>
      <c r="E313" s="330">
        <v>358</v>
      </c>
      <c r="F313" s="341"/>
      <c r="G313" s="332">
        <v>358</v>
      </c>
      <c r="H313" s="331">
        <v>85920</v>
      </c>
      <c r="I313" s="337" t="s">
        <v>1292</v>
      </c>
      <c r="J313" s="338" t="s">
        <v>1333</v>
      </c>
      <c r="K313" s="339"/>
      <c r="L313" s="339"/>
      <c r="M313" s="339"/>
      <c r="N313" s="339"/>
      <c r="O313" s="339"/>
      <c r="P313" s="339"/>
      <c r="Q313" s="339"/>
      <c r="R313" s="339"/>
      <c r="S313" s="339"/>
    </row>
    <row r="314" spans="1:19" s="340" customFormat="1" ht="18">
      <c r="A314" s="326">
        <v>313</v>
      </c>
      <c r="B314" s="327" t="s">
        <v>238</v>
      </c>
      <c r="C314" s="328" t="s">
        <v>292</v>
      </c>
      <c r="D314" s="329">
        <v>400</v>
      </c>
      <c r="E314" s="330">
        <v>358</v>
      </c>
      <c r="F314" s="341"/>
      <c r="G314" s="332">
        <v>358</v>
      </c>
      <c r="H314" s="331">
        <v>143200</v>
      </c>
      <c r="I314" s="337" t="s">
        <v>1292</v>
      </c>
      <c r="J314" s="338" t="s">
        <v>1333</v>
      </c>
      <c r="K314" s="339"/>
      <c r="L314" s="339"/>
      <c r="M314" s="339"/>
      <c r="N314" s="339"/>
      <c r="O314" s="339"/>
      <c r="P314" s="339"/>
      <c r="Q314" s="339"/>
      <c r="R314" s="339"/>
      <c r="S314" s="339"/>
    </row>
    <row r="315" spans="1:19" s="340" customFormat="1" ht="30">
      <c r="A315" s="326">
        <v>314</v>
      </c>
      <c r="B315" s="327" t="s">
        <v>239</v>
      </c>
      <c r="C315" s="328" t="s">
        <v>292</v>
      </c>
      <c r="D315" s="329">
        <v>4</v>
      </c>
      <c r="E315" s="330">
        <v>525</v>
      </c>
      <c r="F315" s="341"/>
      <c r="G315" s="332">
        <v>525</v>
      </c>
      <c r="H315" s="331">
        <v>2100</v>
      </c>
      <c r="I315" s="337" t="s">
        <v>1292</v>
      </c>
      <c r="J315" s="338" t="s">
        <v>1334</v>
      </c>
      <c r="K315" s="339"/>
      <c r="L315" s="339"/>
      <c r="M315" s="339"/>
      <c r="N315" s="339"/>
      <c r="O315" s="339"/>
      <c r="P315" s="339"/>
      <c r="Q315" s="339"/>
      <c r="R315" s="339"/>
      <c r="S315" s="339"/>
    </row>
    <row r="316" spans="1:19" s="340" customFormat="1" ht="30">
      <c r="A316" s="326">
        <v>315</v>
      </c>
      <c r="B316" s="327" t="s">
        <v>240</v>
      </c>
      <c r="C316" s="328" t="s">
        <v>292</v>
      </c>
      <c r="D316" s="329">
        <v>4</v>
      </c>
      <c r="E316" s="330">
        <v>525</v>
      </c>
      <c r="F316" s="341"/>
      <c r="G316" s="332">
        <v>525</v>
      </c>
      <c r="H316" s="331">
        <v>2100</v>
      </c>
      <c r="I316" s="337" t="s">
        <v>1292</v>
      </c>
      <c r="J316" s="338" t="s">
        <v>1334</v>
      </c>
      <c r="K316" s="339"/>
      <c r="L316" s="339"/>
      <c r="M316" s="339"/>
      <c r="N316" s="339"/>
      <c r="O316" s="339"/>
      <c r="P316" s="339"/>
      <c r="Q316" s="339"/>
      <c r="R316" s="339"/>
      <c r="S316" s="339"/>
    </row>
    <row r="317" spans="1:19" s="340" customFormat="1" ht="18">
      <c r="A317" s="326">
        <v>316</v>
      </c>
      <c r="B317" s="327" t="s">
        <v>243</v>
      </c>
      <c r="C317" s="328" t="s">
        <v>292</v>
      </c>
      <c r="D317" s="329">
        <v>4</v>
      </c>
      <c r="E317" s="330">
        <v>0</v>
      </c>
      <c r="F317" s="341"/>
      <c r="G317" s="332">
        <v>0</v>
      </c>
      <c r="H317" s="331">
        <v>0</v>
      </c>
      <c r="I317" s="337"/>
      <c r="J317" s="338"/>
      <c r="K317" s="339"/>
      <c r="L317" s="339"/>
      <c r="M317" s="339"/>
      <c r="N317" s="339"/>
      <c r="O317" s="339"/>
      <c r="P317" s="339"/>
      <c r="Q317" s="339"/>
      <c r="R317" s="339"/>
      <c r="S317" s="339"/>
    </row>
    <row r="318" spans="1:19" s="340" customFormat="1" ht="18">
      <c r="A318" s="326">
        <v>317</v>
      </c>
      <c r="B318" s="327" t="s">
        <v>814</v>
      </c>
      <c r="C318" s="328" t="s">
        <v>292</v>
      </c>
      <c r="D318" s="329">
        <v>4</v>
      </c>
      <c r="E318" s="330">
        <v>0</v>
      </c>
      <c r="F318" s="341"/>
      <c r="G318" s="332">
        <v>0</v>
      </c>
      <c r="H318" s="331">
        <v>0</v>
      </c>
      <c r="I318" s="337"/>
      <c r="J318" s="338"/>
      <c r="K318" s="339"/>
      <c r="L318" s="339"/>
      <c r="M318" s="339"/>
      <c r="N318" s="339"/>
      <c r="O318" s="339"/>
      <c r="P318" s="339"/>
      <c r="Q318" s="339"/>
      <c r="R318" s="339"/>
      <c r="S318" s="339"/>
    </row>
    <row r="319" spans="1:19" s="340" customFormat="1" ht="18">
      <c r="A319" s="326">
        <v>318</v>
      </c>
      <c r="B319" s="327" t="s">
        <v>244</v>
      </c>
      <c r="C319" s="328" t="s">
        <v>292</v>
      </c>
      <c r="D319" s="329">
        <v>400</v>
      </c>
      <c r="E319" s="330">
        <v>1603</v>
      </c>
      <c r="F319" s="341"/>
      <c r="G319" s="332">
        <v>1603</v>
      </c>
      <c r="H319" s="331">
        <v>641200</v>
      </c>
      <c r="I319" s="337" t="s">
        <v>1292</v>
      </c>
      <c r="J319" s="338" t="s">
        <v>1335</v>
      </c>
      <c r="K319" s="339"/>
      <c r="L319" s="339"/>
      <c r="M319" s="339"/>
      <c r="N319" s="339"/>
      <c r="O319" s="339"/>
      <c r="P319" s="339"/>
      <c r="Q319" s="339"/>
      <c r="R319" s="339"/>
      <c r="S319" s="339"/>
    </row>
    <row r="320" spans="1:19" s="340" customFormat="1" ht="18">
      <c r="A320" s="326">
        <v>319</v>
      </c>
      <c r="B320" s="327" t="s">
        <v>245</v>
      </c>
      <c r="C320" s="328" t="s">
        <v>292</v>
      </c>
      <c r="D320" s="329">
        <v>400</v>
      </c>
      <c r="E320" s="330">
        <v>1603</v>
      </c>
      <c r="F320" s="341"/>
      <c r="G320" s="332">
        <v>1603</v>
      </c>
      <c r="H320" s="331">
        <v>641200</v>
      </c>
      <c r="I320" s="337" t="s">
        <v>1292</v>
      </c>
      <c r="J320" s="338" t="s">
        <v>1335</v>
      </c>
      <c r="K320" s="339"/>
      <c r="L320" s="339"/>
      <c r="M320" s="339"/>
      <c r="N320" s="339"/>
      <c r="O320" s="339"/>
      <c r="P320" s="339"/>
      <c r="Q320" s="339"/>
      <c r="R320" s="339"/>
      <c r="S320" s="339"/>
    </row>
    <row r="321" spans="1:19" ht="18">
      <c r="A321" s="326">
        <v>320</v>
      </c>
      <c r="B321" s="327" t="s">
        <v>815</v>
      </c>
      <c r="C321" s="328"/>
      <c r="D321" s="329">
        <v>400</v>
      </c>
      <c r="E321" s="330">
        <v>1603</v>
      </c>
      <c r="F321" s="331"/>
      <c r="G321" s="332">
        <v>1603</v>
      </c>
      <c r="H321" s="331">
        <v>641200</v>
      </c>
      <c r="I321" s="337" t="s">
        <v>1292</v>
      </c>
      <c r="J321" s="338" t="s">
        <v>1335</v>
      </c>
      <c r="K321" s="325"/>
      <c r="L321" s="325"/>
      <c r="M321" s="325"/>
      <c r="N321" s="325"/>
      <c r="O321" s="325"/>
      <c r="P321" s="325"/>
      <c r="Q321" s="325"/>
      <c r="R321" s="325"/>
      <c r="S321" s="325"/>
    </row>
    <row r="322" spans="1:19" ht="18">
      <c r="A322" s="326">
        <v>321</v>
      </c>
      <c r="B322" s="327" t="s">
        <v>816</v>
      </c>
      <c r="C322" s="328"/>
      <c r="D322" s="329">
        <v>8</v>
      </c>
      <c r="E322" s="330">
        <v>1626</v>
      </c>
      <c r="F322" s="331"/>
      <c r="G322" s="332">
        <v>1626</v>
      </c>
      <c r="H322" s="331">
        <v>13008</v>
      </c>
      <c r="I322" s="333" t="s">
        <v>439</v>
      </c>
      <c r="J322" s="334" t="s">
        <v>499</v>
      </c>
      <c r="K322" s="325"/>
      <c r="L322" s="325"/>
      <c r="M322" s="325"/>
      <c r="N322" s="325"/>
      <c r="O322" s="325"/>
      <c r="P322" s="325"/>
      <c r="Q322" s="325"/>
      <c r="R322" s="325"/>
      <c r="S322" s="325"/>
    </row>
    <row r="323" spans="1:19" ht="18">
      <c r="A323" s="326">
        <v>322</v>
      </c>
      <c r="B323" s="327" t="s">
        <v>241</v>
      </c>
      <c r="C323" s="328" t="s">
        <v>292</v>
      </c>
      <c r="D323" s="329">
        <v>20</v>
      </c>
      <c r="E323" s="330">
        <v>0</v>
      </c>
      <c r="F323" s="331"/>
      <c r="G323" s="332">
        <v>0</v>
      </c>
      <c r="H323" s="331">
        <v>0</v>
      </c>
      <c r="I323" s="333"/>
      <c r="J323" s="334"/>
      <c r="K323" s="325"/>
      <c r="L323" s="325"/>
      <c r="M323" s="325"/>
      <c r="N323" s="325"/>
      <c r="O323" s="325"/>
      <c r="P323" s="325"/>
      <c r="Q323" s="325"/>
      <c r="R323" s="325"/>
      <c r="S323" s="325"/>
    </row>
    <row r="324" spans="1:19" ht="18">
      <c r="A324" s="326">
        <v>323</v>
      </c>
      <c r="B324" s="327" t="s">
        <v>242</v>
      </c>
      <c r="C324" s="328" t="s">
        <v>292</v>
      </c>
      <c r="D324" s="329">
        <v>8</v>
      </c>
      <c r="E324" s="330">
        <v>0</v>
      </c>
      <c r="F324" s="331"/>
      <c r="G324" s="332">
        <v>0</v>
      </c>
      <c r="H324" s="331">
        <v>0</v>
      </c>
      <c r="I324" s="333"/>
      <c r="J324" s="334"/>
      <c r="K324" s="325"/>
      <c r="L324" s="325"/>
      <c r="M324" s="325"/>
      <c r="N324" s="325"/>
      <c r="O324" s="325"/>
      <c r="P324" s="325"/>
      <c r="Q324" s="325"/>
      <c r="R324" s="325"/>
      <c r="S324" s="325"/>
    </row>
    <row r="325" spans="1:19" ht="18">
      <c r="A325" s="326">
        <v>324</v>
      </c>
      <c r="B325" s="327" t="s">
        <v>817</v>
      </c>
      <c r="C325" s="328" t="s">
        <v>292</v>
      </c>
      <c r="D325" s="329">
        <v>50</v>
      </c>
      <c r="E325" s="330">
        <v>2032</v>
      </c>
      <c r="F325" s="331"/>
      <c r="G325" s="332">
        <v>2032</v>
      </c>
      <c r="H325" s="331">
        <v>101600</v>
      </c>
      <c r="I325" s="333" t="s">
        <v>439</v>
      </c>
      <c r="J325" s="334" t="s">
        <v>499</v>
      </c>
      <c r="K325" s="325"/>
      <c r="L325" s="325"/>
      <c r="M325" s="325"/>
      <c r="N325" s="325"/>
      <c r="O325" s="325"/>
      <c r="P325" s="325"/>
      <c r="Q325" s="325"/>
      <c r="R325" s="325"/>
      <c r="S325" s="325"/>
    </row>
    <row r="326" spans="1:19" ht="18">
      <c r="A326" s="326">
        <v>325</v>
      </c>
      <c r="B326" s="327" t="s">
        <v>246</v>
      </c>
      <c r="C326" s="328" t="s">
        <v>292</v>
      </c>
      <c r="D326" s="329">
        <v>12</v>
      </c>
      <c r="E326" s="330">
        <v>0</v>
      </c>
      <c r="F326" s="331"/>
      <c r="G326" s="332">
        <v>0</v>
      </c>
      <c r="H326" s="331">
        <v>0</v>
      </c>
      <c r="I326" s="333"/>
      <c r="J326" s="334"/>
      <c r="K326" s="325"/>
      <c r="L326" s="325"/>
      <c r="M326" s="325"/>
      <c r="N326" s="325"/>
      <c r="O326" s="325"/>
      <c r="P326" s="325"/>
      <c r="Q326" s="325"/>
      <c r="R326" s="325"/>
      <c r="S326" s="325"/>
    </row>
    <row r="327" spans="1:19" ht="18">
      <c r="A327" s="326">
        <v>326</v>
      </c>
      <c r="B327" s="327" t="s">
        <v>247</v>
      </c>
      <c r="C327" s="328" t="s">
        <v>292</v>
      </c>
      <c r="D327" s="329">
        <v>12</v>
      </c>
      <c r="E327" s="330">
        <v>0</v>
      </c>
      <c r="F327" s="331"/>
      <c r="G327" s="332">
        <v>0</v>
      </c>
      <c r="H327" s="331">
        <v>0</v>
      </c>
      <c r="I327" s="333"/>
      <c r="J327" s="334"/>
      <c r="K327" s="325"/>
      <c r="L327" s="325"/>
      <c r="M327" s="325"/>
      <c r="N327" s="325"/>
      <c r="O327" s="325"/>
      <c r="P327" s="325"/>
      <c r="Q327" s="325"/>
      <c r="R327" s="325"/>
      <c r="S327" s="325"/>
    </row>
    <row r="328" spans="1:19" ht="18">
      <c r="A328" s="326">
        <v>327</v>
      </c>
      <c r="B328" s="327" t="s">
        <v>248</v>
      </c>
      <c r="C328" s="328" t="s">
        <v>292</v>
      </c>
      <c r="D328" s="329">
        <v>12</v>
      </c>
      <c r="E328" s="330">
        <v>0</v>
      </c>
      <c r="F328" s="331"/>
      <c r="G328" s="332">
        <v>0</v>
      </c>
      <c r="H328" s="331">
        <v>0</v>
      </c>
      <c r="I328" s="333"/>
      <c r="J328" s="334"/>
      <c r="K328" s="325"/>
      <c r="L328" s="325"/>
      <c r="M328" s="325"/>
      <c r="N328" s="325"/>
      <c r="O328" s="325"/>
      <c r="P328" s="325"/>
      <c r="Q328" s="325"/>
      <c r="R328" s="325"/>
      <c r="S328" s="325"/>
    </row>
    <row r="329" spans="1:19" ht="18">
      <c r="A329" s="326">
        <v>328</v>
      </c>
      <c r="B329" s="380" t="s">
        <v>818</v>
      </c>
      <c r="C329" s="328" t="s">
        <v>311</v>
      </c>
      <c r="D329" s="329">
        <v>200</v>
      </c>
      <c r="E329" s="330">
        <v>0</v>
      </c>
      <c r="F329" s="331"/>
      <c r="G329" s="332">
        <v>0</v>
      </c>
      <c r="H329" s="331">
        <v>0</v>
      </c>
      <c r="I329" s="333"/>
      <c r="J329" s="334"/>
      <c r="K329" s="325"/>
      <c r="L329" s="325"/>
      <c r="M329" s="325"/>
      <c r="N329" s="325"/>
      <c r="O329" s="325"/>
      <c r="P329" s="325"/>
      <c r="Q329" s="325"/>
      <c r="R329" s="325"/>
      <c r="S329" s="325"/>
    </row>
    <row r="330" spans="1:19" ht="18">
      <c r="A330" s="326">
        <v>329</v>
      </c>
      <c r="B330" s="327" t="s">
        <v>249</v>
      </c>
      <c r="C330" s="328" t="s">
        <v>331</v>
      </c>
      <c r="D330" s="329">
        <v>80</v>
      </c>
      <c r="E330" s="330">
        <v>5850</v>
      </c>
      <c r="F330" s="335">
        <v>936</v>
      </c>
      <c r="G330" s="332">
        <v>6786</v>
      </c>
      <c r="H330" s="331">
        <v>542880</v>
      </c>
      <c r="I330" s="333" t="s">
        <v>418</v>
      </c>
      <c r="J330" s="334" t="s">
        <v>1336</v>
      </c>
      <c r="K330" s="325"/>
      <c r="L330" s="325"/>
      <c r="M330" s="325"/>
      <c r="N330" s="325"/>
      <c r="O330" s="325"/>
      <c r="P330" s="325"/>
      <c r="Q330" s="325"/>
      <c r="R330" s="325"/>
      <c r="S330" s="325"/>
    </row>
    <row r="331" spans="1:19" s="340" customFormat="1" ht="18">
      <c r="A331" s="326">
        <v>330</v>
      </c>
      <c r="B331" s="327" t="s">
        <v>250</v>
      </c>
      <c r="C331" s="328" t="s">
        <v>332</v>
      </c>
      <c r="D331" s="329">
        <v>300</v>
      </c>
      <c r="E331" s="330">
        <v>5850</v>
      </c>
      <c r="F331" s="335">
        <v>936</v>
      </c>
      <c r="G331" s="332">
        <v>6786</v>
      </c>
      <c r="H331" s="331">
        <v>2035800</v>
      </c>
      <c r="I331" s="333" t="s">
        <v>418</v>
      </c>
      <c r="J331" s="334" t="s">
        <v>1336</v>
      </c>
      <c r="K331" s="339"/>
      <c r="L331" s="339"/>
      <c r="M331" s="339"/>
      <c r="N331" s="339"/>
      <c r="O331" s="339"/>
      <c r="P331" s="339"/>
      <c r="Q331" s="339"/>
      <c r="R331" s="339"/>
      <c r="S331" s="339"/>
    </row>
    <row r="332" spans="1:19" s="340" customFormat="1" ht="18">
      <c r="A332" s="326">
        <v>331</v>
      </c>
      <c r="B332" s="327" t="s">
        <v>819</v>
      </c>
      <c r="C332" s="328" t="s">
        <v>313</v>
      </c>
      <c r="D332" s="329">
        <v>200</v>
      </c>
      <c r="E332" s="330">
        <v>839</v>
      </c>
      <c r="F332" s="335">
        <v>134.24</v>
      </c>
      <c r="G332" s="332">
        <v>973.24</v>
      </c>
      <c r="H332" s="331">
        <v>194648</v>
      </c>
      <c r="I332" s="337" t="s">
        <v>1045</v>
      </c>
      <c r="J332" s="338" t="s">
        <v>454</v>
      </c>
      <c r="K332" s="339"/>
      <c r="L332" s="339"/>
      <c r="M332" s="339"/>
      <c r="N332" s="339"/>
      <c r="O332" s="339"/>
      <c r="P332" s="339"/>
      <c r="Q332" s="339"/>
      <c r="R332" s="339"/>
      <c r="S332" s="339"/>
    </row>
    <row r="333" spans="1:19" s="340" customFormat="1" ht="18">
      <c r="A333" s="326">
        <v>332</v>
      </c>
      <c r="B333" s="327" t="s">
        <v>251</v>
      </c>
      <c r="C333" s="328" t="s">
        <v>292</v>
      </c>
      <c r="D333" s="329">
        <v>800</v>
      </c>
      <c r="E333" s="330">
        <v>1384</v>
      </c>
      <c r="F333" s="335">
        <v>221.44</v>
      </c>
      <c r="G333" s="332">
        <v>1605.44</v>
      </c>
      <c r="H333" s="331">
        <v>1284352</v>
      </c>
      <c r="I333" s="337" t="s">
        <v>361</v>
      </c>
      <c r="J333" s="338" t="s">
        <v>423</v>
      </c>
      <c r="K333" s="339"/>
      <c r="L333" s="339"/>
      <c r="M333" s="339"/>
      <c r="N333" s="339"/>
      <c r="O333" s="339"/>
      <c r="P333" s="339"/>
      <c r="Q333" s="339"/>
      <c r="R333" s="339"/>
      <c r="S333" s="339"/>
    </row>
    <row r="334" spans="1:19" s="340" customFormat="1" ht="18">
      <c r="A334" s="326">
        <v>333</v>
      </c>
      <c r="B334" s="327" t="s">
        <v>252</v>
      </c>
      <c r="C334" s="328" t="s">
        <v>294</v>
      </c>
      <c r="D334" s="329">
        <v>20</v>
      </c>
      <c r="E334" s="330">
        <v>0</v>
      </c>
      <c r="F334" s="341"/>
      <c r="G334" s="332">
        <v>0</v>
      </c>
      <c r="H334" s="331">
        <v>0</v>
      </c>
      <c r="I334" s="337"/>
      <c r="J334" s="338"/>
      <c r="K334" s="339"/>
      <c r="L334" s="339"/>
      <c r="M334" s="339"/>
      <c r="N334" s="339"/>
      <c r="O334" s="339"/>
      <c r="P334" s="339"/>
      <c r="Q334" s="339"/>
      <c r="R334" s="339"/>
      <c r="S334" s="339"/>
    </row>
    <row r="335" spans="1:19" s="340" customFormat="1" ht="18">
      <c r="A335" s="326">
        <v>334</v>
      </c>
      <c r="B335" s="327" t="s">
        <v>253</v>
      </c>
      <c r="C335" s="328" t="s">
        <v>331</v>
      </c>
      <c r="D335" s="329">
        <v>140</v>
      </c>
      <c r="E335" s="330">
        <v>28700</v>
      </c>
      <c r="F335" s="341"/>
      <c r="G335" s="332">
        <v>28700</v>
      </c>
      <c r="H335" s="331">
        <v>4018000</v>
      </c>
      <c r="I335" s="337" t="s">
        <v>345</v>
      </c>
      <c r="J335" s="338" t="s">
        <v>1337</v>
      </c>
      <c r="K335" s="339"/>
      <c r="L335" s="339"/>
      <c r="M335" s="339"/>
      <c r="N335" s="339"/>
      <c r="O335" s="339"/>
      <c r="P335" s="339"/>
      <c r="Q335" s="339"/>
      <c r="R335" s="339"/>
      <c r="S335" s="339"/>
    </row>
    <row r="336" spans="1:19" s="340" customFormat="1" ht="45">
      <c r="A336" s="326">
        <v>335</v>
      </c>
      <c r="B336" s="327" t="s">
        <v>820</v>
      </c>
      <c r="C336" s="328" t="s">
        <v>292</v>
      </c>
      <c r="D336" s="329">
        <v>12</v>
      </c>
      <c r="E336" s="330">
        <v>0</v>
      </c>
      <c r="F336" s="341"/>
      <c r="G336" s="332">
        <v>0</v>
      </c>
      <c r="H336" s="331">
        <v>0</v>
      </c>
      <c r="I336" s="337"/>
      <c r="J336" s="338"/>
      <c r="K336" s="339"/>
      <c r="L336" s="339"/>
      <c r="M336" s="339"/>
      <c r="N336" s="339"/>
      <c r="O336" s="339"/>
      <c r="P336" s="339"/>
      <c r="Q336" s="339"/>
      <c r="R336" s="339"/>
      <c r="S336" s="339"/>
    </row>
    <row r="337" spans="1:19" s="340" customFormat="1" ht="30">
      <c r="A337" s="326">
        <v>336</v>
      </c>
      <c r="B337" s="327" t="s">
        <v>821</v>
      </c>
      <c r="C337" s="328" t="s">
        <v>292</v>
      </c>
      <c r="D337" s="329">
        <v>12</v>
      </c>
      <c r="E337" s="330">
        <v>0</v>
      </c>
      <c r="F337" s="341"/>
      <c r="G337" s="332">
        <v>0</v>
      </c>
      <c r="H337" s="331">
        <v>0</v>
      </c>
      <c r="I337" s="337"/>
      <c r="J337" s="338"/>
      <c r="K337" s="339"/>
      <c r="L337" s="339"/>
      <c r="M337" s="339"/>
      <c r="N337" s="339"/>
      <c r="O337" s="339"/>
      <c r="P337" s="339"/>
      <c r="Q337" s="339"/>
      <c r="R337" s="339"/>
      <c r="S337" s="339"/>
    </row>
    <row r="338" spans="1:19" s="340" customFormat="1" ht="18">
      <c r="A338" s="326">
        <v>337</v>
      </c>
      <c r="B338" s="327" t="s">
        <v>822</v>
      </c>
      <c r="C338" s="328" t="s">
        <v>292</v>
      </c>
      <c r="D338" s="329">
        <v>8</v>
      </c>
      <c r="E338" s="330">
        <v>0</v>
      </c>
      <c r="F338" s="341"/>
      <c r="G338" s="332">
        <v>0</v>
      </c>
      <c r="H338" s="331">
        <v>0</v>
      </c>
      <c r="I338" s="337"/>
      <c r="J338" s="338"/>
      <c r="K338" s="339"/>
      <c r="L338" s="339"/>
      <c r="M338" s="339"/>
      <c r="N338" s="339"/>
      <c r="O338" s="339"/>
      <c r="P338" s="339"/>
      <c r="Q338" s="339"/>
      <c r="R338" s="339"/>
      <c r="S338" s="339"/>
    </row>
    <row r="339" spans="1:19" s="340" customFormat="1" ht="18">
      <c r="A339" s="326">
        <v>338</v>
      </c>
      <c r="B339" s="327" t="s">
        <v>823</v>
      </c>
      <c r="C339" s="328" t="s">
        <v>292</v>
      </c>
      <c r="D339" s="329">
        <v>8</v>
      </c>
      <c r="E339" s="330">
        <v>0</v>
      </c>
      <c r="F339" s="341"/>
      <c r="G339" s="332">
        <v>0</v>
      </c>
      <c r="H339" s="331">
        <v>0</v>
      </c>
      <c r="I339" s="337"/>
      <c r="J339" s="338"/>
      <c r="K339" s="339"/>
      <c r="L339" s="339"/>
      <c r="M339" s="339"/>
      <c r="N339" s="339"/>
      <c r="O339" s="339"/>
      <c r="P339" s="339"/>
      <c r="Q339" s="339"/>
      <c r="R339" s="339"/>
      <c r="S339" s="339"/>
    </row>
    <row r="340" spans="1:19" s="372" customFormat="1" ht="18">
      <c r="A340" s="326">
        <v>339</v>
      </c>
      <c r="B340" s="327" t="s">
        <v>824</v>
      </c>
      <c r="C340" s="328" t="s">
        <v>292</v>
      </c>
      <c r="D340" s="329">
        <v>8</v>
      </c>
      <c r="E340" s="330">
        <v>0</v>
      </c>
      <c r="F340" s="369"/>
      <c r="G340" s="332">
        <v>0</v>
      </c>
      <c r="H340" s="331">
        <v>0</v>
      </c>
      <c r="I340" s="370"/>
      <c r="J340" s="362"/>
      <c r="K340" s="371"/>
      <c r="L340" s="371"/>
      <c r="M340" s="371"/>
      <c r="N340" s="371"/>
      <c r="O340" s="371"/>
      <c r="P340" s="371"/>
      <c r="Q340" s="371"/>
      <c r="R340" s="371"/>
      <c r="S340" s="371"/>
    </row>
    <row r="341" spans="1:19" s="372" customFormat="1" ht="18">
      <c r="A341" s="326">
        <v>340</v>
      </c>
      <c r="B341" s="327" t="s">
        <v>825</v>
      </c>
      <c r="C341" s="328" t="s">
        <v>292</v>
      </c>
      <c r="D341" s="329">
        <v>8</v>
      </c>
      <c r="E341" s="330">
        <v>0</v>
      </c>
      <c r="F341" s="369"/>
      <c r="G341" s="332">
        <v>0</v>
      </c>
      <c r="H341" s="331">
        <v>0</v>
      </c>
      <c r="I341" s="370"/>
      <c r="J341" s="362"/>
      <c r="K341" s="371"/>
      <c r="L341" s="371"/>
      <c r="M341" s="371"/>
      <c r="N341" s="371"/>
      <c r="O341" s="371"/>
      <c r="P341" s="371"/>
      <c r="Q341" s="371"/>
      <c r="R341" s="371"/>
      <c r="S341" s="371"/>
    </row>
    <row r="342" spans="1:19" ht="18">
      <c r="A342" s="326">
        <v>341</v>
      </c>
      <c r="B342" s="327" t="s">
        <v>254</v>
      </c>
      <c r="C342" s="328" t="s">
        <v>292</v>
      </c>
      <c r="D342" s="329">
        <v>8</v>
      </c>
      <c r="E342" s="330">
        <v>0</v>
      </c>
      <c r="F342" s="338"/>
      <c r="G342" s="332">
        <v>0</v>
      </c>
      <c r="H342" s="331">
        <v>0</v>
      </c>
      <c r="I342" s="333"/>
      <c r="J342" s="334"/>
      <c r="K342" s="325"/>
      <c r="L342" s="325"/>
      <c r="M342" s="325"/>
      <c r="N342" s="325"/>
      <c r="O342" s="325"/>
      <c r="P342" s="325"/>
      <c r="Q342" s="325"/>
      <c r="R342" s="325"/>
      <c r="S342" s="325"/>
    </row>
    <row r="343" spans="1:19" ht="18">
      <c r="A343" s="326">
        <v>342</v>
      </c>
      <c r="B343" s="327" t="s">
        <v>255</v>
      </c>
      <c r="C343" s="328" t="s">
        <v>292</v>
      </c>
      <c r="D343" s="329">
        <v>8</v>
      </c>
      <c r="E343" s="330">
        <v>0</v>
      </c>
      <c r="F343" s="331"/>
      <c r="G343" s="332">
        <v>0</v>
      </c>
      <c r="H343" s="331">
        <v>0</v>
      </c>
      <c r="I343" s="333"/>
      <c r="J343" s="334"/>
      <c r="K343" s="325"/>
      <c r="L343" s="325"/>
      <c r="M343" s="325"/>
      <c r="N343" s="325"/>
      <c r="O343" s="325"/>
      <c r="P343" s="325"/>
      <c r="Q343" s="325"/>
      <c r="R343" s="325"/>
      <c r="S343" s="325"/>
    </row>
    <row r="344" spans="1:19" ht="18">
      <c r="A344" s="326">
        <v>343</v>
      </c>
      <c r="B344" s="327" t="s">
        <v>826</v>
      </c>
      <c r="C344" s="328" t="s">
        <v>292</v>
      </c>
      <c r="D344" s="329">
        <v>8</v>
      </c>
      <c r="E344" s="330">
        <v>0</v>
      </c>
      <c r="F344" s="331"/>
      <c r="G344" s="332">
        <v>0</v>
      </c>
      <c r="H344" s="331">
        <v>0</v>
      </c>
      <c r="I344" s="333"/>
      <c r="J344" s="334"/>
      <c r="K344" s="325"/>
      <c r="L344" s="325"/>
      <c r="M344" s="325"/>
      <c r="N344" s="325"/>
      <c r="O344" s="325"/>
      <c r="P344" s="325"/>
      <c r="Q344" s="325"/>
      <c r="R344" s="325"/>
      <c r="S344" s="325"/>
    </row>
    <row r="345" spans="1:19" ht="18">
      <c r="A345" s="326">
        <v>344</v>
      </c>
      <c r="B345" s="327" t="s">
        <v>827</v>
      </c>
      <c r="C345" s="328" t="s">
        <v>292</v>
      </c>
      <c r="D345" s="329">
        <v>4</v>
      </c>
      <c r="E345" s="330">
        <v>0</v>
      </c>
      <c r="F345" s="331"/>
      <c r="G345" s="332">
        <v>0</v>
      </c>
      <c r="H345" s="331">
        <v>0</v>
      </c>
      <c r="I345" s="333"/>
      <c r="J345" s="334"/>
      <c r="K345" s="325"/>
      <c r="L345" s="325"/>
      <c r="M345" s="325"/>
      <c r="N345" s="325"/>
      <c r="O345" s="325"/>
      <c r="P345" s="325"/>
      <c r="Q345" s="325"/>
      <c r="R345" s="325"/>
      <c r="S345" s="325"/>
    </row>
    <row r="346" spans="1:19" ht="18">
      <c r="A346" s="326">
        <v>345</v>
      </c>
      <c r="B346" s="327" t="s">
        <v>256</v>
      </c>
      <c r="C346" s="328" t="s">
        <v>292</v>
      </c>
      <c r="D346" s="329">
        <v>4</v>
      </c>
      <c r="E346" s="330">
        <v>0</v>
      </c>
      <c r="F346" s="331"/>
      <c r="G346" s="332">
        <v>0</v>
      </c>
      <c r="H346" s="331">
        <v>0</v>
      </c>
      <c r="I346" s="333"/>
      <c r="J346" s="334"/>
      <c r="K346" s="325"/>
      <c r="L346" s="325"/>
      <c r="M346" s="325"/>
      <c r="N346" s="325"/>
      <c r="O346" s="325"/>
      <c r="P346" s="325"/>
      <c r="Q346" s="325"/>
      <c r="R346" s="325"/>
      <c r="S346" s="325"/>
    </row>
    <row r="347" spans="1:19" ht="18">
      <c r="A347" s="326">
        <v>346</v>
      </c>
      <c r="B347" s="327" t="s">
        <v>828</v>
      </c>
      <c r="C347" s="328"/>
      <c r="D347" s="329">
        <v>4</v>
      </c>
      <c r="E347" s="330">
        <v>0</v>
      </c>
      <c r="F347" s="331"/>
      <c r="G347" s="332">
        <v>0</v>
      </c>
      <c r="H347" s="331">
        <v>0</v>
      </c>
      <c r="I347" s="333"/>
      <c r="J347" s="334"/>
      <c r="K347" s="325"/>
      <c r="L347" s="325"/>
      <c r="M347" s="325"/>
      <c r="N347" s="325"/>
      <c r="O347" s="325"/>
      <c r="P347" s="325"/>
      <c r="Q347" s="325"/>
      <c r="R347" s="325"/>
      <c r="S347" s="325"/>
    </row>
    <row r="348" spans="1:19" ht="18">
      <c r="A348" s="326">
        <v>347</v>
      </c>
      <c r="B348" s="327" t="s">
        <v>257</v>
      </c>
      <c r="C348" s="328" t="s">
        <v>292</v>
      </c>
      <c r="D348" s="329">
        <v>8</v>
      </c>
      <c r="E348" s="330">
        <v>0</v>
      </c>
      <c r="F348" s="331"/>
      <c r="G348" s="332">
        <v>0</v>
      </c>
      <c r="H348" s="331">
        <v>0</v>
      </c>
      <c r="I348" s="333"/>
      <c r="J348" s="334"/>
      <c r="K348" s="325"/>
      <c r="L348" s="325"/>
      <c r="M348" s="325"/>
      <c r="N348" s="325"/>
      <c r="O348" s="325"/>
      <c r="P348" s="325"/>
      <c r="Q348" s="325"/>
      <c r="R348" s="325"/>
      <c r="S348" s="325"/>
    </row>
    <row r="349" spans="1:19" ht="18">
      <c r="A349" s="326">
        <v>348</v>
      </c>
      <c r="B349" s="327" t="s">
        <v>829</v>
      </c>
      <c r="C349" s="328" t="s">
        <v>292</v>
      </c>
      <c r="D349" s="329">
        <v>4</v>
      </c>
      <c r="E349" s="330">
        <v>0</v>
      </c>
      <c r="F349" s="331"/>
      <c r="G349" s="332">
        <v>0</v>
      </c>
      <c r="H349" s="331">
        <v>0</v>
      </c>
      <c r="I349" s="333"/>
      <c r="J349" s="334"/>
      <c r="K349" s="325"/>
      <c r="L349" s="325"/>
      <c r="M349" s="325"/>
      <c r="N349" s="325"/>
      <c r="O349" s="325"/>
      <c r="P349" s="325"/>
      <c r="Q349" s="325"/>
      <c r="R349" s="325"/>
      <c r="S349" s="325"/>
    </row>
    <row r="350" spans="1:19" ht="18">
      <c r="A350" s="326">
        <v>349</v>
      </c>
      <c r="B350" s="327" t="s">
        <v>830</v>
      </c>
      <c r="C350" s="328" t="s">
        <v>292</v>
      </c>
      <c r="D350" s="329">
        <v>4</v>
      </c>
      <c r="E350" s="330">
        <v>0</v>
      </c>
      <c r="F350" s="331"/>
      <c r="G350" s="332">
        <v>0</v>
      </c>
      <c r="H350" s="331">
        <v>0</v>
      </c>
      <c r="I350" s="333"/>
      <c r="J350" s="334"/>
      <c r="K350" s="325"/>
      <c r="L350" s="325"/>
      <c r="M350" s="325"/>
      <c r="N350" s="325"/>
      <c r="O350" s="325"/>
      <c r="P350" s="325"/>
      <c r="Q350" s="325"/>
      <c r="R350" s="325"/>
      <c r="S350" s="325"/>
    </row>
    <row r="351" spans="1:19" ht="18">
      <c r="A351" s="326">
        <v>350</v>
      </c>
      <c r="B351" s="327" t="s">
        <v>831</v>
      </c>
      <c r="C351" s="328" t="s">
        <v>292</v>
      </c>
      <c r="D351" s="329">
        <v>4</v>
      </c>
      <c r="E351" s="330">
        <v>0</v>
      </c>
      <c r="F351" s="331"/>
      <c r="G351" s="332">
        <v>0</v>
      </c>
      <c r="H351" s="331">
        <v>0</v>
      </c>
      <c r="I351" s="333"/>
      <c r="J351" s="334"/>
      <c r="K351" s="325"/>
      <c r="L351" s="325"/>
      <c r="M351" s="325"/>
      <c r="N351" s="325"/>
      <c r="O351" s="325"/>
      <c r="P351" s="325"/>
      <c r="Q351" s="325"/>
      <c r="R351" s="325"/>
      <c r="S351" s="325"/>
    </row>
    <row r="352" spans="1:19" ht="18">
      <c r="A352" s="326">
        <v>351</v>
      </c>
      <c r="B352" s="327" t="s">
        <v>832</v>
      </c>
      <c r="C352" s="328" t="s">
        <v>292</v>
      </c>
      <c r="D352" s="329">
        <v>4</v>
      </c>
      <c r="E352" s="330">
        <v>0</v>
      </c>
      <c r="F352" s="331"/>
      <c r="G352" s="332">
        <v>0</v>
      </c>
      <c r="H352" s="331">
        <v>0</v>
      </c>
      <c r="I352" s="333"/>
      <c r="J352" s="334"/>
      <c r="K352" s="325"/>
      <c r="L352" s="325"/>
      <c r="M352" s="325"/>
      <c r="N352" s="325"/>
      <c r="O352" s="325"/>
      <c r="P352" s="325"/>
      <c r="Q352" s="325"/>
      <c r="R352" s="325"/>
      <c r="S352" s="325"/>
    </row>
    <row r="353" spans="1:19" ht="18">
      <c r="A353" s="326">
        <v>352</v>
      </c>
      <c r="B353" s="327" t="s">
        <v>833</v>
      </c>
      <c r="C353" s="328" t="s">
        <v>292</v>
      </c>
      <c r="D353" s="329">
        <v>4</v>
      </c>
      <c r="E353" s="330">
        <v>0</v>
      </c>
      <c r="F353" s="331"/>
      <c r="G353" s="332">
        <v>0</v>
      </c>
      <c r="H353" s="331">
        <v>0</v>
      </c>
      <c r="I353" s="333"/>
      <c r="J353" s="334"/>
      <c r="K353" s="325"/>
      <c r="L353" s="325"/>
      <c r="M353" s="325"/>
      <c r="N353" s="325"/>
      <c r="O353" s="325"/>
      <c r="P353" s="325"/>
      <c r="Q353" s="325"/>
      <c r="R353" s="325"/>
      <c r="S353" s="325"/>
    </row>
    <row r="354" spans="1:19" ht="18">
      <c r="A354" s="326">
        <v>353</v>
      </c>
      <c r="B354" s="327" t="s">
        <v>258</v>
      </c>
      <c r="C354" s="328" t="s">
        <v>292</v>
      </c>
      <c r="D354" s="329">
        <v>24</v>
      </c>
      <c r="E354" s="330">
        <v>0</v>
      </c>
      <c r="F354" s="331"/>
      <c r="G354" s="332">
        <v>0</v>
      </c>
      <c r="H354" s="331">
        <v>0</v>
      </c>
      <c r="I354" s="333"/>
      <c r="J354" s="334"/>
      <c r="K354" s="325"/>
      <c r="L354" s="325"/>
      <c r="M354" s="325"/>
      <c r="N354" s="325"/>
      <c r="O354" s="325"/>
      <c r="P354" s="325"/>
      <c r="Q354" s="325"/>
      <c r="R354" s="325"/>
      <c r="S354" s="325"/>
    </row>
    <row r="355" spans="1:19" ht="18">
      <c r="A355" s="326">
        <v>354</v>
      </c>
      <c r="B355" s="327" t="s">
        <v>834</v>
      </c>
      <c r="C355" s="328" t="s">
        <v>292</v>
      </c>
      <c r="D355" s="381">
        <v>30</v>
      </c>
      <c r="E355" s="330">
        <v>1625</v>
      </c>
      <c r="F355" s="335">
        <v>260</v>
      </c>
      <c r="G355" s="332">
        <v>1885</v>
      </c>
      <c r="H355" s="331">
        <v>56550</v>
      </c>
      <c r="I355" s="333" t="s">
        <v>439</v>
      </c>
      <c r="J355" s="334" t="s">
        <v>646</v>
      </c>
      <c r="K355" s="325"/>
      <c r="L355" s="325"/>
      <c r="M355" s="325"/>
      <c r="N355" s="325"/>
      <c r="O355" s="325"/>
      <c r="P355" s="325"/>
      <c r="Q355" s="325"/>
      <c r="R355" s="325"/>
      <c r="S355" s="325"/>
    </row>
    <row r="356" spans="1:19" ht="18">
      <c r="A356" s="326">
        <v>355</v>
      </c>
      <c r="B356" s="327" t="s">
        <v>835</v>
      </c>
      <c r="C356" s="328" t="s">
        <v>292</v>
      </c>
      <c r="D356" s="381">
        <v>30</v>
      </c>
      <c r="E356" s="330">
        <v>1625</v>
      </c>
      <c r="F356" s="335">
        <v>260</v>
      </c>
      <c r="G356" s="332">
        <v>1885</v>
      </c>
      <c r="H356" s="331">
        <v>56550</v>
      </c>
      <c r="I356" s="333" t="s">
        <v>439</v>
      </c>
      <c r="J356" s="334" t="s">
        <v>646</v>
      </c>
      <c r="K356" s="325"/>
      <c r="L356" s="325"/>
      <c r="M356" s="325"/>
      <c r="N356" s="325"/>
      <c r="O356" s="325"/>
      <c r="P356" s="325"/>
      <c r="Q356" s="325"/>
      <c r="R356" s="325"/>
      <c r="S356" s="325"/>
    </row>
    <row r="357" spans="1:19" ht="18">
      <c r="A357" s="326">
        <v>356</v>
      </c>
      <c r="B357" s="327" t="s">
        <v>259</v>
      </c>
      <c r="C357" s="328" t="s">
        <v>292</v>
      </c>
      <c r="D357" s="329">
        <v>100</v>
      </c>
      <c r="E357" s="330">
        <v>1640</v>
      </c>
      <c r="F357" s="335">
        <v>262.39999999999998</v>
      </c>
      <c r="G357" s="332">
        <v>1902.4</v>
      </c>
      <c r="H357" s="331">
        <v>190240</v>
      </c>
      <c r="I357" s="333" t="s">
        <v>1292</v>
      </c>
      <c r="J357" s="334" t="s">
        <v>1338</v>
      </c>
      <c r="K357" s="325"/>
      <c r="L357" s="325"/>
      <c r="M357" s="325"/>
      <c r="N357" s="325"/>
      <c r="O357" s="325"/>
      <c r="P357" s="325"/>
      <c r="Q357" s="325"/>
      <c r="R357" s="325"/>
      <c r="S357" s="325"/>
    </row>
    <row r="358" spans="1:19" ht="18">
      <c r="A358" s="326">
        <v>357</v>
      </c>
      <c r="B358" s="327" t="s">
        <v>260</v>
      </c>
      <c r="C358" s="328" t="s">
        <v>292</v>
      </c>
      <c r="D358" s="329">
        <v>100</v>
      </c>
      <c r="E358" s="330">
        <v>1640</v>
      </c>
      <c r="F358" s="335">
        <v>262.39999999999998</v>
      </c>
      <c r="G358" s="332">
        <v>1902.4</v>
      </c>
      <c r="H358" s="331">
        <v>190240</v>
      </c>
      <c r="I358" s="333" t="s">
        <v>1292</v>
      </c>
      <c r="J358" s="334" t="s">
        <v>1338</v>
      </c>
      <c r="K358" s="325"/>
      <c r="L358" s="325"/>
      <c r="M358" s="325"/>
      <c r="N358" s="325"/>
      <c r="O358" s="325"/>
      <c r="P358" s="325"/>
      <c r="Q358" s="325"/>
      <c r="R358" s="325"/>
      <c r="S358" s="325"/>
    </row>
    <row r="359" spans="1:19" ht="18">
      <c r="A359" s="326">
        <v>358</v>
      </c>
      <c r="B359" s="327" t="s">
        <v>261</v>
      </c>
      <c r="C359" s="328" t="s">
        <v>292</v>
      </c>
      <c r="D359" s="329">
        <v>20</v>
      </c>
      <c r="E359" s="330">
        <v>1640</v>
      </c>
      <c r="F359" s="335">
        <v>262.39999999999998</v>
      </c>
      <c r="G359" s="332">
        <v>1902.4</v>
      </c>
      <c r="H359" s="331">
        <v>38048</v>
      </c>
      <c r="I359" s="333" t="s">
        <v>1292</v>
      </c>
      <c r="J359" s="334" t="s">
        <v>1338</v>
      </c>
      <c r="K359" s="325"/>
      <c r="L359" s="325"/>
      <c r="M359" s="325"/>
      <c r="N359" s="325"/>
      <c r="O359" s="325"/>
      <c r="P359" s="325"/>
      <c r="Q359" s="325"/>
      <c r="R359" s="325"/>
      <c r="S359" s="325"/>
    </row>
    <row r="360" spans="1:19" ht="18">
      <c r="A360" s="326">
        <v>359</v>
      </c>
      <c r="B360" s="327" t="s">
        <v>262</v>
      </c>
      <c r="C360" s="328" t="s">
        <v>292</v>
      </c>
      <c r="D360" s="329">
        <v>20</v>
      </c>
      <c r="E360" s="330">
        <v>1640</v>
      </c>
      <c r="F360" s="335">
        <v>262.39999999999998</v>
      </c>
      <c r="G360" s="332">
        <v>1902.4</v>
      </c>
      <c r="H360" s="331">
        <v>38048</v>
      </c>
      <c r="I360" s="333" t="s">
        <v>1292</v>
      </c>
      <c r="J360" s="334" t="s">
        <v>1338</v>
      </c>
      <c r="K360" s="325"/>
      <c r="L360" s="325"/>
      <c r="M360" s="325"/>
      <c r="N360" s="325"/>
      <c r="O360" s="325"/>
      <c r="P360" s="325"/>
      <c r="Q360" s="325"/>
      <c r="R360" s="325"/>
      <c r="S360" s="325"/>
    </row>
    <row r="361" spans="1:19" ht="18">
      <c r="A361" s="326">
        <v>360</v>
      </c>
      <c r="B361" s="327" t="s">
        <v>263</v>
      </c>
      <c r="C361" s="328" t="s">
        <v>292</v>
      </c>
      <c r="D361" s="329">
        <v>4</v>
      </c>
      <c r="E361" s="330">
        <v>2125</v>
      </c>
      <c r="F361" s="335">
        <v>340</v>
      </c>
      <c r="G361" s="332">
        <v>2465</v>
      </c>
      <c r="H361" s="331">
        <v>9860</v>
      </c>
      <c r="I361" s="333" t="s">
        <v>439</v>
      </c>
      <c r="J361" s="334" t="s">
        <v>646</v>
      </c>
      <c r="K361" s="325"/>
      <c r="L361" s="325"/>
      <c r="M361" s="325"/>
      <c r="N361" s="325"/>
      <c r="O361" s="325"/>
      <c r="P361" s="325"/>
      <c r="Q361" s="325"/>
      <c r="R361" s="325"/>
      <c r="S361" s="325"/>
    </row>
    <row r="362" spans="1:19" ht="18">
      <c r="A362" s="326">
        <v>361</v>
      </c>
      <c r="B362" s="327" t="s">
        <v>264</v>
      </c>
      <c r="C362" s="328" t="s">
        <v>292</v>
      </c>
      <c r="D362" s="329">
        <v>12</v>
      </c>
      <c r="E362" s="330">
        <v>2125</v>
      </c>
      <c r="F362" s="335">
        <v>340</v>
      </c>
      <c r="G362" s="332">
        <v>2465</v>
      </c>
      <c r="H362" s="331">
        <v>29580</v>
      </c>
      <c r="I362" s="333" t="s">
        <v>439</v>
      </c>
      <c r="J362" s="334" t="s">
        <v>646</v>
      </c>
      <c r="K362" s="325"/>
      <c r="L362" s="325"/>
      <c r="M362" s="325"/>
      <c r="N362" s="325"/>
      <c r="O362" s="325"/>
      <c r="P362" s="325"/>
      <c r="Q362" s="325"/>
      <c r="R362" s="325"/>
      <c r="S362" s="325"/>
    </row>
    <row r="363" spans="1:19" ht="18">
      <c r="A363" s="326">
        <v>362</v>
      </c>
      <c r="B363" s="327" t="s">
        <v>836</v>
      </c>
      <c r="C363" s="328" t="s">
        <v>292</v>
      </c>
      <c r="D363" s="329">
        <v>4</v>
      </c>
      <c r="E363" s="330">
        <v>1625</v>
      </c>
      <c r="F363" s="335">
        <v>260</v>
      </c>
      <c r="G363" s="332">
        <v>1885</v>
      </c>
      <c r="H363" s="331">
        <v>7540</v>
      </c>
      <c r="I363" s="333" t="s">
        <v>439</v>
      </c>
      <c r="J363" s="334" t="s">
        <v>646</v>
      </c>
      <c r="K363" s="325"/>
      <c r="L363" s="325"/>
      <c r="M363" s="325"/>
      <c r="N363" s="325"/>
      <c r="O363" s="325"/>
      <c r="P363" s="325"/>
      <c r="Q363" s="325"/>
      <c r="R363" s="325"/>
      <c r="S363" s="325"/>
    </row>
    <row r="364" spans="1:19" ht="18">
      <c r="A364" s="326">
        <v>363</v>
      </c>
      <c r="B364" s="327" t="s">
        <v>265</v>
      </c>
      <c r="C364" s="328" t="s">
        <v>292</v>
      </c>
      <c r="D364" s="329">
        <v>16</v>
      </c>
      <c r="E364" s="330">
        <v>2125</v>
      </c>
      <c r="F364" s="335">
        <v>340</v>
      </c>
      <c r="G364" s="332">
        <v>2465</v>
      </c>
      <c r="H364" s="331">
        <v>39440</v>
      </c>
      <c r="I364" s="333" t="s">
        <v>439</v>
      </c>
      <c r="J364" s="334" t="s">
        <v>646</v>
      </c>
      <c r="K364" s="325"/>
      <c r="L364" s="325"/>
      <c r="M364" s="325"/>
      <c r="N364" s="325"/>
      <c r="O364" s="325"/>
      <c r="P364" s="325"/>
      <c r="Q364" s="325"/>
      <c r="R364" s="325"/>
      <c r="S364" s="325"/>
    </row>
    <row r="365" spans="1:19" ht="18">
      <c r="A365" s="326">
        <v>364</v>
      </c>
      <c r="B365" s="327" t="s">
        <v>837</v>
      </c>
      <c r="C365" s="328" t="s">
        <v>292</v>
      </c>
      <c r="D365" s="329">
        <v>4</v>
      </c>
      <c r="E365" s="330">
        <v>1640</v>
      </c>
      <c r="F365" s="335">
        <v>262.39999999999998</v>
      </c>
      <c r="G365" s="332">
        <v>1902.4</v>
      </c>
      <c r="H365" s="331">
        <v>7609.6</v>
      </c>
      <c r="I365" s="333" t="s">
        <v>439</v>
      </c>
      <c r="J365" s="334" t="s">
        <v>646</v>
      </c>
      <c r="K365" s="325"/>
      <c r="L365" s="325"/>
      <c r="M365" s="325"/>
      <c r="N365" s="325"/>
      <c r="O365" s="325"/>
      <c r="P365" s="325"/>
      <c r="Q365" s="325"/>
      <c r="R365" s="325"/>
      <c r="S365" s="325"/>
    </row>
    <row r="366" spans="1:19" ht="18">
      <c r="A366" s="326">
        <v>365</v>
      </c>
      <c r="B366" s="327" t="s">
        <v>838</v>
      </c>
      <c r="C366" s="328" t="s">
        <v>292</v>
      </c>
      <c r="D366" s="329">
        <v>4</v>
      </c>
      <c r="E366" s="330">
        <v>2125</v>
      </c>
      <c r="F366" s="335">
        <v>340</v>
      </c>
      <c r="G366" s="332">
        <v>2465</v>
      </c>
      <c r="H366" s="331">
        <v>9860</v>
      </c>
      <c r="I366" s="333" t="s">
        <v>439</v>
      </c>
      <c r="J366" s="334" t="s">
        <v>646</v>
      </c>
      <c r="K366" s="325"/>
      <c r="L366" s="325"/>
      <c r="M366" s="325"/>
      <c r="N366" s="325"/>
      <c r="O366" s="325"/>
      <c r="P366" s="325"/>
      <c r="Q366" s="325"/>
      <c r="R366" s="325"/>
      <c r="S366" s="325"/>
    </row>
    <row r="367" spans="1:19" ht="18">
      <c r="A367" s="326">
        <v>366</v>
      </c>
      <c r="B367" s="327" t="s">
        <v>266</v>
      </c>
      <c r="C367" s="328" t="s">
        <v>292</v>
      </c>
      <c r="D367" s="329">
        <v>20</v>
      </c>
      <c r="E367" s="330">
        <v>2125</v>
      </c>
      <c r="F367" s="335">
        <v>340</v>
      </c>
      <c r="G367" s="332">
        <v>2465</v>
      </c>
      <c r="H367" s="331">
        <v>49300</v>
      </c>
      <c r="I367" s="333" t="s">
        <v>439</v>
      </c>
      <c r="J367" s="334" t="s">
        <v>646</v>
      </c>
      <c r="K367" s="325"/>
      <c r="L367" s="325"/>
      <c r="M367" s="325"/>
      <c r="N367" s="325"/>
      <c r="O367" s="325"/>
      <c r="P367" s="325"/>
      <c r="Q367" s="325"/>
      <c r="R367" s="325"/>
      <c r="S367" s="325"/>
    </row>
    <row r="368" spans="1:19" ht="18">
      <c r="A368" s="326">
        <v>367</v>
      </c>
      <c r="B368" s="327" t="s">
        <v>839</v>
      </c>
      <c r="C368" s="328" t="s">
        <v>292</v>
      </c>
      <c r="D368" s="329">
        <v>4</v>
      </c>
      <c r="E368" s="330">
        <v>1640</v>
      </c>
      <c r="F368" s="335">
        <v>262.39999999999998</v>
      </c>
      <c r="G368" s="332">
        <v>1902.4</v>
      </c>
      <c r="H368" s="331">
        <v>7609.6</v>
      </c>
      <c r="I368" s="333" t="s">
        <v>439</v>
      </c>
      <c r="J368" s="334" t="s">
        <v>646</v>
      </c>
      <c r="K368" s="325"/>
      <c r="L368" s="325"/>
      <c r="M368" s="325"/>
      <c r="N368" s="325"/>
      <c r="O368" s="325"/>
      <c r="P368" s="325"/>
      <c r="Q368" s="325"/>
      <c r="R368" s="325"/>
      <c r="S368" s="325"/>
    </row>
    <row r="369" spans="1:19" ht="18">
      <c r="A369" s="326">
        <v>368</v>
      </c>
      <c r="B369" s="327" t="s">
        <v>267</v>
      </c>
      <c r="C369" s="328" t="s">
        <v>292</v>
      </c>
      <c r="D369" s="329">
        <v>20</v>
      </c>
      <c r="E369" s="330">
        <v>1640</v>
      </c>
      <c r="F369" s="335">
        <v>262.39999999999998</v>
      </c>
      <c r="G369" s="332">
        <v>1902.4</v>
      </c>
      <c r="H369" s="331">
        <v>38048</v>
      </c>
      <c r="I369" s="333" t="s">
        <v>1292</v>
      </c>
      <c r="J369" s="334" t="s">
        <v>1338</v>
      </c>
      <c r="K369" s="325"/>
      <c r="L369" s="325"/>
      <c r="M369" s="325"/>
      <c r="N369" s="325"/>
      <c r="O369" s="325"/>
      <c r="P369" s="325"/>
      <c r="Q369" s="325"/>
      <c r="R369" s="325"/>
      <c r="S369" s="325"/>
    </row>
    <row r="370" spans="1:19" ht="18">
      <c r="A370" s="326">
        <v>369</v>
      </c>
      <c r="B370" s="327" t="s">
        <v>268</v>
      </c>
      <c r="C370" s="328" t="s">
        <v>292</v>
      </c>
      <c r="D370" s="329">
        <v>20</v>
      </c>
      <c r="E370" s="330">
        <v>1640</v>
      </c>
      <c r="F370" s="335">
        <v>262.39999999999998</v>
      </c>
      <c r="G370" s="332">
        <v>1902.4</v>
      </c>
      <c r="H370" s="331">
        <v>38048</v>
      </c>
      <c r="I370" s="333" t="s">
        <v>1292</v>
      </c>
      <c r="J370" s="334" t="s">
        <v>1338</v>
      </c>
      <c r="K370" s="325"/>
      <c r="L370" s="325"/>
      <c r="M370" s="325"/>
      <c r="N370" s="325"/>
      <c r="O370" s="325"/>
      <c r="P370" s="325"/>
      <c r="Q370" s="325"/>
      <c r="R370" s="325"/>
      <c r="S370" s="325"/>
    </row>
    <row r="371" spans="1:19" ht="18">
      <c r="A371" s="326">
        <v>370</v>
      </c>
      <c r="B371" s="327" t="s">
        <v>840</v>
      </c>
      <c r="C371" s="328" t="s">
        <v>292</v>
      </c>
      <c r="D371" s="329">
        <v>4</v>
      </c>
      <c r="E371" s="330">
        <v>0</v>
      </c>
      <c r="F371" s="331"/>
      <c r="G371" s="332">
        <v>0</v>
      </c>
      <c r="H371" s="331">
        <v>0</v>
      </c>
      <c r="I371" s="333"/>
      <c r="J371" s="334"/>
      <c r="K371" s="325"/>
      <c r="L371" s="325"/>
      <c r="M371" s="325"/>
      <c r="N371" s="325"/>
      <c r="O371" s="325"/>
      <c r="P371" s="325"/>
      <c r="Q371" s="325"/>
      <c r="R371" s="325"/>
      <c r="S371" s="325"/>
    </row>
    <row r="372" spans="1:19" ht="18">
      <c r="A372" s="326">
        <v>371</v>
      </c>
      <c r="B372" s="327" t="s">
        <v>269</v>
      </c>
      <c r="C372" s="328" t="s">
        <v>292</v>
      </c>
      <c r="D372" s="329">
        <v>20</v>
      </c>
      <c r="E372" s="330">
        <v>1640</v>
      </c>
      <c r="F372" s="335">
        <v>262.39999999999998</v>
      </c>
      <c r="G372" s="332">
        <v>1902.4</v>
      </c>
      <c r="H372" s="331">
        <v>38048</v>
      </c>
      <c r="I372" s="333" t="s">
        <v>1292</v>
      </c>
      <c r="J372" s="334" t="s">
        <v>1338</v>
      </c>
      <c r="K372" s="325"/>
      <c r="L372" s="325"/>
      <c r="M372" s="325"/>
      <c r="N372" s="325"/>
      <c r="O372" s="325"/>
      <c r="P372" s="325"/>
      <c r="Q372" s="325"/>
      <c r="R372" s="325"/>
      <c r="S372" s="325"/>
    </row>
    <row r="373" spans="1:19" ht="30">
      <c r="A373" s="326">
        <v>372</v>
      </c>
      <c r="B373" s="327" t="s">
        <v>841</v>
      </c>
      <c r="C373" s="328" t="s">
        <v>292</v>
      </c>
      <c r="D373" s="329">
        <v>4</v>
      </c>
      <c r="E373" s="330">
        <v>0</v>
      </c>
      <c r="F373" s="331"/>
      <c r="G373" s="332">
        <v>0</v>
      </c>
      <c r="H373" s="331">
        <v>0</v>
      </c>
      <c r="I373" s="333"/>
      <c r="J373" s="334"/>
      <c r="K373" s="325"/>
      <c r="L373" s="325"/>
      <c r="M373" s="325"/>
      <c r="N373" s="325"/>
      <c r="O373" s="325"/>
      <c r="P373" s="325"/>
      <c r="Q373" s="325"/>
      <c r="R373" s="325"/>
      <c r="S373" s="325"/>
    </row>
    <row r="374" spans="1:19" ht="30">
      <c r="A374" s="326">
        <v>373</v>
      </c>
      <c r="B374" s="327" t="s">
        <v>842</v>
      </c>
      <c r="C374" s="328" t="s">
        <v>292</v>
      </c>
      <c r="D374" s="329">
        <v>4</v>
      </c>
      <c r="E374" s="330">
        <v>0</v>
      </c>
      <c r="F374" s="331"/>
      <c r="G374" s="332">
        <v>0</v>
      </c>
      <c r="H374" s="331">
        <v>0</v>
      </c>
      <c r="I374" s="333"/>
      <c r="J374" s="334"/>
      <c r="K374" s="325"/>
      <c r="L374" s="325"/>
      <c r="M374" s="325"/>
      <c r="N374" s="325"/>
      <c r="O374" s="325"/>
      <c r="P374" s="325"/>
      <c r="Q374" s="325"/>
      <c r="R374" s="325"/>
      <c r="S374" s="325"/>
    </row>
    <row r="375" spans="1:19" ht="30">
      <c r="A375" s="326">
        <v>374</v>
      </c>
      <c r="B375" s="327" t="s">
        <v>843</v>
      </c>
      <c r="C375" s="328" t="s">
        <v>292</v>
      </c>
      <c r="D375" s="329">
        <v>4</v>
      </c>
      <c r="E375" s="330">
        <v>0</v>
      </c>
      <c r="F375" s="331"/>
      <c r="G375" s="332">
        <v>0</v>
      </c>
      <c r="H375" s="331">
        <v>0</v>
      </c>
      <c r="I375" s="333"/>
      <c r="J375" s="334"/>
      <c r="K375" s="325"/>
      <c r="L375" s="325"/>
      <c r="M375" s="325"/>
      <c r="N375" s="325"/>
      <c r="O375" s="325"/>
      <c r="P375" s="325"/>
      <c r="Q375" s="325"/>
      <c r="R375" s="325"/>
      <c r="S375" s="325"/>
    </row>
    <row r="376" spans="1:19" ht="30">
      <c r="A376" s="326">
        <v>375</v>
      </c>
      <c r="B376" s="327" t="s">
        <v>844</v>
      </c>
      <c r="C376" s="328" t="s">
        <v>292</v>
      </c>
      <c r="D376" s="329">
        <v>4</v>
      </c>
      <c r="E376" s="330">
        <v>0</v>
      </c>
      <c r="F376" s="331"/>
      <c r="G376" s="332">
        <v>0</v>
      </c>
      <c r="H376" s="331">
        <v>0</v>
      </c>
      <c r="I376" s="333"/>
      <c r="J376" s="334"/>
      <c r="K376" s="325"/>
      <c r="L376" s="325"/>
      <c r="M376" s="325"/>
      <c r="N376" s="325"/>
      <c r="O376" s="325"/>
      <c r="P376" s="325"/>
      <c r="Q376" s="325"/>
      <c r="R376" s="325"/>
      <c r="S376" s="325"/>
    </row>
    <row r="377" spans="1:19" ht="18">
      <c r="A377" s="326">
        <v>376</v>
      </c>
      <c r="B377" s="327" t="s">
        <v>270</v>
      </c>
      <c r="C377" s="328" t="s">
        <v>292</v>
      </c>
      <c r="D377" s="329">
        <v>1200</v>
      </c>
      <c r="E377" s="330">
        <v>838</v>
      </c>
      <c r="F377" s="331"/>
      <c r="G377" s="332">
        <v>838</v>
      </c>
      <c r="H377" s="331">
        <v>1005600</v>
      </c>
      <c r="I377" s="333" t="s">
        <v>610</v>
      </c>
      <c r="J377" s="334" t="s">
        <v>611</v>
      </c>
      <c r="K377" s="325"/>
      <c r="L377" s="325"/>
      <c r="M377" s="325"/>
      <c r="N377" s="325"/>
      <c r="O377" s="325"/>
      <c r="P377" s="325"/>
      <c r="Q377" s="325"/>
      <c r="R377" s="325"/>
      <c r="S377" s="325"/>
    </row>
    <row r="378" spans="1:19" ht="18">
      <c r="A378" s="326">
        <v>377</v>
      </c>
      <c r="B378" s="327" t="s">
        <v>271</v>
      </c>
      <c r="C378" s="328" t="s">
        <v>292</v>
      </c>
      <c r="D378" s="329">
        <v>1600</v>
      </c>
      <c r="E378" s="330">
        <v>1050</v>
      </c>
      <c r="F378" s="331"/>
      <c r="G378" s="332">
        <v>1050</v>
      </c>
      <c r="H378" s="331">
        <v>1680000</v>
      </c>
      <c r="I378" s="333" t="s">
        <v>610</v>
      </c>
      <c r="J378" s="334" t="s">
        <v>611</v>
      </c>
      <c r="K378" s="325"/>
      <c r="L378" s="325"/>
      <c r="M378" s="325"/>
      <c r="N378" s="325"/>
      <c r="O378" s="325"/>
      <c r="P378" s="325"/>
      <c r="Q378" s="325"/>
      <c r="R378" s="325"/>
      <c r="S378" s="325"/>
    </row>
    <row r="379" spans="1:19" ht="18">
      <c r="A379" s="326">
        <v>378</v>
      </c>
      <c r="B379" s="327" t="s">
        <v>272</v>
      </c>
      <c r="C379" s="328" t="s">
        <v>292</v>
      </c>
      <c r="D379" s="329">
        <v>800</v>
      </c>
      <c r="E379" s="330">
        <v>1251</v>
      </c>
      <c r="F379" s="331"/>
      <c r="G379" s="332">
        <v>1251</v>
      </c>
      <c r="H379" s="331">
        <v>1000800</v>
      </c>
      <c r="I379" s="333" t="s">
        <v>610</v>
      </c>
      <c r="J379" s="334" t="s">
        <v>611</v>
      </c>
      <c r="K379" s="325"/>
      <c r="L379" s="325"/>
      <c r="M379" s="325"/>
      <c r="N379" s="325"/>
      <c r="O379" s="325"/>
      <c r="P379" s="325"/>
      <c r="Q379" s="325"/>
      <c r="R379" s="325"/>
      <c r="S379" s="325"/>
    </row>
    <row r="380" spans="1:19" ht="18">
      <c r="A380" s="326">
        <v>379</v>
      </c>
      <c r="B380" s="327" t="s">
        <v>273</v>
      </c>
      <c r="C380" s="328" t="s">
        <v>292</v>
      </c>
      <c r="D380" s="329">
        <v>288</v>
      </c>
      <c r="E380" s="330">
        <v>6826</v>
      </c>
      <c r="F380" s="331"/>
      <c r="G380" s="332">
        <v>6826</v>
      </c>
      <c r="H380" s="331">
        <v>1965888</v>
      </c>
      <c r="I380" s="333" t="s">
        <v>397</v>
      </c>
      <c r="J380" s="334" t="s">
        <v>613</v>
      </c>
      <c r="K380" s="325"/>
      <c r="L380" s="325"/>
      <c r="M380" s="325"/>
      <c r="N380" s="325"/>
      <c r="O380" s="325"/>
      <c r="P380" s="325"/>
      <c r="Q380" s="325"/>
      <c r="R380" s="325"/>
      <c r="S380" s="325"/>
    </row>
    <row r="381" spans="1:19" ht="18">
      <c r="A381" s="326">
        <v>380</v>
      </c>
      <c r="B381" s="327" t="s">
        <v>274</v>
      </c>
      <c r="C381" s="328" t="s">
        <v>292</v>
      </c>
      <c r="D381" s="329">
        <v>288</v>
      </c>
      <c r="E381" s="330">
        <v>8063</v>
      </c>
      <c r="F381" s="331"/>
      <c r="G381" s="332">
        <v>8063</v>
      </c>
      <c r="H381" s="331">
        <v>2322144</v>
      </c>
      <c r="I381" s="333" t="s">
        <v>397</v>
      </c>
      <c r="J381" s="334" t="s">
        <v>613</v>
      </c>
      <c r="K381" s="325"/>
      <c r="L381" s="325"/>
      <c r="M381" s="325"/>
      <c r="N381" s="325"/>
      <c r="O381" s="325"/>
      <c r="P381" s="325"/>
      <c r="Q381" s="325"/>
      <c r="R381" s="325"/>
      <c r="S381" s="325"/>
    </row>
    <row r="382" spans="1:19" ht="18">
      <c r="A382" s="326">
        <v>381</v>
      </c>
      <c r="B382" s="327" t="s">
        <v>275</v>
      </c>
      <c r="C382" s="328" t="s">
        <v>292</v>
      </c>
      <c r="D382" s="329">
        <v>288</v>
      </c>
      <c r="E382" s="330">
        <v>9563</v>
      </c>
      <c r="F382" s="331"/>
      <c r="G382" s="332">
        <v>9563</v>
      </c>
      <c r="H382" s="331">
        <v>2754144</v>
      </c>
      <c r="I382" s="333" t="s">
        <v>397</v>
      </c>
      <c r="J382" s="334" t="s">
        <v>613</v>
      </c>
      <c r="K382" s="325"/>
      <c r="L382" s="325"/>
      <c r="M382" s="325"/>
      <c r="N382" s="325"/>
      <c r="O382" s="325"/>
      <c r="P382" s="325"/>
      <c r="Q382" s="325"/>
      <c r="R382" s="325"/>
      <c r="S382" s="325"/>
    </row>
    <row r="383" spans="1:19" ht="18">
      <c r="A383" s="326">
        <v>382</v>
      </c>
      <c r="B383" s="327" t="s">
        <v>276</v>
      </c>
      <c r="C383" s="328" t="s">
        <v>292</v>
      </c>
      <c r="D383" s="329">
        <v>1600</v>
      </c>
      <c r="E383" s="330">
        <v>1100</v>
      </c>
      <c r="F383" s="331"/>
      <c r="G383" s="332">
        <v>1100</v>
      </c>
      <c r="H383" s="331">
        <v>1760000</v>
      </c>
      <c r="I383" s="333" t="s">
        <v>610</v>
      </c>
      <c r="J383" s="334" t="s">
        <v>1339</v>
      </c>
      <c r="K383" s="325"/>
      <c r="L383" s="325"/>
      <c r="M383" s="325"/>
      <c r="N383" s="325"/>
      <c r="O383" s="325"/>
      <c r="P383" s="325"/>
      <c r="Q383" s="325"/>
      <c r="R383" s="325"/>
      <c r="S383" s="325"/>
    </row>
    <row r="384" spans="1:19" ht="18">
      <c r="A384" s="326">
        <v>383</v>
      </c>
      <c r="B384" s="327" t="s">
        <v>277</v>
      </c>
      <c r="C384" s="328" t="s">
        <v>292</v>
      </c>
      <c r="D384" s="329">
        <v>1600</v>
      </c>
      <c r="E384" s="330">
        <v>1375</v>
      </c>
      <c r="F384" s="331"/>
      <c r="G384" s="332">
        <v>1375</v>
      </c>
      <c r="H384" s="331">
        <v>2200000</v>
      </c>
      <c r="I384" s="333" t="s">
        <v>610</v>
      </c>
      <c r="J384" s="334" t="s">
        <v>1339</v>
      </c>
      <c r="K384" s="325"/>
      <c r="L384" s="325"/>
      <c r="M384" s="325"/>
      <c r="N384" s="325"/>
      <c r="O384" s="325"/>
      <c r="P384" s="325"/>
      <c r="Q384" s="325"/>
      <c r="R384" s="325"/>
      <c r="S384" s="325"/>
    </row>
    <row r="385" spans="1:19" ht="18">
      <c r="A385" s="326">
        <v>384</v>
      </c>
      <c r="B385" s="327" t="s">
        <v>278</v>
      </c>
      <c r="C385" s="328" t="s">
        <v>292</v>
      </c>
      <c r="D385" s="329">
        <v>1600</v>
      </c>
      <c r="E385" s="330">
        <v>1651</v>
      </c>
      <c r="F385" s="331"/>
      <c r="G385" s="332">
        <v>1651</v>
      </c>
      <c r="H385" s="331">
        <v>2641600</v>
      </c>
      <c r="I385" s="333" t="s">
        <v>610</v>
      </c>
      <c r="J385" s="334" t="s">
        <v>1339</v>
      </c>
      <c r="K385" s="325"/>
      <c r="L385" s="325"/>
      <c r="M385" s="325"/>
      <c r="N385" s="325"/>
      <c r="O385" s="325"/>
      <c r="P385" s="325"/>
      <c r="Q385" s="325"/>
      <c r="R385" s="325"/>
      <c r="S385" s="325"/>
    </row>
    <row r="386" spans="1:19" ht="18">
      <c r="A386" s="326">
        <v>385</v>
      </c>
      <c r="B386" s="327" t="s">
        <v>281</v>
      </c>
      <c r="C386" s="328" t="s">
        <v>292</v>
      </c>
      <c r="D386" s="329">
        <v>288</v>
      </c>
      <c r="E386" s="330">
        <v>8226</v>
      </c>
      <c r="F386" s="331"/>
      <c r="G386" s="332">
        <v>8226</v>
      </c>
      <c r="H386" s="331">
        <v>2369088</v>
      </c>
      <c r="I386" s="333" t="s">
        <v>348</v>
      </c>
      <c r="J386" s="334" t="s">
        <v>1220</v>
      </c>
      <c r="K386" s="325"/>
      <c r="L386" s="325"/>
      <c r="M386" s="325"/>
      <c r="N386" s="325"/>
      <c r="O386" s="325"/>
      <c r="P386" s="325"/>
      <c r="Q386" s="325"/>
      <c r="R386" s="325"/>
      <c r="S386" s="325"/>
    </row>
    <row r="387" spans="1:19" ht="18">
      <c r="A387" s="326">
        <v>386</v>
      </c>
      <c r="B387" s="327" t="s">
        <v>282</v>
      </c>
      <c r="C387" s="328" t="s">
        <v>292</v>
      </c>
      <c r="D387" s="329">
        <v>96</v>
      </c>
      <c r="E387" s="330">
        <v>8051</v>
      </c>
      <c r="F387" s="331"/>
      <c r="G387" s="332">
        <v>8051</v>
      </c>
      <c r="H387" s="331">
        <v>772896</v>
      </c>
      <c r="I387" s="333" t="s">
        <v>348</v>
      </c>
      <c r="J387" s="334" t="s">
        <v>1220</v>
      </c>
      <c r="K387" s="325"/>
      <c r="L387" s="325"/>
      <c r="M387" s="325"/>
      <c r="N387" s="325"/>
      <c r="O387" s="325"/>
      <c r="P387" s="325"/>
      <c r="Q387" s="325"/>
      <c r="R387" s="325"/>
      <c r="S387" s="325"/>
    </row>
    <row r="388" spans="1:19" ht="18">
      <c r="A388" s="326">
        <v>387</v>
      </c>
      <c r="B388" s="327" t="s">
        <v>284</v>
      </c>
      <c r="C388" s="328" t="s">
        <v>292</v>
      </c>
      <c r="D388" s="329">
        <v>288</v>
      </c>
      <c r="E388" s="330">
        <v>7625</v>
      </c>
      <c r="F388" s="331"/>
      <c r="G388" s="332">
        <v>7625</v>
      </c>
      <c r="H388" s="331">
        <v>2196000</v>
      </c>
      <c r="I388" s="333" t="s">
        <v>348</v>
      </c>
      <c r="J388" s="334" t="s">
        <v>1220</v>
      </c>
      <c r="K388" s="325"/>
      <c r="L388" s="325"/>
      <c r="M388" s="325"/>
      <c r="N388" s="325"/>
      <c r="O388" s="325"/>
      <c r="P388" s="325"/>
      <c r="Q388" s="325"/>
      <c r="R388" s="325"/>
      <c r="S388" s="325"/>
    </row>
    <row r="389" spans="1:19" ht="18">
      <c r="A389" s="326">
        <v>388</v>
      </c>
      <c r="B389" s="327" t="s">
        <v>286</v>
      </c>
      <c r="C389" s="328" t="s">
        <v>292</v>
      </c>
      <c r="D389" s="329">
        <v>48</v>
      </c>
      <c r="E389" s="330">
        <v>8582</v>
      </c>
      <c r="F389" s="331"/>
      <c r="G389" s="332">
        <v>8582</v>
      </c>
      <c r="H389" s="331">
        <v>411936</v>
      </c>
      <c r="I389" s="333" t="s">
        <v>348</v>
      </c>
      <c r="J389" s="334" t="s">
        <v>1220</v>
      </c>
      <c r="K389" s="325"/>
      <c r="L389" s="325"/>
      <c r="M389" s="325"/>
      <c r="N389" s="325"/>
      <c r="O389" s="325"/>
      <c r="P389" s="325"/>
      <c r="Q389" s="325"/>
      <c r="R389" s="325"/>
      <c r="S389" s="325"/>
    </row>
    <row r="390" spans="1:19" ht="18">
      <c r="A390" s="326">
        <v>389</v>
      </c>
      <c r="B390" s="327" t="s">
        <v>280</v>
      </c>
      <c r="C390" s="328" t="s">
        <v>292</v>
      </c>
      <c r="D390" s="329">
        <v>240</v>
      </c>
      <c r="E390" s="330">
        <v>7663</v>
      </c>
      <c r="F390" s="331"/>
      <c r="G390" s="332">
        <v>7663</v>
      </c>
      <c r="H390" s="331">
        <v>1839120</v>
      </c>
      <c r="I390" s="333" t="s">
        <v>348</v>
      </c>
      <c r="J390" s="334" t="s">
        <v>1220</v>
      </c>
      <c r="K390" s="325"/>
      <c r="L390" s="325"/>
      <c r="M390" s="325"/>
      <c r="N390" s="325"/>
      <c r="O390" s="325"/>
      <c r="P390" s="325"/>
      <c r="Q390" s="325"/>
      <c r="R390" s="325"/>
      <c r="S390" s="325"/>
    </row>
    <row r="391" spans="1:19" ht="18">
      <c r="A391" s="326">
        <v>390</v>
      </c>
      <c r="B391" s="327" t="s">
        <v>283</v>
      </c>
      <c r="C391" s="328" t="s">
        <v>292</v>
      </c>
      <c r="D391" s="329">
        <v>240</v>
      </c>
      <c r="E391" s="330">
        <v>8413</v>
      </c>
      <c r="F391" s="331"/>
      <c r="G391" s="332">
        <v>8413</v>
      </c>
      <c r="H391" s="331">
        <v>2019120</v>
      </c>
      <c r="I391" s="333" t="s">
        <v>348</v>
      </c>
      <c r="J391" s="334" t="s">
        <v>1220</v>
      </c>
      <c r="K391" s="325"/>
      <c r="L391" s="325"/>
      <c r="M391" s="325"/>
      <c r="N391" s="325"/>
      <c r="O391" s="325"/>
      <c r="P391" s="325"/>
      <c r="Q391" s="325"/>
      <c r="R391" s="325"/>
      <c r="S391" s="325"/>
    </row>
    <row r="392" spans="1:19" ht="18">
      <c r="A392" s="326">
        <v>391</v>
      </c>
      <c r="B392" s="327" t="s">
        <v>845</v>
      </c>
      <c r="C392" s="328" t="s">
        <v>292</v>
      </c>
      <c r="D392" s="329">
        <v>48</v>
      </c>
      <c r="E392" s="330">
        <v>6726</v>
      </c>
      <c r="F392" s="331"/>
      <c r="G392" s="332">
        <v>6726</v>
      </c>
      <c r="H392" s="331">
        <v>322848</v>
      </c>
      <c r="I392" s="333" t="s">
        <v>348</v>
      </c>
      <c r="J392" s="334" t="s">
        <v>1220</v>
      </c>
      <c r="K392" s="325"/>
      <c r="L392" s="325"/>
      <c r="M392" s="325"/>
      <c r="N392" s="325"/>
      <c r="O392" s="325"/>
      <c r="P392" s="325"/>
      <c r="Q392" s="325"/>
      <c r="R392" s="325"/>
      <c r="S392" s="325"/>
    </row>
    <row r="393" spans="1:19" ht="18">
      <c r="A393" s="326">
        <v>392</v>
      </c>
      <c r="B393" s="327" t="s">
        <v>285</v>
      </c>
      <c r="C393" s="328" t="s">
        <v>292</v>
      </c>
      <c r="D393" s="329">
        <v>96</v>
      </c>
      <c r="E393" s="330">
        <v>6913</v>
      </c>
      <c r="F393" s="331"/>
      <c r="G393" s="332">
        <v>6913</v>
      </c>
      <c r="H393" s="331">
        <v>663648</v>
      </c>
      <c r="I393" s="333" t="s">
        <v>348</v>
      </c>
      <c r="J393" s="334" t="s">
        <v>1220</v>
      </c>
      <c r="K393" s="325"/>
      <c r="L393" s="325"/>
      <c r="M393" s="325"/>
      <c r="N393" s="325"/>
      <c r="O393" s="325"/>
      <c r="P393" s="325"/>
      <c r="Q393" s="325"/>
      <c r="R393" s="325"/>
      <c r="S393" s="325"/>
    </row>
    <row r="394" spans="1:19" ht="18">
      <c r="A394" s="326">
        <v>393</v>
      </c>
      <c r="B394" s="327" t="s">
        <v>846</v>
      </c>
      <c r="C394" s="328" t="s">
        <v>292</v>
      </c>
      <c r="D394" s="329">
        <v>48</v>
      </c>
      <c r="E394" s="330">
        <v>8413</v>
      </c>
      <c r="F394" s="331"/>
      <c r="G394" s="332">
        <v>8413</v>
      </c>
      <c r="H394" s="331">
        <v>403824</v>
      </c>
      <c r="I394" s="333" t="s">
        <v>348</v>
      </c>
      <c r="J394" s="334" t="s">
        <v>1220</v>
      </c>
      <c r="K394" s="325"/>
      <c r="L394" s="325"/>
      <c r="M394" s="325"/>
      <c r="N394" s="325"/>
      <c r="O394" s="325"/>
      <c r="P394" s="325"/>
      <c r="Q394" s="325"/>
      <c r="R394" s="325"/>
      <c r="S394" s="325"/>
    </row>
    <row r="395" spans="1:19" ht="18">
      <c r="A395" s="326">
        <v>394</v>
      </c>
      <c r="B395" s="327" t="s">
        <v>287</v>
      </c>
      <c r="C395" s="328" t="s">
        <v>292</v>
      </c>
      <c r="D395" s="329">
        <v>80</v>
      </c>
      <c r="E395" s="330">
        <v>17500</v>
      </c>
      <c r="F395" s="331"/>
      <c r="G395" s="332">
        <v>17500</v>
      </c>
      <c r="H395" s="331">
        <v>1400000</v>
      </c>
      <c r="I395" s="333" t="s">
        <v>344</v>
      </c>
      <c r="J395" s="334" t="s">
        <v>535</v>
      </c>
      <c r="K395" s="325"/>
      <c r="L395" s="325"/>
      <c r="M395" s="325"/>
      <c r="N395" s="325"/>
      <c r="O395" s="325"/>
      <c r="P395" s="325"/>
      <c r="Q395" s="325"/>
      <c r="R395" s="325"/>
      <c r="S395" s="325"/>
    </row>
    <row r="396" spans="1:19" ht="18">
      <c r="A396" s="326">
        <v>395</v>
      </c>
      <c r="B396" s="327" t="s">
        <v>288</v>
      </c>
      <c r="C396" s="328" t="s">
        <v>883</v>
      </c>
      <c r="D396" s="329">
        <v>2000</v>
      </c>
      <c r="E396" s="330">
        <v>2938</v>
      </c>
      <c r="F396" s="331"/>
      <c r="G396" s="332">
        <v>2938</v>
      </c>
      <c r="H396" s="331">
        <v>5876000</v>
      </c>
      <c r="I396" s="333" t="s">
        <v>1340</v>
      </c>
      <c r="J396" s="334" t="s">
        <v>1341</v>
      </c>
      <c r="K396" s="325"/>
      <c r="L396" s="325"/>
      <c r="M396" s="325"/>
      <c r="N396" s="325"/>
      <c r="O396" s="325"/>
      <c r="P396" s="325"/>
      <c r="Q396" s="325"/>
      <c r="R396" s="325"/>
      <c r="S396" s="325"/>
    </row>
    <row r="397" spans="1:19" ht="18">
      <c r="A397" s="326">
        <v>396</v>
      </c>
      <c r="B397" s="327" t="s">
        <v>289</v>
      </c>
      <c r="C397" s="328" t="s">
        <v>883</v>
      </c>
      <c r="D397" s="329">
        <v>1800</v>
      </c>
      <c r="E397" s="330">
        <v>2938</v>
      </c>
      <c r="F397" s="331"/>
      <c r="G397" s="332">
        <v>2938</v>
      </c>
      <c r="H397" s="331">
        <v>5288400</v>
      </c>
      <c r="I397" s="333" t="s">
        <v>1340</v>
      </c>
      <c r="J397" s="334" t="s">
        <v>1342</v>
      </c>
      <c r="K397" s="325"/>
      <c r="L397" s="325"/>
      <c r="M397" s="325"/>
      <c r="N397" s="325"/>
      <c r="O397" s="325"/>
      <c r="P397" s="325"/>
      <c r="Q397" s="325"/>
      <c r="R397" s="325"/>
      <c r="S397" s="325"/>
    </row>
    <row r="398" spans="1:19" s="340" customFormat="1" ht="30">
      <c r="A398" s="326">
        <v>397</v>
      </c>
      <c r="B398" s="327" t="s">
        <v>847</v>
      </c>
      <c r="C398" s="328" t="s">
        <v>884</v>
      </c>
      <c r="D398" s="329">
        <v>40</v>
      </c>
      <c r="E398" s="330">
        <v>0</v>
      </c>
      <c r="F398" s="341"/>
      <c r="G398" s="332">
        <v>0</v>
      </c>
      <c r="H398" s="341">
        <v>0</v>
      </c>
      <c r="I398" s="337"/>
      <c r="J398" s="338"/>
      <c r="K398" s="339"/>
      <c r="L398" s="339"/>
      <c r="M398" s="339"/>
      <c r="N398" s="339"/>
      <c r="O398" s="339"/>
      <c r="P398" s="339"/>
      <c r="Q398" s="339"/>
      <c r="R398" s="339"/>
      <c r="S398" s="339"/>
    </row>
    <row r="399" spans="1:19" s="340" customFormat="1" ht="30">
      <c r="A399" s="326">
        <v>398</v>
      </c>
      <c r="B399" s="327" t="s">
        <v>848</v>
      </c>
      <c r="C399" s="328" t="s">
        <v>292</v>
      </c>
      <c r="D399" s="329">
        <v>40</v>
      </c>
      <c r="E399" s="330">
        <v>0</v>
      </c>
      <c r="F399" s="341"/>
      <c r="G399" s="332">
        <v>0</v>
      </c>
      <c r="H399" s="341">
        <v>0</v>
      </c>
      <c r="I399" s="337"/>
      <c r="J399" s="338"/>
      <c r="K399" s="339"/>
      <c r="L399" s="339"/>
      <c r="M399" s="339"/>
      <c r="N399" s="339"/>
      <c r="O399" s="339"/>
      <c r="P399" s="339"/>
      <c r="Q399" s="339"/>
      <c r="R399" s="339"/>
      <c r="S399" s="339"/>
    </row>
    <row r="400" spans="1:19" s="340" customFormat="1" ht="30">
      <c r="A400" s="326">
        <v>399</v>
      </c>
      <c r="B400" s="327" t="s">
        <v>849</v>
      </c>
      <c r="C400" s="328" t="s">
        <v>292</v>
      </c>
      <c r="D400" s="329">
        <v>40</v>
      </c>
      <c r="E400" s="330">
        <v>0</v>
      </c>
      <c r="F400" s="341"/>
      <c r="G400" s="332">
        <v>0</v>
      </c>
      <c r="H400" s="341">
        <v>0</v>
      </c>
      <c r="I400" s="337"/>
      <c r="J400" s="338"/>
      <c r="K400" s="339"/>
      <c r="L400" s="339"/>
      <c r="M400" s="339"/>
      <c r="N400" s="339"/>
      <c r="O400" s="339"/>
      <c r="P400" s="339"/>
      <c r="Q400" s="339"/>
      <c r="R400" s="339"/>
      <c r="S400" s="339"/>
    </row>
    <row r="401" spans="1:19" s="340" customFormat="1" ht="30">
      <c r="A401" s="326">
        <v>400</v>
      </c>
      <c r="B401" s="327" t="s">
        <v>850</v>
      </c>
      <c r="C401" s="328" t="s">
        <v>292</v>
      </c>
      <c r="D401" s="329">
        <v>40</v>
      </c>
      <c r="E401" s="330">
        <v>0</v>
      </c>
      <c r="F401" s="341"/>
      <c r="G401" s="332">
        <v>0</v>
      </c>
      <c r="H401" s="341">
        <v>0</v>
      </c>
      <c r="I401" s="337"/>
      <c r="J401" s="338"/>
      <c r="K401" s="339"/>
      <c r="L401" s="339"/>
      <c r="M401" s="339"/>
      <c r="N401" s="339"/>
      <c r="O401" s="339"/>
      <c r="P401" s="339"/>
      <c r="Q401" s="339"/>
      <c r="R401" s="339"/>
      <c r="S401" s="339"/>
    </row>
    <row r="402" spans="1:19" s="340" customFormat="1" ht="30">
      <c r="A402" s="326">
        <v>401</v>
      </c>
      <c r="B402" s="327" t="s">
        <v>851</v>
      </c>
      <c r="C402" s="328" t="s">
        <v>292</v>
      </c>
      <c r="D402" s="329">
        <v>40</v>
      </c>
      <c r="E402" s="330">
        <v>0</v>
      </c>
      <c r="F402" s="341"/>
      <c r="G402" s="332">
        <v>0</v>
      </c>
      <c r="H402" s="341">
        <v>0</v>
      </c>
      <c r="I402" s="337"/>
      <c r="J402" s="338"/>
      <c r="K402" s="339"/>
      <c r="L402" s="339"/>
      <c r="M402" s="339"/>
      <c r="N402" s="339"/>
      <c r="O402" s="339"/>
      <c r="P402" s="339"/>
      <c r="Q402" s="339"/>
      <c r="R402" s="339"/>
      <c r="S402" s="339"/>
    </row>
    <row r="403" spans="1:19" s="340" customFormat="1" ht="30">
      <c r="A403" s="326">
        <v>402</v>
      </c>
      <c r="B403" s="327" t="s">
        <v>852</v>
      </c>
      <c r="C403" s="328" t="s">
        <v>292</v>
      </c>
      <c r="D403" s="329">
        <v>24</v>
      </c>
      <c r="E403" s="330">
        <v>0</v>
      </c>
      <c r="F403" s="341"/>
      <c r="G403" s="332">
        <v>0</v>
      </c>
      <c r="H403" s="341">
        <v>0</v>
      </c>
      <c r="I403" s="337"/>
      <c r="J403" s="338"/>
      <c r="K403" s="339"/>
      <c r="L403" s="339"/>
      <c r="M403" s="339"/>
      <c r="N403" s="339"/>
      <c r="O403" s="339"/>
      <c r="P403" s="339"/>
      <c r="Q403" s="339"/>
      <c r="R403" s="339"/>
      <c r="S403" s="339"/>
    </row>
    <row r="404" spans="1:19" s="340" customFormat="1" ht="30">
      <c r="A404" s="326">
        <v>403</v>
      </c>
      <c r="B404" s="327" t="s">
        <v>853</v>
      </c>
      <c r="C404" s="328" t="s">
        <v>292</v>
      </c>
      <c r="D404" s="329">
        <v>40</v>
      </c>
      <c r="E404" s="330">
        <v>0</v>
      </c>
      <c r="F404" s="341"/>
      <c r="G404" s="332">
        <v>0</v>
      </c>
      <c r="H404" s="341">
        <v>0</v>
      </c>
      <c r="I404" s="337"/>
      <c r="J404" s="338"/>
      <c r="K404" s="339"/>
      <c r="L404" s="339"/>
      <c r="M404" s="339"/>
      <c r="N404" s="339"/>
      <c r="O404" s="339"/>
      <c r="P404" s="339"/>
      <c r="Q404" s="339"/>
      <c r="R404" s="339"/>
      <c r="S404" s="339"/>
    </row>
    <row r="405" spans="1:19" s="340" customFormat="1" ht="18">
      <c r="A405" s="326">
        <v>404</v>
      </c>
      <c r="B405" s="327" t="s">
        <v>854</v>
      </c>
      <c r="C405" s="328" t="s">
        <v>292</v>
      </c>
      <c r="D405" s="329">
        <v>40</v>
      </c>
      <c r="E405" s="330">
        <v>0</v>
      </c>
      <c r="F405" s="341"/>
      <c r="G405" s="332">
        <v>0</v>
      </c>
      <c r="H405" s="341">
        <v>0</v>
      </c>
      <c r="I405" s="337"/>
      <c r="J405" s="338"/>
      <c r="K405" s="339"/>
      <c r="L405" s="339"/>
      <c r="M405" s="339"/>
      <c r="N405" s="339"/>
      <c r="O405" s="339"/>
      <c r="P405" s="339"/>
      <c r="Q405" s="339"/>
      <c r="R405" s="339"/>
      <c r="S405" s="339"/>
    </row>
    <row r="406" spans="1:19" s="340" customFormat="1" ht="30">
      <c r="A406" s="326">
        <v>405</v>
      </c>
      <c r="B406" s="327" t="s">
        <v>855</v>
      </c>
      <c r="C406" s="328" t="s">
        <v>292</v>
      </c>
      <c r="D406" s="329">
        <v>40</v>
      </c>
      <c r="E406" s="330">
        <v>20194</v>
      </c>
      <c r="F406" s="341"/>
      <c r="G406" s="332">
        <v>20194</v>
      </c>
      <c r="H406" s="341">
        <v>807760</v>
      </c>
      <c r="I406" s="337" t="s">
        <v>386</v>
      </c>
      <c r="J406" s="338" t="s">
        <v>1279</v>
      </c>
      <c r="K406" s="339"/>
      <c r="L406" s="339"/>
      <c r="M406" s="339"/>
      <c r="N406" s="339"/>
      <c r="O406" s="339"/>
      <c r="P406" s="339"/>
      <c r="Q406" s="339"/>
      <c r="R406" s="339"/>
      <c r="S406" s="339"/>
    </row>
    <row r="407" spans="1:19" s="340" customFormat="1" ht="18">
      <c r="A407" s="326">
        <v>406</v>
      </c>
      <c r="B407" s="327" t="s">
        <v>856</v>
      </c>
      <c r="C407" s="328" t="s">
        <v>292</v>
      </c>
      <c r="D407" s="329">
        <v>20</v>
      </c>
      <c r="E407" s="330">
        <v>20194</v>
      </c>
      <c r="F407" s="341"/>
      <c r="G407" s="332">
        <v>20194</v>
      </c>
      <c r="H407" s="341">
        <v>403880</v>
      </c>
      <c r="I407" s="337" t="s">
        <v>386</v>
      </c>
      <c r="J407" s="338" t="s">
        <v>1279</v>
      </c>
      <c r="K407" s="339"/>
      <c r="L407" s="339"/>
      <c r="M407" s="339"/>
      <c r="N407" s="339"/>
      <c r="O407" s="339"/>
      <c r="P407" s="339"/>
      <c r="Q407" s="339"/>
      <c r="R407" s="339"/>
      <c r="S407" s="339"/>
    </row>
    <row r="408" spans="1:19" s="340" customFormat="1" ht="18">
      <c r="A408" s="326">
        <v>407</v>
      </c>
      <c r="B408" s="327" t="s">
        <v>857</v>
      </c>
      <c r="C408" s="328" t="s">
        <v>292</v>
      </c>
      <c r="D408" s="329">
        <v>40</v>
      </c>
      <c r="E408" s="330">
        <v>0</v>
      </c>
      <c r="F408" s="341"/>
      <c r="G408" s="332">
        <v>0</v>
      </c>
      <c r="H408" s="341">
        <v>0</v>
      </c>
      <c r="I408" s="337"/>
      <c r="J408" s="338"/>
      <c r="K408" s="339"/>
      <c r="L408" s="339"/>
      <c r="M408" s="339"/>
      <c r="N408" s="339"/>
      <c r="O408" s="339"/>
      <c r="P408" s="339"/>
      <c r="Q408" s="339"/>
      <c r="R408" s="339"/>
      <c r="S408" s="339"/>
    </row>
    <row r="409" spans="1:19" s="340" customFormat="1" ht="18">
      <c r="A409" s="326">
        <v>408</v>
      </c>
      <c r="B409" s="364" t="s">
        <v>858</v>
      </c>
      <c r="C409" s="365" t="s">
        <v>292</v>
      </c>
      <c r="D409" s="329">
        <v>8</v>
      </c>
      <c r="E409" s="330">
        <v>0</v>
      </c>
      <c r="F409" s="341"/>
      <c r="G409" s="332">
        <v>0</v>
      </c>
      <c r="H409" s="341">
        <v>0</v>
      </c>
      <c r="I409" s="337"/>
      <c r="J409" s="338"/>
      <c r="K409" s="339"/>
      <c r="L409" s="339"/>
      <c r="M409" s="339"/>
      <c r="N409" s="339"/>
      <c r="O409" s="339"/>
      <c r="P409" s="339"/>
      <c r="Q409" s="339"/>
      <c r="R409" s="339"/>
      <c r="S409" s="339"/>
    </row>
    <row r="410" spans="1:19" s="340" customFormat="1" ht="30">
      <c r="A410" s="326">
        <v>409</v>
      </c>
      <c r="B410" s="327" t="s">
        <v>859</v>
      </c>
      <c r="C410" s="328" t="s">
        <v>292</v>
      </c>
      <c r="D410" s="329">
        <v>40</v>
      </c>
      <c r="E410" s="330">
        <v>32250</v>
      </c>
      <c r="F410" s="341"/>
      <c r="G410" s="332">
        <v>32250</v>
      </c>
      <c r="H410" s="341">
        <v>1290000</v>
      </c>
      <c r="I410" s="337" t="s">
        <v>1343</v>
      </c>
      <c r="J410" s="338" t="s">
        <v>1344</v>
      </c>
      <c r="K410" s="339"/>
      <c r="L410" s="339"/>
      <c r="M410" s="339"/>
      <c r="N410" s="339"/>
      <c r="O410" s="339"/>
      <c r="P410" s="339"/>
      <c r="Q410" s="339"/>
      <c r="R410" s="339"/>
      <c r="S410" s="339"/>
    </row>
    <row r="411" spans="1:19" s="340" customFormat="1" ht="30">
      <c r="A411" s="326">
        <v>410</v>
      </c>
      <c r="B411" s="327" t="s">
        <v>860</v>
      </c>
      <c r="C411" s="328" t="s">
        <v>885</v>
      </c>
      <c r="D411" s="329">
        <v>16</v>
      </c>
      <c r="E411" s="330">
        <v>0</v>
      </c>
      <c r="F411" s="341"/>
      <c r="G411" s="332">
        <v>0</v>
      </c>
      <c r="H411" s="341">
        <v>0</v>
      </c>
      <c r="I411" s="337"/>
      <c r="J411" s="338"/>
      <c r="K411" s="339"/>
      <c r="L411" s="339"/>
      <c r="M411" s="339"/>
      <c r="N411" s="339"/>
      <c r="O411" s="339"/>
      <c r="P411" s="339"/>
      <c r="Q411" s="339"/>
      <c r="R411" s="339"/>
      <c r="S411" s="339"/>
    </row>
    <row r="412" spans="1:19" s="340" customFormat="1" ht="18">
      <c r="A412" s="326">
        <v>411</v>
      </c>
      <c r="B412" s="327" t="s">
        <v>861</v>
      </c>
      <c r="C412" s="328" t="s">
        <v>292</v>
      </c>
      <c r="D412" s="329">
        <v>2</v>
      </c>
      <c r="E412" s="330">
        <v>0</v>
      </c>
      <c r="F412" s="341"/>
      <c r="G412" s="332">
        <v>0</v>
      </c>
      <c r="H412" s="341">
        <v>0</v>
      </c>
      <c r="I412" s="337"/>
      <c r="J412" s="338"/>
      <c r="K412" s="339"/>
      <c r="L412" s="339"/>
      <c r="M412" s="339"/>
      <c r="N412" s="339"/>
      <c r="O412" s="339"/>
      <c r="P412" s="339"/>
      <c r="Q412" s="339"/>
      <c r="R412" s="339"/>
      <c r="S412" s="339"/>
    </row>
    <row r="413" spans="1:19" s="340" customFormat="1" ht="18">
      <c r="A413" s="326">
        <v>412</v>
      </c>
      <c r="B413" s="327" t="s">
        <v>862</v>
      </c>
      <c r="C413" s="365" t="s">
        <v>292</v>
      </c>
      <c r="D413" s="329">
        <v>2</v>
      </c>
      <c r="E413" s="330">
        <v>0</v>
      </c>
      <c r="F413" s="341"/>
      <c r="G413" s="332">
        <v>0</v>
      </c>
      <c r="H413" s="341">
        <v>0</v>
      </c>
      <c r="I413" s="337"/>
      <c r="J413" s="338"/>
      <c r="K413" s="339"/>
      <c r="L413" s="339"/>
      <c r="M413" s="339"/>
      <c r="N413" s="339"/>
      <c r="O413" s="339"/>
      <c r="P413" s="339"/>
      <c r="Q413" s="339"/>
      <c r="R413" s="339"/>
      <c r="S413" s="339"/>
    </row>
    <row r="414" spans="1:19" s="340" customFormat="1" ht="18">
      <c r="A414" s="326">
        <v>413</v>
      </c>
      <c r="B414" s="327" t="s">
        <v>863</v>
      </c>
      <c r="C414" s="328" t="s">
        <v>292</v>
      </c>
      <c r="D414" s="329">
        <v>40</v>
      </c>
      <c r="E414" s="330">
        <v>0</v>
      </c>
      <c r="F414" s="341"/>
      <c r="G414" s="332">
        <v>0</v>
      </c>
      <c r="H414" s="341">
        <v>0</v>
      </c>
      <c r="I414" s="337"/>
      <c r="J414" s="338"/>
      <c r="K414" s="339"/>
      <c r="L414" s="339"/>
      <c r="M414" s="339"/>
      <c r="N414" s="339"/>
      <c r="O414" s="339"/>
      <c r="P414" s="339"/>
      <c r="Q414" s="339"/>
      <c r="R414" s="339"/>
      <c r="S414" s="339"/>
    </row>
    <row r="415" spans="1:19" s="340" customFormat="1" ht="18">
      <c r="A415" s="326">
        <v>414</v>
      </c>
      <c r="B415" s="327" t="s">
        <v>864</v>
      </c>
      <c r="C415" s="328" t="s">
        <v>292</v>
      </c>
      <c r="D415" s="329">
        <v>12</v>
      </c>
      <c r="E415" s="330">
        <v>0</v>
      </c>
      <c r="F415" s="341"/>
      <c r="G415" s="332">
        <v>0</v>
      </c>
      <c r="H415" s="341">
        <v>0</v>
      </c>
      <c r="I415" s="337"/>
      <c r="J415" s="338"/>
      <c r="K415" s="339"/>
      <c r="L415" s="339"/>
      <c r="M415" s="339"/>
      <c r="N415" s="339"/>
      <c r="O415" s="339"/>
      <c r="P415" s="339"/>
      <c r="Q415" s="339"/>
      <c r="R415" s="339"/>
      <c r="S415" s="339"/>
    </row>
    <row r="416" spans="1:19" s="340" customFormat="1" ht="18">
      <c r="A416" s="326">
        <v>415</v>
      </c>
      <c r="B416" s="327" t="s">
        <v>865</v>
      </c>
      <c r="C416" s="328" t="s">
        <v>292</v>
      </c>
      <c r="D416" s="329">
        <v>32</v>
      </c>
      <c r="E416" s="330">
        <v>0</v>
      </c>
      <c r="F416" s="341"/>
      <c r="G416" s="332">
        <v>0</v>
      </c>
      <c r="H416" s="341">
        <v>0</v>
      </c>
      <c r="I416" s="337"/>
      <c r="J416" s="338"/>
      <c r="K416" s="339"/>
      <c r="L416" s="339"/>
      <c r="M416" s="339"/>
      <c r="N416" s="339"/>
      <c r="O416" s="339"/>
      <c r="P416" s="339"/>
      <c r="Q416" s="339"/>
      <c r="R416" s="339"/>
      <c r="S416" s="339"/>
    </row>
    <row r="417" spans="1:19" s="340" customFormat="1" ht="30">
      <c r="A417" s="326">
        <v>416</v>
      </c>
      <c r="B417" s="327" t="s">
        <v>866</v>
      </c>
      <c r="C417" s="328" t="s">
        <v>886</v>
      </c>
      <c r="D417" s="329">
        <v>16</v>
      </c>
      <c r="E417" s="330">
        <v>0</v>
      </c>
      <c r="F417" s="341"/>
      <c r="G417" s="332">
        <v>0</v>
      </c>
      <c r="H417" s="341">
        <v>0</v>
      </c>
      <c r="I417" s="337"/>
      <c r="J417" s="338"/>
      <c r="K417" s="339"/>
      <c r="L417" s="339"/>
      <c r="M417" s="339"/>
      <c r="N417" s="339"/>
      <c r="O417" s="339"/>
      <c r="P417" s="339"/>
      <c r="Q417" s="339"/>
      <c r="R417" s="339"/>
      <c r="S417" s="339"/>
    </row>
    <row r="418" spans="1:19" s="340" customFormat="1" ht="18">
      <c r="A418" s="326">
        <v>417</v>
      </c>
      <c r="B418" s="327" t="s">
        <v>867</v>
      </c>
      <c r="C418" s="328" t="s">
        <v>887</v>
      </c>
      <c r="D418" s="329">
        <v>60</v>
      </c>
      <c r="E418" s="330">
        <v>2147</v>
      </c>
      <c r="F418" s="341"/>
      <c r="G418" s="332">
        <v>2147</v>
      </c>
      <c r="H418" s="341">
        <v>128820</v>
      </c>
      <c r="I418" s="337" t="s">
        <v>386</v>
      </c>
      <c r="J418" s="338" t="s">
        <v>1345</v>
      </c>
      <c r="K418" s="339"/>
      <c r="L418" s="339"/>
      <c r="M418" s="339"/>
      <c r="N418" s="339"/>
      <c r="O418" s="339"/>
      <c r="P418" s="339"/>
      <c r="Q418" s="339"/>
      <c r="R418" s="339"/>
      <c r="S418" s="339"/>
    </row>
    <row r="419" spans="1:19" s="340" customFormat="1" ht="18">
      <c r="A419" s="326">
        <v>418</v>
      </c>
      <c r="B419" s="327" t="s">
        <v>868</v>
      </c>
      <c r="C419" s="328" t="s">
        <v>887</v>
      </c>
      <c r="D419" s="329">
        <v>400</v>
      </c>
      <c r="E419" s="330">
        <v>2147</v>
      </c>
      <c r="F419" s="341"/>
      <c r="G419" s="332">
        <v>2147</v>
      </c>
      <c r="H419" s="341">
        <v>858800</v>
      </c>
      <c r="I419" s="337" t="s">
        <v>386</v>
      </c>
      <c r="J419" s="338" t="s">
        <v>1345</v>
      </c>
      <c r="K419" s="339"/>
      <c r="L419" s="339"/>
      <c r="M419" s="339"/>
      <c r="N419" s="339"/>
      <c r="O419" s="339"/>
      <c r="P419" s="339"/>
      <c r="Q419" s="339"/>
      <c r="R419" s="339"/>
      <c r="S419" s="339"/>
    </row>
    <row r="420" spans="1:19" ht="30">
      <c r="A420" s="326">
        <v>419</v>
      </c>
      <c r="B420" s="382" t="s">
        <v>869</v>
      </c>
      <c r="C420" s="383" t="s">
        <v>888</v>
      </c>
      <c r="D420" s="384">
        <v>10</v>
      </c>
      <c r="E420" s="330">
        <v>0</v>
      </c>
      <c r="F420" s="331"/>
      <c r="G420" s="332">
        <v>0</v>
      </c>
      <c r="H420" s="331">
        <v>0</v>
      </c>
      <c r="I420" s="333"/>
      <c r="J420" s="334"/>
      <c r="K420" s="325"/>
      <c r="L420" s="325"/>
      <c r="M420" s="325"/>
      <c r="N420" s="325"/>
      <c r="O420" s="325"/>
      <c r="P420" s="325"/>
      <c r="Q420" s="325"/>
      <c r="R420" s="325"/>
      <c r="S420" s="325"/>
    </row>
    <row r="421" spans="1:19" ht="30">
      <c r="A421" s="326">
        <v>420</v>
      </c>
      <c r="B421" s="382" t="s">
        <v>870</v>
      </c>
      <c r="C421" s="383" t="s">
        <v>888</v>
      </c>
      <c r="D421" s="384">
        <v>10</v>
      </c>
      <c r="E421" s="330">
        <v>0</v>
      </c>
      <c r="F421" s="331"/>
      <c r="G421" s="332">
        <v>0</v>
      </c>
      <c r="H421" s="331">
        <v>0</v>
      </c>
      <c r="I421" s="333"/>
      <c r="J421" s="334"/>
      <c r="K421" s="325"/>
      <c r="L421" s="325"/>
      <c r="M421" s="325"/>
      <c r="N421" s="325"/>
      <c r="O421" s="325"/>
      <c r="P421" s="325"/>
      <c r="Q421" s="325"/>
      <c r="R421" s="325"/>
      <c r="S421" s="325"/>
    </row>
    <row r="422" spans="1:19" ht="30">
      <c r="A422" s="326">
        <v>421</v>
      </c>
      <c r="B422" s="382" t="s">
        <v>871</v>
      </c>
      <c r="C422" s="383" t="s">
        <v>888</v>
      </c>
      <c r="D422" s="384">
        <v>10</v>
      </c>
      <c r="E422" s="330">
        <v>0</v>
      </c>
      <c r="F422" s="331"/>
      <c r="G422" s="332">
        <v>0</v>
      </c>
      <c r="H422" s="331">
        <v>0</v>
      </c>
      <c r="I422" s="333"/>
      <c r="J422" s="334"/>
      <c r="K422" s="325"/>
      <c r="L422" s="325"/>
      <c r="M422" s="325"/>
      <c r="N422" s="325"/>
      <c r="O422" s="325"/>
      <c r="P422" s="325"/>
      <c r="Q422" s="325"/>
      <c r="R422" s="325"/>
      <c r="S422" s="325"/>
    </row>
    <row r="423" spans="1:19" ht="18">
      <c r="A423" s="326">
        <v>422</v>
      </c>
      <c r="B423" s="382" t="s">
        <v>872</v>
      </c>
      <c r="C423" s="383" t="s">
        <v>889</v>
      </c>
      <c r="D423" s="384">
        <v>3</v>
      </c>
      <c r="E423" s="330">
        <v>0</v>
      </c>
      <c r="F423" s="331"/>
      <c r="G423" s="332">
        <v>0</v>
      </c>
      <c r="H423" s="331">
        <v>0</v>
      </c>
      <c r="I423" s="333"/>
      <c r="J423" s="334"/>
      <c r="K423" s="325"/>
      <c r="L423" s="325"/>
      <c r="M423" s="325"/>
      <c r="N423" s="325"/>
      <c r="O423" s="325"/>
      <c r="P423" s="325"/>
      <c r="Q423" s="325"/>
      <c r="R423" s="325"/>
      <c r="S423" s="325"/>
    </row>
    <row r="424" spans="1:19" ht="18">
      <c r="A424" s="326">
        <v>423</v>
      </c>
      <c r="B424" s="382" t="s">
        <v>873</v>
      </c>
      <c r="C424" s="383" t="s">
        <v>889</v>
      </c>
      <c r="D424" s="384">
        <v>8</v>
      </c>
      <c r="E424" s="330">
        <v>0</v>
      </c>
      <c r="F424" s="331"/>
      <c r="G424" s="332">
        <v>0</v>
      </c>
      <c r="H424" s="331">
        <v>0</v>
      </c>
      <c r="I424" s="333"/>
      <c r="J424" s="334"/>
      <c r="K424" s="325"/>
      <c r="L424" s="325"/>
      <c r="M424" s="325"/>
      <c r="N424" s="325"/>
      <c r="O424" s="325"/>
      <c r="P424" s="325"/>
      <c r="Q424" s="325"/>
      <c r="R424" s="325"/>
      <c r="S424" s="325"/>
    </row>
    <row r="425" spans="1:19" ht="18">
      <c r="A425" s="326">
        <v>424</v>
      </c>
      <c r="B425" s="382" t="s">
        <v>874</v>
      </c>
      <c r="C425" s="383" t="s">
        <v>889</v>
      </c>
      <c r="D425" s="384">
        <v>3</v>
      </c>
      <c r="E425" s="330">
        <v>0</v>
      </c>
      <c r="F425" s="331"/>
      <c r="G425" s="332">
        <v>0</v>
      </c>
      <c r="H425" s="331">
        <v>0</v>
      </c>
      <c r="I425" s="333"/>
      <c r="J425" s="334"/>
      <c r="K425" s="325"/>
      <c r="L425" s="325"/>
      <c r="M425" s="325"/>
      <c r="N425" s="325"/>
      <c r="O425" s="325"/>
      <c r="P425" s="325"/>
      <c r="Q425" s="325"/>
      <c r="R425" s="325"/>
      <c r="S425" s="325"/>
    </row>
    <row r="426" spans="1:19" ht="18">
      <c r="A426" s="326">
        <v>425</v>
      </c>
      <c r="B426" s="382" t="s">
        <v>875</v>
      </c>
      <c r="C426" s="383" t="s">
        <v>890</v>
      </c>
      <c r="D426" s="384">
        <v>2</v>
      </c>
      <c r="E426" s="330">
        <v>0</v>
      </c>
      <c r="F426" s="331"/>
      <c r="G426" s="332">
        <v>0</v>
      </c>
      <c r="H426" s="331">
        <v>0</v>
      </c>
      <c r="I426" s="333"/>
      <c r="J426" s="334"/>
      <c r="K426" s="325"/>
      <c r="L426" s="325"/>
      <c r="M426" s="325"/>
      <c r="N426" s="325"/>
      <c r="O426" s="325"/>
      <c r="P426" s="325"/>
      <c r="Q426" s="325"/>
      <c r="R426" s="325"/>
      <c r="S426" s="325"/>
    </row>
    <row r="427" spans="1:19" ht="19" thickBot="1">
      <c r="A427" s="385">
        <v>426</v>
      </c>
      <c r="B427" s="386" t="s">
        <v>876</v>
      </c>
      <c r="C427" s="387" t="s">
        <v>890</v>
      </c>
      <c r="D427" s="388">
        <v>2</v>
      </c>
      <c r="E427" s="330">
        <v>0</v>
      </c>
      <c r="F427" s="389"/>
      <c r="G427" s="390"/>
      <c r="H427" s="389">
        <v>0</v>
      </c>
      <c r="I427" s="391"/>
      <c r="J427" s="392"/>
      <c r="K427" s="325"/>
      <c r="L427" s="325"/>
      <c r="M427" s="325"/>
      <c r="N427" s="325"/>
      <c r="O427" s="325"/>
      <c r="P427" s="325"/>
      <c r="Q427" s="325"/>
      <c r="R427" s="325"/>
      <c r="S427" s="325"/>
    </row>
    <row r="428" spans="1:19" ht="31" thickBot="1">
      <c r="A428" s="920" t="s">
        <v>1346</v>
      </c>
      <c r="B428" s="921"/>
      <c r="C428" s="921"/>
      <c r="D428" s="921"/>
      <c r="E428" s="921"/>
      <c r="F428" s="921"/>
      <c r="G428" s="922"/>
      <c r="H428" s="923">
        <v>236061453.67999986</v>
      </c>
      <c r="I428" s="924"/>
      <c r="J428" s="925"/>
      <c r="K428" s="325"/>
      <c r="L428" s="325"/>
      <c r="M428" s="325"/>
      <c r="N428" s="325"/>
      <c r="O428" s="325"/>
      <c r="P428" s="325"/>
      <c r="Q428" s="325"/>
      <c r="R428" s="325"/>
      <c r="S428" s="325"/>
    </row>
    <row r="429" spans="1:19" ht="18">
      <c r="A429" s="393"/>
      <c r="B429" s="394"/>
      <c r="C429" s="393"/>
      <c r="D429" s="395"/>
      <c r="E429" s="396"/>
      <c r="F429" s="397"/>
      <c r="G429" s="705">
        <f>+SUM(G2:G426)</f>
        <v>4969865.8000000091</v>
      </c>
      <c r="H429" s="397"/>
      <c r="I429" s="393"/>
      <c r="J429" s="325"/>
      <c r="K429" s="325"/>
      <c r="L429" s="325"/>
      <c r="M429" s="325"/>
      <c r="N429" s="325"/>
      <c r="O429" s="325"/>
      <c r="P429" s="325"/>
      <c r="Q429" s="325"/>
      <c r="R429" s="325"/>
      <c r="S429" s="325"/>
    </row>
    <row r="430" spans="1:19" ht="18">
      <c r="A430" s="393"/>
      <c r="B430" s="394"/>
      <c r="C430" s="393"/>
      <c r="D430" s="395"/>
      <c r="E430" s="396"/>
      <c r="F430" s="397"/>
      <c r="G430" s="325"/>
      <c r="H430" s="397"/>
      <c r="I430" s="393"/>
      <c r="J430" s="325"/>
      <c r="K430" s="325"/>
      <c r="L430" s="325"/>
      <c r="M430" s="325"/>
      <c r="N430" s="325"/>
      <c r="O430" s="325"/>
      <c r="P430" s="325"/>
      <c r="Q430" s="325"/>
      <c r="R430" s="325"/>
      <c r="S430" s="325"/>
    </row>
    <row r="431" spans="1:19" ht="18">
      <c r="A431" s="393"/>
      <c r="B431" s="394"/>
      <c r="C431" s="393"/>
      <c r="D431" s="395"/>
      <c r="E431" s="396"/>
      <c r="F431" s="397"/>
      <c r="G431" s="325"/>
      <c r="H431" s="397"/>
      <c r="I431" s="393"/>
      <c r="J431" s="325"/>
      <c r="K431" s="325"/>
      <c r="L431" s="325"/>
      <c r="M431" s="325"/>
      <c r="N431" s="325"/>
      <c r="O431" s="325"/>
      <c r="P431" s="325"/>
      <c r="Q431" s="325"/>
      <c r="R431" s="325"/>
      <c r="S431" s="325"/>
    </row>
    <row r="432" spans="1:19" ht="18">
      <c r="A432" s="398" t="s">
        <v>1347</v>
      </c>
      <c r="B432" s="394"/>
      <c r="C432" s="393"/>
      <c r="D432" s="395"/>
      <c r="E432" s="396"/>
      <c r="F432" s="397"/>
      <c r="G432" s="325"/>
      <c r="H432" s="397"/>
      <c r="I432" s="393"/>
      <c r="J432" s="325"/>
      <c r="K432" s="325"/>
      <c r="L432" s="325"/>
      <c r="M432" s="325"/>
      <c r="N432" s="325"/>
      <c r="O432" s="325"/>
      <c r="P432" s="325"/>
      <c r="Q432" s="325"/>
      <c r="R432" s="325"/>
      <c r="S432" s="325"/>
    </row>
    <row r="433" spans="1:19" ht="18">
      <c r="A433" s="398" t="s">
        <v>1348</v>
      </c>
      <c r="B433" s="394"/>
      <c r="C433" s="393"/>
      <c r="D433" s="395"/>
      <c r="E433" s="396"/>
      <c r="F433" s="397"/>
      <c r="G433" s="325"/>
      <c r="H433" s="397"/>
      <c r="I433" s="393"/>
      <c r="J433" s="325"/>
      <c r="K433" s="325"/>
      <c r="L433" s="325"/>
      <c r="M433" s="325"/>
      <c r="N433" s="325"/>
      <c r="O433" s="325"/>
      <c r="P433" s="325"/>
      <c r="Q433" s="325"/>
      <c r="R433" s="325"/>
      <c r="S433" s="325"/>
    </row>
    <row r="434" spans="1:19" ht="18">
      <c r="A434" s="393"/>
      <c r="B434" s="394"/>
      <c r="C434" s="393"/>
      <c r="D434" s="395"/>
      <c r="E434" s="396"/>
      <c r="F434" s="397"/>
      <c r="G434" s="325"/>
      <c r="H434" s="397"/>
      <c r="I434" s="393"/>
      <c r="J434" s="325"/>
      <c r="K434" s="325"/>
      <c r="L434" s="325"/>
      <c r="M434" s="325"/>
      <c r="N434" s="325"/>
      <c r="O434" s="325"/>
      <c r="P434" s="325"/>
      <c r="Q434" s="325"/>
      <c r="R434" s="325"/>
      <c r="S434" s="325"/>
    </row>
    <row r="435" spans="1:19" ht="18">
      <c r="A435" s="393"/>
      <c r="B435" s="394"/>
      <c r="C435" s="393"/>
      <c r="D435" s="395"/>
      <c r="E435" s="396"/>
      <c r="F435" s="397"/>
      <c r="G435" s="325"/>
      <c r="H435" s="397"/>
      <c r="I435" s="393"/>
      <c r="J435" s="325"/>
      <c r="K435" s="325"/>
      <c r="L435" s="325"/>
      <c r="M435" s="325"/>
      <c r="N435" s="325"/>
      <c r="O435" s="325"/>
      <c r="P435" s="325"/>
      <c r="Q435" s="325"/>
      <c r="R435" s="325"/>
      <c r="S435" s="325"/>
    </row>
    <row r="436" spans="1:19" ht="18">
      <c r="A436" s="393"/>
      <c r="B436" s="394"/>
      <c r="C436" s="393"/>
      <c r="D436" s="395"/>
      <c r="E436" s="396"/>
      <c r="F436" s="397"/>
      <c r="G436" s="325"/>
      <c r="H436" s="397"/>
      <c r="I436" s="393"/>
      <c r="J436" s="325"/>
      <c r="K436" s="325"/>
      <c r="L436" s="325"/>
      <c r="M436" s="325"/>
      <c r="N436" s="325"/>
      <c r="O436" s="325"/>
      <c r="P436" s="325"/>
      <c r="Q436" s="325"/>
      <c r="R436" s="325"/>
      <c r="S436" s="325"/>
    </row>
    <row r="437" spans="1:19" ht="18">
      <c r="A437" s="393"/>
      <c r="B437" s="394"/>
      <c r="C437" s="393"/>
      <c r="D437" s="395"/>
      <c r="E437" s="396"/>
      <c r="F437" s="397"/>
      <c r="G437" s="325"/>
      <c r="H437" s="397"/>
      <c r="I437" s="393"/>
      <c r="J437" s="325"/>
      <c r="K437" s="325"/>
      <c r="L437" s="325"/>
      <c r="M437" s="325"/>
      <c r="N437" s="325"/>
      <c r="O437" s="325"/>
      <c r="P437" s="325"/>
      <c r="Q437" s="325"/>
      <c r="R437" s="325"/>
      <c r="S437" s="325"/>
    </row>
    <row r="438" spans="1:19" ht="18">
      <c r="A438" s="393"/>
      <c r="B438" s="394"/>
      <c r="C438" s="393"/>
      <c r="D438" s="395"/>
      <c r="E438" s="396"/>
      <c r="F438" s="397"/>
      <c r="G438" s="325"/>
      <c r="H438" s="397"/>
      <c r="I438" s="393"/>
      <c r="J438" s="325"/>
      <c r="K438" s="325"/>
      <c r="L438" s="325"/>
      <c r="M438" s="325"/>
      <c r="N438" s="325"/>
      <c r="O438" s="325"/>
      <c r="P438" s="325"/>
      <c r="Q438" s="325"/>
      <c r="R438" s="325"/>
      <c r="S438" s="325"/>
    </row>
    <row r="439" spans="1:19" ht="18">
      <c r="A439" s="393"/>
      <c r="B439" s="394"/>
      <c r="C439" s="393"/>
      <c r="D439" s="395"/>
      <c r="E439" s="396"/>
      <c r="F439" s="397"/>
      <c r="G439" s="325"/>
      <c r="H439" s="397"/>
      <c r="I439" s="393"/>
      <c r="J439" s="325"/>
      <c r="K439" s="325"/>
      <c r="L439" s="325"/>
      <c r="M439" s="325"/>
      <c r="N439" s="325"/>
      <c r="O439" s="325"/>
      <c r="P439" s="325"/>
      <c r="Q439" s="325"/>
      <c r="R439" s="325"/>
      <c r="S439" s="325"/>
    </row>
    <row r="440" spans="1:19" ht="18">
      <c r="A440" s="393"/>
      <c r="B440" s="394"/>
      <c r="C440" s="393"/>
      <c r="D440" s="395"/>
      <c r="E440" s="396"/>
      <c r="F440" s="397"/>
      <c r="G440" s="325"/>
      <c r="H440" s="397"/>
      <c r="I440" s="393"/>
      <c r="J440" s="325"/>
      <c r="K440" s="325"/>
      <c r="L440" s="325"/>
      <c r="M440" s="325"/>
      <c r="N440" s="325"/>
      <c r="O440" s="325"/>
      <c r="P440" s="325"/>
      <c r="Q440" s="325"/>
      <c r="R440" s="325"/>
      <c r="S440" s="325"/>
    </row>
    <row r="441" spans="1:19" ht="18">
      <c r="A441" s="393"/>
      <c r="B441" s="394"/>
      <c r="C441" s="393"/>
      <c r="D441" s="395"/>
      <c r="E441" s="396"/>
      <c r="F441" s="397"/>
      <c r="G441" s="325"/>
      <c r="H441" s="397"/>
      <c r="I441" s="393"/>
      <c r="J441" s="325"/>
      <c r="K441" s="325"/>
      <c r="L441" s="325"/>
      <c r="M441" s="325"/>
      <c r="N441" s="325"/>
      <c r="O441" s="325"/>
      <c r="P441" s="325"/>
      <c r="Q441" s="325"/>
      <c r="R441" s="325"/>
      <c r="S441" s="325"/>
    </row>
    <row r="442" spans="1:19" ht="18">
      <c r="A442" s="393"/>
      <c r="B442" s="394"/>
      <c r="C442" s="393"/>
      <c r="D442" s="395"/>
      <c r="E442" s="396"/>
      <c r="F442" s="397"/>
      <c r="G442" s="325"/>
      <c r="H442" s="397"/>
      <c r="I442" s="393"/>
      <c r="J442" s="325"/>
      <c r="K442" s="325"/>
      <c r="L442" s="325"/>
      <c r="M442" s="325"/>
      <c r="N442" s="325"/>
      <c r="O442" s="325"/>
      <c r="P442" s="325"/>
      <c r="Q442" s="325"/>
      <c r="R442" s="325"/>
      <c r="S442" s="325"/>
    </row>
    <row r="443" spans="1:19" ht="18">
      <c r="A443" s="393"/>
      <c r="B443" s="394"/>
      <c r="C443" s="393"/>
      <c r="D443" s="395"/>
      <c r="E443" s="396"/>
      <c r="F443" s="397"/>
      <c r="G443" s="325"/>
      <c r="H443" s="397"/>
      <c r="I443" s="393"/>
      <c r="J443" s="325"/>
      <c r="K443" s="325"/>
      <c r="L443" s="325"/>
      <c r="M443" s="325"/>
      <c r="N443" s="325"/>
      <c r="O443" s="325"/>
      <c r="P443" s="325"/>
      <c r="Q443" s="325"/>
      <c r="R443" s="325"/>
      <c r="S443" s="325"/>
    </row>
    <row r="444" spans="1:19" ht="18">
      <c r="A444" s="393"/>
      <c r="B444" s="394"/>
      <c r="C444" s="393"/>
      <c r="D444" s="395"/>
      <c r="E444" s="396"/>
      <c r="F444" s="397"/>
      <c r="G444" s="325"/>
      <c r="H444" s="397"/>
      <c r="I444" s="393"/>
      <c r="J444" s="325"/>
      <c r="K444" s="325"/>
      <c r="L444" s="325"/>
      <c r="M444" s="325"/>
      <c r="N444" s="325"/>
      <c r="O444" s="325"/>
      <c r="P444" s="325"/>
      <c r="Q444" s="325"/>
      <c r="R444" s="325"/>
      <c r="S444" s="325"/>
    </row>
    <row r="445" spans="1:19" ht="18">
      <c r="A445" s="393"/>
      <c r="B445" s="394"/>
      <c r="C445" s="393"/>
      <c r="D445" s="395"/>
      <c r="E445" s="396"/>
      <c r="F445" s="397"/>
      <c r="G445" s="325"/>
      <c r="H445" s="397"/>
      <c r="I445" s="393"/>
      <c r="J445" s="325"/>
      <c r="K445" s="325"/>
      <c r="L445" s="325"/>
      <c r="M445" s="325"/>
      <c r="N445" s="325"/>
      <c r="O445" s="325"/>
      <c r="P445" s="325"/>
      <c r="Q445" s="325"/>
      <c r="R445" s="325"/>
      <c r="S445" s="325"/>
    </row>
    <row r="446" spans="1:19" ht="18">
      <c r="A446" s="393"/>
      <c r="B446" s="394"/>
      <c r="C446" s="393"/>
      <c r="D446" s="395"/>
      <c r="E446" s="396"/>
      <c r="F446" s="397"/>
      <c r="G446" s="325"/>
      <c r="H446" s="397"/>
      <c r="I446" s="393"/>
      <c r="J446" s="325"/>
      <c r="K446" s="325"/>
      <c r="L446" s="325"/>
      <c r="M446" s="325"/>
      <c r="N446" s="325"/>
      <c r="O446" s="325"/>
      <c r="P446" s="325"/>
      <c r="Q446" s="325"/>
      <c r="R446" s="325"/>
      <c r="S446" s="325"/>
    </row>
    <row r="447" spans="1:19" ht="18">
      <c r="A447" s="393"/>
      <c r="B447" s="394"/>
      <c r="C447" s="393"/>
      <c r="D447" s="395"/>
      <c r="E447" s="396"/>
      <c r="F447" s="397"/>
      <c r="G447" s="325"/>
      <c r="H447" s="397"/>
      <c r="I447" s="393"/>
      <c r="J447" s="325"/>
      <c r="K447" s="325"/>
      <c r="L447" s="325"/>
      <c r="M447" s="325"/>
      <c r="N447" s="325"/>
      <c r="O447" s="325"/>
      <c r="P447" s="325"/>
      <c r="Q447" s="325"/>
      <c r="R447" s="325"/>
      <c r="S447" s="325"/>
    </row>
    <row r="448" spans="1:19" ht="18">
      <c r="A448" s="393"/>
      <c r="B448" s="394"/>
      <c r="C448" s="393"/>
      <c r="D448" s="395"/>
      <c r="E448" s="396"/>
      <c r="F448" s="397"/>
      <c r="G448" s="325"/>
      <c r="H448" s="397"/>
      <c r="I448" s="393"/>
      <c r="J448" s="325"/>
      <c r="K448" s="325"/>
      <c r="L448" s="325"/>
      <c r="M448" s="325"/>
      <c r="N448" s="325"/>
      <c r="O448" s="325"/>
      <c r="P448" s="325"/>
      <c r="Q448" s="325"/>
      <c r="R448" s="325"/>
      <c r="S448" s="325"/>
    </row>
    <row r="449" spans="1:19" ht="18">
      <c r="A449" s="393"/>
      <c r="B449" s="394"/>
      <c r="C449" s="393"/>
      <c r="D449" s="395"/>
      <c r="E449" s="396"/>
      <c r="F449" s="397"/>
      <c r="G449" s="325"/>
      <c r="H449" s="397"/>
      <c r="I449" s="393"/>
      <c r="J449" s="325"/>
      <c r="K449" s="325"/>
      <c r="L449" s="325"/>
      <c r="M449" s="325"/>
      <c r="N449" s="325"/>
      <c r="O449" s="325"/>
      <c r="P449" s="325"/>
      <c r="Q449" s="325"/>
      <c r="R449" s="325"/>
      <c r="S449" s="325"/>
    </row>
    <row r="450" spans="1:19" ht="18">
      <c r="A450" s="393"/>
      <c r="B450" s="394"/>
      <c r="C450" s="393"/>
      <c r="D450" s="395"/>
      <c r="E450" s="396"/>
      <c r="F450" s="397"/>
      <c r="G450" s="325"/>
      <c r="H450" s="397"/>
      <c r="I450" s="393"/>
      <c r="J450" s="325"/>
      <c r="K450" s="325"/>
      <c r="L450" s="325"/>
      <c r="M450" s="325"/>
      <c r="N450" s="325"/>
      <c r="O450" s="325"/>
      <c r="P450" s="325"/>
      <c r="Q450" s="325"/>
      <c r="R450" s="325"/>
      <c r="S450" s="325"/>
    </row>
    <row r="451" spans="1:19" ht="18">
      <c r="A451" s="393"/>
      <c r="B451" s="394"/>
      <c r="C451" s="393"/>
      <c r="D451" s="395"/>
      <c r="E451" s="396"/>
      <c r="F451" s="397"/>
      <c r="G451" s="325"/>
      <c r="H451" s="397"/>
      <c r="I451" s="393"/>
      <c r="J451" s="325"/>
      <c r="K451" s="325"/>
      <c r="L451" s="325"/>
      <c r="M451" s="325"/>
      <c r="N451" s="325"/>
      <c r="O451" s="325"/>
      <c r="P451" s="325"/>
      <c r="Q451" s="325"/>
      <c r="R451" s="325"/>
      <c r="S451" s="325"/>
    </row>
    <row r="452" spans="1:19" ht="18">
      <c r="A452" s="393"/>
      <c r="B452" s="394"/>
      <c r="C452" s="393"/>
      <c r="D452" s="395"/>
      <c r="E452" s="396"/>
      <c r="F452" s="397"/>
      <c r="G452" s="325"/>
      <c r="H452" s="397"/>
      <c r="I452" s="393"/>
      <c r="J452" s="325"/>
      <c r="K452" s="325"/>
      <c r="L452" s="325"/>
      <c r="M452" s="325"/>
      <c r="N452" s="325"/>
      <c r="O452" s="325"/>
      <c r="P452" s="325"/>
      <c r="Q452" s="325"/>
      <c r="R452" s="325"/>
      <c r="S452" s="325"/>
    </row>
    <row r="453" spans="1:19" ht="18">
      <c r="A453" s="393"/>
      <c r="B453" s="394"/>
      <c r="C453" s="393"/>
      <c r="D453" s="395"/>
      <c r="E453" s="396"/>
      <c r="F453" s="397"/>
      <c r="G453" s="325"/>
      <c r="H453" s="397"/>
      <c r="I453" s="393"/>
      <c r="J453" s="325"/>
      <c r="K453" s="325"/>
      <c r="L453" s="325"/>
      <c r="M453" s="325"/>
      <c r="N453" s="325"/>
      <c r="O453" s="325"/>
      <c r="P453" s="325"/>
      <c r="Q453" s="325"/>
      <c r="R453" s="325"/>
      <c r="S453" s="325"/>
    </row>
    <row r="454" spans="1:19" ht="18">
      <c r="A454" s="393"/>
      <c r="B454" s="394"/>
      <c r="C454" s="393"/>
      <c r="D454" s="395"/>
      <c r="E454" s="396"/>
      <c r="F454" s="397"/>
      <c r="G454" s="325"/>
      <c r="H454" s="397"/>
      <c r="I454" s="393"/>
      <c r="J454" s="325"/>
      <c r="K454" s="325"/>
      <c r="L454" s="325"/>
      <c r="M454" s="325"/>
      <c r="N454" s="325"/>
      <c r="O454" s="325"/>
      <c r="P454" s="325"/>
      <c r="Q454" s="325"/>
      <c r="R454" s="325"/>
      <c r="S454" s="325"/>
    </row>
    <row r="455" spans="1:19" ht="18">
      <c r="A455" s="393"/>
      <c r="B455" s="394"/>
      <c r="C455" s="393"/>
      <c r="D455" s="395"/>
      <c r="E455" s="396"/>
      <c r="F455" s="397"/>
      <c r="G455" s="325"/>
      <c r="H455" s="397"/>
      <c r="I455" s="393"/>
      <c r="J455" s="325"/>
      <c r="K455" s="325"/>
      <c r="L455" s="325"/>
      <c r="M455" s="325"/>
      <c r="N455" s="325"/>
      <c r="O455" s="325"/>
      <c r="P455" s="325"/>
      <c r="Q455" s="325"/>
      <c r="R455" s="325"/>
      <c r="S455" s="325"/>
    </row>
    <row r="456" spans="1:19" ht="18">
      <c r="A456" s="393"/>
      <c r="B456" s="394"/>
      <c r="C456" s="393"/>
      <c r="D456" s="395"/>
      <c r="E456" s="396"/>
      <c r="F456" s="397"/>
      <c r="G456" s="325"/>
      <c r="H456" s="397"/>
      <c r="I456" s="393"/>
      <c r="J456" s="325"/>
      <c r="K456" s="325"/>
      <c r="L456" s="325"/>
      <c r="M456" s="325"/>
      <c r="N456" s="325"/>
      <c r="O456" s="325"/>
      <c r="P456" s="325"/>
      <c r="Q456" s="325"/>
      <c r="R456" s="325"/>
      <c r="S456" s="325"/>
    </row>
    <row r="457" spans="1:19" ht="18">
      <c r="A457" s="393"/>
      <c r="B457" s="394"/>
      <c r="C457" s="393"/>
      <c r="D457" s="395"/>
      <c r="E457" s="396"/>
      <c r="F457" s="397"/>
      <c r="G457" s="325"/>
      <c r="H457" s="397"/>
      <c r="I457" s="393"/>
      <c r="J457" s="325"/>
      <c r="K457" s="325"/>
      <c r="L457" s="325"/>
      <c r="M457" s="325"/>
      <c r="N457" s="325"/>
      <c r="O457" s="325"/>
      <c r="P457" s="325"/>
      <c r="Q457" s="325"/>
      <c r="R457" s="325"/>
      <c r="S457" s="325"/>
    </row>
    <row r="458" spans="1:19" ht="18">
      <c r="A458" s="393"/>
      <c r="B458" s="394"/>
      <c r="C458" s="393"/>
      <c r="D458" s="395"/>
      <c r="E458" s="396"/>
      <c r="F458" s="397"/>
      <c r="G458" s="325"/>
      <c r="H458" s="397"/>
      <c r="I458" s="393"/>
      <c r="J458" s="325"/>
      <c r="K458" s="325"/>
      <c r="L458" s="325"/>
      <c r="M458" s="325"/>
      <c r="N458" s="325"/>
      <c r="O458" s="325"/>
      <c r="P458" s="325"/>
      <c r="Q458" s="325"/>
      <c r="R458" s="325"/>
      <c r="S458" s="325"/>
    </row>
    <row r="459" spans="1:19" ht="18">
      <c r="A459" s="393"/>
      <c r="B459" s="394"/>
      <c r="C459" s="393"/>
      <c r="D459" s="395"/>
      <c r="E459" s="396"/>
      <c r="F459" s="397"/>
      <c r="G459" s="325"/>
      <c r="H459" s="397"/>
      <c r="I459" s="393"/>
      <c r="J459" s="325"/>
      <c r="K459" s="325"/>
      <c r="L459" s="325"/>
      <c r="M459" s="325"/>
      <c r="N459" s="325"/>
      <c r="O459" s="325"/>
      <c r="P459" s="325"/>
      <c r="Q459" s="325"/>
      <c r="R459" s="325"/>
      <c r="S459" s="325"/>
    </row>
    <row r="460" spans="1:19" ht="18">
      <c r="A460" s="393"/>
      <c r="B460" s="394"/>
      <c r="C460" s="393"/>
      <c r="D460" s="395"/>
      <c r="E460" s="396"/>
      <c r="F460" s="397"/>
      <c r="G460" s="325"/>
      <c r="H460" s="397"/>
      <c r="I460" s="393"/>
      <c r="J460" s="325"/>
      <c r="K460" s="325"/>
      <c r="L460" s="325"/>
      <c r="M460" s="325"/>
      <c r="N460" s="325"/>
      <c r="O460" s="325"/>
      <c r="P460" s="325"/>
      <c r="Q460" s="325"/>
      <c r="R460" s="325"/>
      <c r="S460" s="325"/>
    </row>
    <row r="461" spans="1:19" ht="18">
      <c r="A461" s="393"/>
      <c r="B461" s="394"/>
      <c r="C461" s="393"/>
      <c r="D461" s="395"/>
      <c r="E461" s="396"/>
      <c r="F461" s="397"/>
      <c r="G461" s="325"/>
      <c r="H461" s="397"/>
      <c r="I461" s="393"/>
      <c r="J461" s="325"/>
      <c r="K461" s="325"/>
      <c r="L461" s="325"/>
      <c r="M461" s="325"/>
      <c r="N461" s="325"/>
      <c r="O461" s="325"/>
      <c r="P461" s="325"/>
      <c r="Q461" s="325"/>
      <c r="R461" s="325"/>
      <c r="S461" s="325"/>
    </row>
    <row r="462" spans="1:19" ht="18">
      <c r="A462" s="393"/>
      <c r="B462" s="394"/>
      <c r="C462" s="393"/>
      <c r="D462" s="395"/>
      <c r="E462" s="396"/>
      <c r="F462" s="397"/>
      <c r="G462" s="325"/>
      <c r="H462" s="397"/>
      <c r="I462" s="393"/>
      <c r="J462" s="325"/>
      <c r="K462" s="325"/>
      <c r="L462" s="325"/>
      <c r="M462" s="325"/>
      <c r="N462" s="325"/>
      <c r="O462" s="325"/>
      <c r="P462" s="325"/>
      <c r="Q462" s="325"/>
      <c r="R462" s="325"/>
      <c r="S462" s="325"/>
    </row>
    <row r="463" spans="1:19" ht="18">
      <c r="A463" s="393"/>
      <c r="B463" s="394"/>
      <c r="C463" s="393"/>
      <c r="D463" s="395"/>
      <c r="E463" s="396"/>
      <c r="F463" s="397"/>
      <c r="G463" s="325"/>
      <c r="H463" s="397"/>
      <c r="I463" s="393"/>
      <c r="J463" s="325"/>
      <c r="K463" s="325"/>
      <c r="L463" s="325"/>
      <c r="M463" s="325"/>
      <c r="N463" s="325"/>
      <c r="O463" s="325"/>
      <c r="P463" s="325"/>
      <c r="Q463" s="325"/>
      <c r="R463" s="325"/>
      <c r="S463" s="325"/>
    </row>
    <row r="464" spans="1:19" ht="18">
      <c r="A464" s="393"/>
      <c r="B464" s="394"/>
      <c r="C464" s="393"/>
      <c r="D464" s="395"/>
      <c r="E464" s="396"/>
      <c r="F464" s="397"/>
      <c r="G464" s="325"/>
      <c r="H464" s="397"/>
      <c r="I464" s="393"/>
      <c r="J464" s="325"/>
      <c r="K464" s="325"/>
      <c r="L464" s="325"/>
      <c r="M464" s="325"/>
      <c r="N464" s="325"/>
      <c r="O464" s="325"/>
      <c r="P464" s="325"/>
      <c r="Q464" s="325"/>
      <c r="R464" s="325"/>
      <c r="S464" s="325"/>
    </row>
    <row r="465" spans="1:19" ht="18">
      <c r="A465" s="393"/>
      <c r="B465" s="394"/>
      <c r="C465" s="393"/>
      <c r="D465" s="395"/>
      <c r="E465" s="396"/>
      <c r="F465" s="397"/>
      <c r="G465" s="325"/>
      <c r="H465" s="397"/>
      <c r="I465" s="393"/>
      <c r="J465" s="325"/>
      <c r="K465" s="325"/>
      <c r="L465" s="325"/>
      <c r="M465" s="325"/>
      <c r="N465" s="325"/>
      <c r="O465" s="325"/>
      <c r="P465" s="325"/>
      <c r="Q465" s="325"/>
      <c r="R465" s="325"/>
      <c r="S465" s="325"/>
    </row>
    <row r="466" spans="1:19" ht="18">
      <c r="A466" s="393"/>
      <c r="B466" s="394"/>
      <c r="C466" s="393"/>
      <c r="D466" s="395"/>
      <c r="E466" s="396"/>
      <c r="F466" s="397"/>
      <c r="G466" s="325"/>
      <c r="H466" s="397"/>
      <c r="I466" s="393"/>
      <c r="J466" s="325"/>
      <c r="K466" s="325"/>
      <c r="L466" s="325"/>
      <c r="M466" s="325"/>
      <c r="N466" s="325"/>
      <c r="O466" s="325"/>
      <c r="P466" s="325"/>
      <c r="Q466" s="325"/>
      <c r="R466" s="325"/>
      <c r="S466" s="325"/>
    </row>
    <row r="467" spans="1:19" ht="18">
      <c r="A467" s="393"/>
      <c r="B467" s="394"/>
      <c r="C467" s="393"/>
      <c r="D467" s="395"/>
      <c r="E467" s="396"/>
      <c r="F467" s="397"/>
      <c r="G467" s="325"/>
      <c r="H467" s="397"/>
      <c r="I467" s="393"/>
      <c r="J467" s="325"/>
      <c r="K467" s="325"/>
      <c r="L467" s="325"/>
      <c r="M467" s="325"/>
      <c r="N467" s="325"/>
      <c r="O467" s="325"/>
      <c r="P467" s="325"/>
      <c r="Q467" s="325"/>
      <c r="R467" s="325"/>
      <c r="S467" s="325"/>
    </row>
    <row r="468" spans="1:19" ht="18">
      <c r="A468" s="393"/>
      <c r="B468" s="394"/>
      <c r="C468" s="393"/>
      <c r="D468" s="395"/>
      <c r="E468" s="396"/>
      <c r="F468" s="397"/>
      <c r="G468" s="325"/>
      <c r="H468" s="397"/>
      <c r="I468" s="393"/>
      <c r="J468" s="325"/>
      <c r="K468" s="325"/>
      <c r="L468" s="325"/>
      <c r="M468" s="325"/>
      <c r="N468" s="325"/>
      <c r="O468" s="325"/>
      <c r="P468" s="325"/>
      <c r="Q468" s="325"/>
      <c r="R468" s="325"/>
      <c r="S468" s="325"/>
    </row>
    <row r="469" spans="1:19" ht="18">
      <c r="A469" s="393"/>
      <c r="B469" s="394"/>
      <c r="C469" s="393"/>
      <c r="D469" s="395"/>
      <c r="E469" s="396"/>
      <c r="F469" s="397"/>
      <c r="G469" s="325"/>
      <c r="H469" s="397"/>
      <c r="I469" s="393"/>
      <c r="J469" s="325"/>
      <c r="K469" s="325"/>
      <c r="L469" s="325"/>
      <c r="M469" s="325"/>
      <c r="N469" s="325"/>
      <c r="O469" s="325"/>
      <c r="P469" s="325"/>
      <c r="Q469" s="325"/>
      <c r="R469" s="325"/>
      <c r="S469" s="325"/>
    </row>
    <row r="470" spans="1:19" ht="18">
      <c r="A470" s="393"/>
      <c r="B470" s="394"/>
      <c r="C470" s="393"/>
      <c r="D470" s="395"/>
      <c r="E470" s="396"/>
      <c r="F470" s="397"/>
      <c r="G470" s="325"/>
      <c r="H470" s="397"/>
      <c r="I470" s="393"/>
      <c r="J470" s="325"/>
      <c r="K470" s="325"/>
      <c r="L470" s="325"/>
      <c r="M470" s="325"/>
      <c r="N470" s="325"/>
      <c r="O470" s="325"/>
      <c r="P470" s="325"/>
      <c r="Q470" s="325"/>
      <c r="R470" s="325"/>
      <c r="S470" s="325"/>
    </row>
    <row r="471" spans="1:19" ht="18">
      <c r="A471" s="393"/>
      <c r="B471" s="394"/>
      <c r="C471" s="393"/>
      <c r="D471" s="395"/>
      <c r="E471" s="396"/>
      <c r="F471" s="397"/>
      <c r="G471" s="325"/>
      <c r="H471" s="397"/>
      <c r="I471" s="393"/>
      <c r="J471" s="325"/>
      <c r="K471" s="325"/>
      <c r="L471" s="325"/>
      <c r="M471" s="325"/>
      <c r="N471" s="325"/>
      <c r="O471" s="325"/>
      <c r="P471" s="325"/>
      <c r="Q471" s="325"/>
      <c r="R471" s="325"/>
      <c r="S471" s="325"/>
    </row>
    <row r="472" spans="1:19" ht="18">
      <c r="A472" s="393"/>
      <c r="B472" s="394"/>
      <c r="C472" s="393"/>
      <c r="D472" s="395"/>
      <c r="E472" s="396"/>
      <c r="F472" s="397"/>
      <c r="G472" s="325"/>
      <c r="H472" s="397"/>
      <c r="I472" s="393"/>
      <c r="J472" s="325"/>
      <c r="K472" s="325"/>
      <c r="L472" s="325"/>
      <c r="M472" s="325"/>
      <c r="N472" s="325"/>
      <c r="O472" s="325"/>
      <c r="P472" s="325"/>
      <c r="Q472" s="325"/>
      <c r="R472" s="325"/>
      <c r="S472" s="325"/>
    </row>
    <row r="473" spans="1:19" ht="18">
      <c r="A473" s="393"/>
      <c r="B473" s="394"/>
      <c r="C473" s="393"/>
      <c r="D473" s="395"/>
      <c r="E473" s="396"/>
      <c r="F473" s="397"/>
      <c r="G473" s="325"/>
      <c r="H473" s="397"/>
      <c r="I473" s="393"/>
      <c r="J473" s="325"/>
      <c r="K473" s="325"/>
      <c r="L473" s="325"/>
      <c r="M473" s="325"/>
      <c r="N473" s="325"/>
      <c r="O473" s="325"/>
      <c r="P473" s="325"/>
      <c r="Q473" s="325"/>
      <c r="R473" s="325"/>
      <c r="S473" s="325"/>
    </row>
    <row r="474" spans="1:19" ht="18">
      <c r="A474" s="393"/>
      <c r="B474" s="394"/>
      <c r="C474" s="393"/>
      <c r="D474" s="395"/>
      <c r="E474" s="396"/>
      <c r="F474" s="397"/>
      <c r="G474" s="325"/>
      <c r="H474" s="397"/>
      <c r="I474" s="393"/>
      <c r="J474" s="325"/>
      <c r="K474" s="325"/>
      <c r="L474" s="325"/>
      <c r="M474" s="325"/>
      <c r="N474" s="325"/>
      <c r="O474" s="325"/>
      <c r="P474" s="325"/>
      <c r="Q474" s="325"/>
      <c r="R474" s="325"/>
      <c r="S474" s="325"/>
    </row>
    <row r="475" spans="1:19" ht="18">
      <c r="A475" s="393"/>
      <c r="B475" s="394"/>
      <c r="C475" s="393"/>
      <c r="D475" s="395"/>
      <c r="E475" s="396"/>
      <c r="F475" s="397"/>
      <c r="G475" s="325"/>
      <c r="H475" s="397"/>
      <c r="I475" s="393"/>
      <c r="J475" s="325"/>
      <c r="K475" s="325"/>
      <c r="L475" s="325"/>
      <c r="M475" s="325"/>
      <c r="N475" s="325"/>
      <c r="O475" s="325"/>
      <c r="P475" s="325"/>
      <c r="Q475" s="325"/>
      <c r="R475" s="325"/>
      <c r="S475" s="325"/>
    </row>
    <row r="476" spans="1:19" ht="18">
      <c r="A476" s="393"/>
      <c r="B476" s="394"/>
      <c r="C476" s="393"/>
      <c r="D476" s="395"/>
      <c r="E476" s="396"/>
      <c r="F476" s="397"/>
      <c r="G476" s="325"/>
      <c r="H476" s="397"/>
      <c r="I476" s="393"/>
      <c r="J476" s="325"/>
      <c r="K476" s="325"/>
      <c r="L476" s="325"/>
      <c r="M476" s="325"/>
      <c r="N476" s="325"/>
      <c r="O476" s="325"/>
      <c r="P476" s="325"/>
      <c r="Q476" s="325"/>
      <c r="R476" s="325"/>
      <c r="S476" s="325"/>
    </row>
    <row r="477" spans="1:19" ht="18">
      <c r="A477" s="393"/>
      <c r="B477" s="394"/>
      <c r="C477" s="393"/>
      <c r="D477" s="395"/>
      <c r="E477" s="396"/>
      <c r="F477" s="397"/>
      <c r="G477" s="325"/>
      <c r="H477" s="397"/>
      <c r="I477" s="393"/>
      <c r="J477" s="325"/>
      <c r="K477" s="325"/>
      <c r="L477" s="325"/>
      <c r="M477" s="325"/>
      <c r="N477" s="325"/>
      <c r="O477" s="325"/>
      <c r="P477" s="325"/>
      <c r="Q477" s="325"/>
      <c r="R477" s="325"/>
      <c r="S477" s="325"/>
    </row>
    <row r="478" spans="1:19" ht="18">
      <c r="A478" s="393"/>
      <c r="B478" s="394"/>
      <c r="C478" s="393"/>
      <c r="D478" s="395"/>
      <c r="E478" s="396"/>
      <c r="F478" s="397"/>
      <c r="G478" s="325"/>
      <c r="H478" s="397"/>
      <c r="I478" s="393"/>
      <c r="J478" s="325"/>
      <c r="K478" s="325"/>
      <c r="L478" s="325"/>
      <c r="M478" s="325"/>
      <c r="N478" s="325"/>
      <c r="O478" s="325"/>
      <c r="P478" s="325"/>
      <c r="Q478" s="325"/>
      <c r="R478" s="325"/>
      <c r="S478" s="325"/>
    </row>
    <row r="479" spans="1:19" ht="18">
      <c r="A479" s="393"/>
      <c r="B479" s="394"/>
      <c r="C479" s="393"/>
      <c r="D479" s="395"/>
      <c r="E479" s="396"/>
      <c r="F479" s="397"/>
      <c r="G479" s="325"/>
      <c r="H479" s="397"/>
      <c r="I479" s="393"/>
      <c r="J479" s="325"/>
      <c r="K479" s="325"/>
      <c r="L479" s="325"/>
      <c r="M479" s="325"/>
      <c r="N479" s="325"/>
      <c r="O479" s="325"/>
      <c r="P479" s="325"/>
      <c r="Q479" s="325"/>
      <c r="R479" s="325"/>
      <c r="S479" s="325"/>
    </row>
    <row r="480" spans="1:19" ht="18">
      <c r="A480" s="393"/>
      <c r="B480" s="394"/>
      <c r="C480" s="393"/>
      <c r="D480" s="395"/>
      <c r="E480" s="396"/>
      <c r="F480" s="397"/>
      <c r="G480" s="325"/>
      <c r="H480" s="397"/>
      <c r="I480" s="393"/>
      <c r="J480" s="325"/>
      <c r="K480" s="325"/>
      <c r="L480" s="325"/>
      <c r="M480" s="325"/>
      <c r="N480" s="325"/>
      <c r="O480" s="325"/>
      <c r="P480" s="325"/>
      <c r="Q480" s="325"/>
      <c r="R480" s="325"/>
      <c r="S480" s="325"/>
    </row>
    <row r="481" spans="1:19" ht="18">
      <c r="A481" s="393"/>
      <c r="B481" s="394"/>
      <c r="C481" s="393"/>
      <c r="D481" s="395"/>
      <c r="E481" s="396"/>
      <c r="F481" s="397"/>
      <c r="G481" s="325"/>
      <c r="H481" s="397"/>
      <c r="I481" s="393"/>
      <c r="J481" s="325"/>
      <c r="K481" s="325"/>
      <c r="L481" s="325"/>
      <c r="M481" s="325"/>
      <c r="N481" s="325"/>
      <c r="O481" s="325"/>
      <c r="P481" s="325"/>
      <c r="Q481" s="325"/>
      <c r="R481" s="325"/>
      <c r="S481" s="325"/>
    </row>
    <row r="482" spans="1:19" ht="18">
      <c r="A482" s="393"/>
      <c r="B482" s="394"/>
      <c r="C482" s="393"/>
      <c r="D482" s="395"/>
      <c r="E482" s="396"/>
      <c r="F482" s="397"/>
      <c r="G482" s="325"/>
      <c r="H482" s="397"/>
      <c r="I482" s="393"/>
      <c r="J482" s="325"/>
      <c r="K482" s="325"/>
      <c r="L482" s="325"/>
      <c r="M482" s="325"/>
      <c r="N482" s="325"/>
      <c r="O482" s="325"/>
      <c r="P482" s="325"/>
      <c r="Q482" s="325"/>
      <c r="R482" s="325"/>
      <c r="S482" s="325"/>
    </row>
    <row r="483" spans="1:19" ht="18">
      <c r="A483" s="393"/>
      <c r="B483" s="394"/>
      <c r="C483" s="393"/>
      <c r="D483" s="395"/>
      <c r="E483" s="396"/>
      <c r="F483" s="397"/>
      <c r="G483" s="325"/>
      <c r="H483" s="397"/>
      <c r="I483" s="393"/>
      <c r="J483" s="325"/>
      <c r="K483" s="325"/>
      <c r="L483" s="325"/>
      <c r="M483" s="325"/>
      <c r="N483" s="325"/>
      <c r="O483" s="325"/>
      <c r="P483" s="325"/>
      <c r="Q483" s="325"/>
      <c r="R483" s="325"/>
      <c r="S483" s="325"/>
    </row>
    <row r="484" spans="1:19" ht="18">
      <c r="A484" s="393"/>
      <c r="B484" s="394"/>
      <c r="C484" s="393"/>
      <c r="D484" s="395"/>
      <c r="E484" s="396"/>
      <c r="F484" s="397"/>
      <c r="G484" s="325"/>
      <c r="H484" s="397"/>
      <c r="I484" s="393"/>
      <c r="J484" s="325"/>
      <c r="K484" s="325"/>
      <c r="L484" s="325"/>
      <c r="M484" s="325"/>
      <c r="N484" s="325"/>
      <c r="O484" s="325"/>
      <c r="P484" s="325"/>
      <c r="Q484" s="325"/>
      <c r="R484" s="325"/>
      <c r="S484" s="325"/>
    </row>
    <row r="485" spans="1:19" ht="18">
      <c r="A485" s="393"/>
      <c r="B485" s="394"/>
      <c r="C485" s="393"/>
      <c r="D485" s="395"/>
      <c r="E485" s="396"/>
      <c r="F485" s="397"/>
      <c r="G485" s="325"/>
      <c r="H485" s="397"/>
      <c r="I485" s="393"/>
      <c r="J485" s="325"/>
      <c r="K485" s="325"/>
      <c r="L485" s="325"/>
      <c r="M485" s="325"/>
      <c r="N485" s="325"/>
      <c r="O485" s="325"/>
      <c r="P485" s="325"/>
      <c r="Q485" s="325"/>
      <c r="R485" s="325"/>
      <c r="S485" s="325"/>
    </row>
    <row r="486" spans="1:19" ht="18">
      <c r="A486" s="393"/>
      <c r="B486" s="394"/>
      <c r="C486" s="393"/>
      <c r="D486" s="395"/>
      <c r="E486" s="396"/>
      <c r="F486" s="397"/>
      <c r="G486" s="325"/>
      <c r="H486" s="397"/>
      <c r="I486" s="393"/>
      <c r="J486" s="325"/>
      <c r="K486" s="325"/>
      <c r="L486" s="325"/>
      <c r="M486" s="325"/>
      <c r="N486" s="325"/>
      <c r="O486" s="325"/>
      <c r="P486" s="325"/>
      <c r="Q486" s="325"/>
      <c r="R486" s="325"/>
      <c r="S486" s="325"/>
    </row>
    <row r="487" spans="1:19" ht="18">
      <c r="A487" s="393"/>
      <c r="B487" s="394"/>
      <c r="C487" s="393"/>
      <c r="D487" s="395"/>
      <c r="E487" s="396"/>
      <c r="F487" s="397"/>
      <c r="G487" s="325"/>
      <c r="H487" s="397"/>
      <c r="I487" s="393"/>
      <c r="J487" s="325"/>
      <c r="K487" s="325"/>
      <c r="L487" s="325"/>
      <c r="M487" s="325"/>
      <c r="N487" s="325"/>
      <c r="O487" s="325"/>
      <c r="P487" s="325"/>
      <c r="Q487" s="325"/>
      <c r="R487" s="325"/>
      <c r="S487" s="325"/>
    </row>
    <row r="488" spans="1:19" ht="18">
      <c r="A488" s="393"/>
      <c r="B488" s="394"/>
      <c r="C488" s="393"/>
      <c r="D488" s="395"/>
      <c r="E488" s="396"/>
      <c r="F488" s="397"/>
      <c r="G488" s="325"/>
      <c r="H488" s="397"/>
      <c r="I488" s="393"/>
      <c r="J488" s="325"/>
      <c r="K488" s="325"/>
      <c r="L488" s="325"/>
      <c r="M488" s="325"/>
      <c r="N488" s="325"/>
      <c r="O488" s="325"/>
      <c r="P488" s="325"/>
      <c r="Q488" s="325"/>
      <c r="R488" s="325"/>
      <c r="S488" s="325"/>
    </row>
    <row r="489" spans="1:19" ht="18">
      <c r="A489" s="393"/>
      <c r="B489" s="394"/>
      <c r="C489" s="393"/>
      <c r="D489" s="395"/>
      <c r="E489" s="396"/>
      <c r="F489" s="397"/>
      <c r="G489" s="325"/>
      <c r="H489" s="397"/>
      <c r="I489" s="393"/>
      <c r="J489" s="325"/>
      <c r="K489" s="325"/>
      <c r="L489" s="325"/>
      <c r="M489" s="325"/>
      <c r="N489" s="325"/>
      <c r="O489" s="325"/>
      <c r="P489" s="325"/>
      <c r="Q489" s="325"/>
      <c r="R489" s="325"/>
      <c r="S489" s="325"/>
    </row>
    <row r="490" spans="1:19" ht="18">
      <c r="A490" s="393"/>
      <c r="B490" s="394"/>
      <c r="C490" s="393"/>
      <c r="D490" s="395"/>
      <c r="E490" s="396"/>
      <c r="F490" s="397"/>
      <c r="G490" s="325"/>
      <c r="H490" s="397"/>
      <c r="I490" s="393"/>
      <c r="J490" s="325"/>
      <c r="K490" s="325"/>
      <c r="L490" s="325"/>
      <c r="M490" s="325"/>
      <c r="N490" s="325"/>
      <c r="O490" s="325"/>
      <c r="P490" s="325"/>
      <c r="Q490" s="325"/>
      <c r="R490" s="325"/>
      <c r="S490" s="325"/>
    </row>
    <row r="491" spans="1:19" ht="18">
      <c r="A491" s="393"/>
      <c r="B491" s="394"/>
      <c r="C491" s="393"/>
      <c r="D491" s="395"/>
      <c r="E491" s="396"/>
      <c r="F491" s="397"/>
      <c r="G491" s="325"/>
      <c r="H491" s="397"/>
      <c r="I491" s="393"/>
      <c r="J491" s="325"/>
      <c r="K491" s="325"/>
      <c r="L491" s="325"/>
      <c r="M491" s="325"/>
      <c r="N491" s="325"/>
      <c r="O491" s="325"/>
      <c r="P491" s="325"/>
      <c r="Q491" s="325"/>
      <c r="R491" s="325"/>
      <c r="S491" s="325"/>
    </row>
    <row r="492" spans="1:19" ht="18">
      <c r="A492" s="393"/>
      <c r="B492" s="394"/>
      <c r="C492" s="393"/>
      <c r="D492" s="395"/>
      <c r="E492" s="396"/>
      <c r="F492" s="397"/>
      <c r="G492" s="325"/>
      <c r="H492" s="397"/>
      <c r="I492" s="393"/>
      <c r="J492" s="325"/>
      <c r="K492" s="325"/>
      <c r="L492" s="325"/>
      <c r="M492" s="325"/>
      <c r="N492" s="325"/>
      <c r="O492" s="325"/>
      <c r="P492" s="325"/>
      <c r="Q492" s="325"/>
      <c r="R492" s="325"/>
      <c r="S492" s="325"/>
    </row>
    <row r="493" spans="1:19" ht="18">
      <c r="A493" s="393"/>
      <c r="B493" s="394"/>
      <c r="C493" s="393"/>
      <c r="D493" s="395"/>
      <c r="E493" s="396"/>
      <c r="F493" s="397"/>
      <c r="G493" s="325"/>
      <c r="H493" s="397"/>
      <c r="I493" s="393"/>
      <c r="J493" s="325"/>
      <c r="K493" s="325"/>
      <c r="L493" s="325"/>
      <c r="M493" s="325"/>
      <c r="N493" s="325"/>
      <c r="O493" s="325"/>
      <c r="P493" s="325"/>
      <c r="Q493" s="325"/>
      <c r="R493" s="325"/>
      <c r="S493" s="325"/>
    </row>
    <row r="494" spans="1:19" ht="18">
      <c r="A494" s="393"/>
      <c r="B494" s="394"/>
      <c r="C494" s="393"/>
      <c r="D494" s="395"/>
      <c r="E494" s="396"/>
      <c r="F494" s="397"/>
      <c r="G494" s="325"/>
      <c r="H494" s="397"/>
      <c r="I494" s="393"/>
      <c r="J494" s="325"/>
      <c r="K494" s="325"/>
      <c r="L494" s="325"/>
      <c r="M494" s="325"/>
      <c r="N494" s="325"/>
      <c r="O494" s="325"/>
      <c r="P494" s="325"/>
      <c r="Q494" s="325"/>
      <c r="R494" s="325"/>
      <c r="S494" s="325"/>
    </row>
    <row r="495" spans="1:19" ht="18">
      <c r="A495" s="393"/>
      <c r="B495" s="394"/>
      <c r="C495" s="393"/>
      <c r="D495" s="395"/>
      <c r="E495" s="396"/>
      <c r="F495" s="397"/>
      <c r="G495" s="325"/>
      <c r="H495" s="397"/>
      <c r="I495" s="393"/>
      <c r="J495" s="325"/>
      <c r="K495" s="325"/>
      <c r="L495" s="325"/>
      <c r="M495" s="325"/>
      <c r="N495" s="325"/>
      <c r="O495" s="325"/>
      <c r="P495" s="325"/>
      <c r="Q495" s="325"/>
      <c r="R495" s="325"/>
      <c r="S495" s="325"/>
    </row>
    <row r="496" spans="1:19" ht="18">
      <c r="A496" s="393"/>
      <c r="B496" s="394"/>
      <c r="C496" s="393"/>
      <c r="D496" s="395"/>
      <c r="E496" s="396"/>
      <c r="F496" s="397"/>
      <c r="G496" s="325"/>
      <c r="H496" s="397"/>
      <c r="I496" s="393"/>
      <c r="J496" s="325"/>
      <c r="K496" s="325"/>
      <c r="L496" s="325"/>
      <c r="M496" s="325"/>
      <c r="N496" s="325"/>
      <c r="O496" s="325"/>
      <c r="P496" s="325"/>
      <c r="Q496" s="325"/>
      <c r="R496" s="325"/>
      <c r="S496" s="325"/>
    </row>
    <row r="497" spans="1:19" ht="18">
      <c r="A497" s="393"/>
      <c r="B497" s="394"/>
      <c r="C497" s="393"/>
      <c r="D497" s="395"/>
      <c r="E497" s="396"/>
      <c r="F497" s="397"/>
      <c r="G497" s="325"/>
      <c r="H497" s="397"/>
      <c r="I497" s="393"/>
      <c r="J497" s="325"/>
      <c r="K497" s="325"/>
      <c r="L497" s="325"/>
      <c r="M497" s="325"/>
      <c r="N497" s="325"/>
      <c r="O497" s="325"/>
      <c r="P497" s="325"/>
      <c r="Q497" s="325"/>
      <c r="R497" s="325"/>
      <c r="S497" s="325"/>
    </row>
    <row r="498" spans="1:19" ht="18">
      <c r="A498" s="393"/>
      <c r="B498" s="394"/>
      <c r="C498" s="393"/>
      <c r="D498" s="395"/>
      <c r="E498" s="396"/>
      <c r="F498" s="397"/>
      <c r="G498" s="325"/>
      <c r="H498" s="397"/>
      <c r="I498" s="393"/>
      <c r="J498" s="325"/>
      <c r="K498" s="325"/>
      <c r="L498" s="325"/>
      <c r="M498" s="325"/>
      <c r="N498" s="325"/>
      <c r="O498" s="325"/>
      <c r="P498" s="325"/>
      <c r="Q498" s="325"/>
      <c r="R498" s="325"/>
      <c r="S498" s="325"/>
    </row>
    <row r="499" spans="1:19" ht="18">
      <c r="A499" s="393"/>
      <c r="B499" s="394"/>
      <c r="C499" s="393"/>
      <c r="D499" s="395"/>
      <c r="E499" s="396"/>
      <c r="F499" s="397"/>
      <c r="G499" s="325"/>
      <c r="H499" s="397"/>
      <c r="I499" s="393"/>
      <c r="J499" s="325"/>
      <c r="K499" s="325"/>
      <c r="L499" s="325"/>
      <c r="M499" s="325"/>
      <c r="N499" s="325"/>
      <c r="O499" s="325"/>
      <c r="P499" s="325"/>
      <c r="Q499" s="325"/>
      <c r="R499" s="325"/>
      <c r="S499" s="325"/>
    </row>
    <row r="500" spans="1:19" ht="18">
      <c r="A500" s="393"/>
      <c r="B500" s="394"/>
      <c r="C500" s="393"/>
      <c r="D500" s="395"/>
      <c r="E500" s="396"/>
      <c r="F500" s="397"/>
      <c r="G500" s="325"/>
      <c r="H500" s="397"/>
      <c r="I500" s="393"/>
      <c r="J500" s="325"/>
      <c r="K500" s="325"/>
      <c r="L500" s="325"/>
      <c r="M500" s="325"/>
      <c r="N500" s="325"/>
      <c r="O500" s="325"/>
      <c r="P500" s="325"/>
      <c r="Q500" s="325"/>
      <c r="R500" s="325"/>
      <c r="S500" s="325"/>
    </row>
    <row r="501" spans="1:19" ht="18">
      <c r="A501" s="393"/>
      <c r="B501" s="394"/>
      <c r="C501" s="393"/>
      <c r="D501" s="395"/>
      <c r="E501" s="396"/>
      <c r="F501" s="397"/>
      <c r="G501" s="325"/>
      <c r="H501" s="397"/>
      <c r="I501" s="393"/>
      <c r="J501" s="325"/>
      <c r="K501" s="325"/>
      <c r="L501" s="325"/>
      <c r="M501" s="325"/>
      <c r="N501" s="325"/>
      <c r="O501" s="325"/>
      <c r="P501" s="325"/>
      <c r="Q501" s="325"/>
      <c r="R501" s="325"/>
      <c r="S501" s="325"/>
    </row>
    <row r="502" spans="1:19" ht="18">
      <c r="A502" s="393"/>
      <c r="B502" s="394"/>
      <c r="C502" s="393"/>
      <c r="D502" s="395"/>
      <c r="E502" s="396"/>
      <c r="F502" s="397"/>
      <c r="G502" s="325"/>
      <c r="H502" s="397"/>
      <c r="I502" s="393"/>
      <c r="J502" s="325"/>
      <c r="K502" s="325"/>
      <c r="L502" s="325"/>
      <c r="M502" s="325"/>
      <c r="N502" s="325"/>
      <c r="O502" s="325"/>
      <c r="P502" s="325"/>
      <c r="Q502" s="325"/>
      <c r="R502" s="325"/>
      <c r="S502" s="325"/>
    </row>
    <row r="503" spans="1:19" ht="18">
      <c r="A503" s="393"/>
      <c r="B503" s="394"/>
      <c r="C503" s="393"/>
      <c r="D503" s="395"/>
      <c r="E503" s="396"/>
      <c r="F503" s="397"/>
      <c r="G503" s="325"/>
      <c r="H503" s="397"/>
      <c r="I503" s="393"/>
      <c r="J503" s="325"/>
      <c r="K503" s="325"/>
      <c r="L503" s="325"/>
      <c r="M503" s="325"/>
      <c r="N503" s="325"/>
      <c r="O503" s="325"/>
      <c r="P503" s="325"/>
      <c r="Q503" s="325"/>
      <c r="R503" s="325"/>
      <c r="S503" s="325"/>
    </row>
    <row r="504" spans="1:19" ht="18">
      <c r="A504" s="393"/>
      <c r="B504" s="394"/>
      <c r="C504" s="393"/>
      <c r="D504" s="395"/>
      <c r="E504" s="396"/>
      <c r="F504" s="397"/>
      <c r="G504" s="325"/>
      <c r="H504" s="397"/>
      <c r="I504" s="393"/>
      <c r="J504" s="325"/>
      <c r="K504" s="325"/>
      <c r="L504" s="325"/>
      <c r="M504" s="325"/>
      <c r="N504" s="325"/>
      <c r="O504" s="325"/>
      <c r="P504" s="325"/>
      <c r="Q504" s="325"/>
      <c r="R504" s="325"/>
      <c r="S504" s="325"/>
    </row>
    <row r="505" spans="1:19" ht="18">
      <c r="A505" s="393"/>
      <c r="B505" s="394"/>
      <c r="C505" s="393"/>
      <c r="D505" s="395"/>
      <c r="E505" s="396"/>
      <c r="F505" s="397"/>
      <c r="G505" s="325"/>
      <c r="H505" s="397"/>
      <c r="I505" s="393"/>
      <c r="J505" s="325"/>
      <c r="K505" s="325"/>
      <c r="L505" s="325"/>
      <c r="M505" s="325"/>
      <c r="N505" s="325"/>
      <c r="O505" s="325"/>
      <c r="P505" s="325"/>
      <c r="Q505" s="325"/>
      <c r="R505" s="325"/>
      <c r="S505" s="325"/>
    </row>
    <row r="506" spans="1:19" ht="18">
      <c r="A506" s="393"/>
      <c r="B506" s="394"/>
      <c r="C506" s="393"/>
      <c r="D506" s="395"/>
      <c r="E506" s="396"/>
      <c r="F506" s="397"/>
      <c r="G506" s="325"/>
      <c r="H506" s="397"/>
      <c r="I506" s="393"/>
      <c r="J506" s="325"/>
      <c r="K506" s="325"/>
      <c r="L506" s="325"/>
      <c r="M506" s="325"/>
      <c r="N506" s="325"/>
      <c r="O506" s="325"/>
      <c r="P506" s="325"/>
      <c r="Q506" s="325"/>
      <c r="R506" s="325"/>
      <c r="S506" s="325"/>
    </row>
    <row r="507" spans="1:19" ht="18">
      <c r="A507" s="393"/>
      <c r="B507" s="394"/>
      <c r="C507" s="393"/>
      <c r="D507" s="395"/>
      <c r="E507" s="396"/>
      <c r="F507" s="397"/>
      <c r="G507" s="325"/>
      <c r="H507" s="397"/>
      <c r="I507" s="393"/>
      <c r="J507" s="325"/>
      <c r="K507" s="325"/>
      <c r="L507" s="325"/>
      <c r="M507" s="325"/>
      <c r="N507" s="325"/>
      <c r="O507" s="325"/>
      <c r="P507" s="325"/>
      <c r="Q507" s="325"/>
      <c r="R507" s="325"/>
      <c r="S507" s="325"/>
    </row>
    <row r="508" spans="1:19" ht="18">
      <c r="A508" s="393"/>
      <c r="B508" s="394"/>
      <c r="C508" s="393"/>
      <c r="D508" s="395"/>
      <c r="E508" s="396"/>
      <c r="F508" s="397"/>
      <c r="G508" s="325"/>
      <c r="H508" s="397"/>
      <c r="I508" s="393"/>
      <c r="J508" s="325"/>
      <c r="K508" s="325"/>
      <c r="L508" s="325"/>
      <c r="M508" s="325"/>
      <c r="N508" s="325"/>
      <c r="O508" s="325"/>
      <c r="P508" s="325"/>
      <c r="Q508" s="325"/>
      <c r="R508" s="325"/>
      <c r="S508" s="325"/>
    </row>
    <row r="509" spans="1:19" ht="18">
      <c r="A509" s="393"/>
      <c r="B509" s="394"/>
      <c r="C509" s="393"/>
      <c r="D509" s="395"/>
      <c r="E509" s="396"/>
      <c r="F509" s="397"/>
      <c r="G509" s="325"/>
      <c r="H509" s="397"/>
      <c r="I509" s="393"/>
      <c r="J509" s="325"/>
      <c r="K509" s="325"/>
      <c r="L509" s="325"/>
      <c r="M509" s="325"/>
      <c r="N509" s="325"/>
      <c r="O509" s="325"/>
      <c r="P509" s="325"/>
      <c r="Q509" s="325"/>
      <c r="R509" s="325"/>
      <c r="S509" s="325"/>
    </row>
    <row r="510" spans="1:19" ht="18">
      <c r="A510" s="393"/>
      <c r="B510" s="394"/>
      <c r="C510" s="393"/>
      <c r="D510" s="395"/>
      <c r="E510" s="396"/>
      <c r="F510" s="397"/>
      <c r="G510" s="325"/>
      <c r="H510" s="397"/>
      <c r="I510" s="393"/>
      <c r="J510" s="325"/>
      <c r="K510" s="325"/>
      <c r="L510" s="325"/>
      <c r="M510" s="325"/>
      <c r="N510" s="325"/>
      <c r="O510" s="325"/>
      <c r="P510" s="325"/>
      <c r="Q510" s="325"/>
      <c r="R510" s="325"/>
      <c r="S510" s="325"/>
    </row>
    <row r="511" spans="1:19" ht="18">
      <c r="A511" s="393"/>
      <c r="B511" s="394"/>
      <c r="C511" s="393"/>
      <c r="D511" s="395"/>
      <c r="E511" s="396"/>
      <c r="F511" s="397"/>
      <c r="G511" s="325"/>
      <c r="H511" s="397"/>
      <c r="I511" s="393"/>
      <c r="J511" s="325"/>
      <c r="K511" s="325"/>
      <c r="L511" s="325"/>
      <c r="M511" s="325"/>
      <c r="N511" s="325"/>
      <c r="O511" s="325"/>
      <c r="P511" s="325"/>
      <c r="Q511" s="325"/>
      <c r="R511" s="325"/>
      <c r="S511" s="325"/>
    </row>
    <row r="512" spans="1:19" ht="18">
      <c r="A512" s="393"/>
      <c r="B512" s="394"/>
      <c r="C512" s="393"/>
      <c r="D512" s="395"/>
      <c r="E512" s="396"/>
      <c r="F512" s="397"/>
      <c r="G512" s="325"/>
      <c r="H512" s="397"/>
      <c r="I512" s="393"/>
      <c r="J512" s="325"/>
      <c r="K512" s="325"/>
      <c r="L512" s="325"/>
      <c r="M512" s="325"/>
      <c r="N512" s="325"/>
      <c r="O512" s="325"/>
      <c r="P512" s="325"/>
      <c r="Q512" s="325"/>
      <c r="R512" s="325"/>
      <c r="S512" s="325"/>
    </row>
    <row r="513" spans="1:19" ht="18">
      <c r="A513" s="393"/>
      <c r="B513" s="394"/>
      <c r="C513" s="393"/>
      <c r="D513" s="395"/>
      <c r="E513" s="396"/>
      <c r="F513" s="397"/>
      <c r="G513" s="325"/>
      <c r="H513" s="397"/>
      <c r="I513" s="393"/>
      <c r="J513" s="325"/>
      <c r="K513" s="325"/>
      <c r="L513" s="325"/>
      <c r="M513" s="325"/>
      <c r="N513" s="325"/>
      <c r="O513" s="325"/>
      <c r="P513" s="325"/>
      <c r="Q513" s="325"/>
      <c r="R513" s="325"/>
      <c r="S513" s="325"/>
    </row>
    <row r="514" spans="1:19" ht="18">
      <c r="A514" s="393"/>
      <c r="B514" s="394"/>
      <c r="C514" s="393"/>
      <c r="D514" s="395"/>
      <c r="E514" s="396"/>
      <c r="F514" s="397"/>
      <c r="G514" s="325"/>
      <c r="H514" s="397"/>
      <c r="I514" s="393"/>
      <c r="J514" s="325"/>
      <c r="K514" s="325"/>
      <c r="L514" s="325"/>
      <c r="M514" s="325"/>
      <c r="N514" s="325"/>
      <c r="O514" s="325"/>
      <c r="P514" s="325"/>
      <c r="Q514" s="325"/>
      <c r="R514" s="325"/>
      <c r="S514" s="325"/>
    </row>
    <row r="515" spans="1:19" ht="18">
      <c r="A515" s="393"/>
      <c r="B515" s="394"/>
      <c r="C515" s="393"/>
      <c r="D515" s="395"/>
      <c r="E515" s="396"/>
      <c r="F515" s="397"/>
      <c r="G515" s="325"/>
      <c r="H515" s="397"/>
      <c r="I515" s="393"/>
      <c r="J515" s="325"/>
      <c r="K515" s="325"/>
      <c r="L515" s="325"/>
      <c r="M515" s="325"/>
      <c r="N515" s="325"/>
      <c r="O515" s="325"/>
      <c r="P515" s="325"/>
      <c r="Q515" s="325"/>
      <c r="R515" s="325"/>
      <c r="S515" s="325"/>
    </row>
    <row r="516" spans="1:19" ht="18">
      <c r="A516" s="393"/>
      <c r="B516" s="394"/>
      <c r="C516" s="393"/>
      <c r="D516" s="395"/>
      <c r="E516" s="396"/>
      <c r="F516" s="397"/>
      <c r="G516" s="325"/>
      <c r="H516" s="397"/>
      <c r="I516" s="393"/>
      <c r="J516" s="325"/>
      <c r="K516" s="325"/>
      <c r="L516" s="325"/>
      <c r="M516" s="325"/>
      <c r="N516" s="325"/>
      <c r="O516" s="325"/>
      <c r="P516" s="325"/>
      <c r="Q516" s="325"/>
      <c r="R516" s="325"/>
      <c r="S516" s="325"/>
    </row>
    <row r="517" spans="1:19" ht="18">
      <c r="A517" s="393"/>
      <c r="B517" s="394"/>
      <c r="C517" s="393"/>
      <c r="D517" s="395"/>
      <c r="E517" s="396"/>
      <c r="F517" s="397"/>
      <c r="G517" s="325"/>
      <c r="H517" s="397"/>
      <c r="I517" s="393"/>
      <c r="J517" s="325"/>
      <c r="K517" s="325"/>
      <c r="L517" s="325"/>
      <c r="M517" s="325"/>
      <c r="N517" s="325"/>
      <c r="O517" s="325"/>
      <c r="P517" s="325"/>
      <c r="Q517" s="325"/>
      <c r="R517" s="325"/>
      <c r="S517" s="325"/>
    </row>
    <row r="518" spans="1:19" ht="18">
      <c r="A518" s="393"/>
      <c r="B518" s="394"/>
      <c r="C518" s="393"/>
      <c r="D518" s="395"/>
      <c r="E518" s="396"/>
      <c r="F518" s="397"/>
      <c r="G518" s="325"/>
      <c r="H518" s="397"/>
      <c r="I518" s="393"/>
      <c r="J518" s="325"/>
      <c r="K518" s="325"/>
      <c r="L518" s="325"/>
      <c r="M518" s="325"/>
      <c r="N518" s="325"/>
      <c r="O518" s="325"/>
      <c r="P518" s="325"/>
      <c r="Q518" s="325"/>
      <c r="R518" s="325"/>
      <c r="S518" s="325"/>
    </row>
    <row r="519" spans="1:19" ht="18">
      <c r="A519" s="393"/>
      <c r="B519" s="394"/>
      <c r="C519" s="393"/>
      <c r="D519" s="395"/>
      <c r="E519" s="396"/>
      <c r="F519" s="397"/>
      <c r="G519" s="325"/>
      <c r="H519" s="397"/>
      <c r="I519" s="393"/>
      <c r="J519" s="325"/>
      <c r="K519" s="325"/>
      <c r="L519" s="325"/>
      <c r="M519" s="325"/>
      <c r="N519" s="325"/>
      <c r="O519" s="325"/>
      <c r="P519" s="325"/>
      <c r="Q519" s="325"/>
      <c r="R519" s="325"/>
      <c r="S519" s="325"/>
    </row>
    <row r="520" spans="1:19" ht="18">
      <c r="A520" s="393"/>
      <c r="B520" s="394"/>
      <c r="C520" s="393"/>
      <c r="D520" s="395"/>
      <c r="E520" s="396"/>
      <c r="F520" s="397"/>
      <c r="G520" s="325"/>
      <c r="H520" s="397"/>
      <c r="I520" s="393"/>
      <c r="J520" s="325"/>
      <c r="K520" s="325"/>
      <c r="L520" s="325"/>
      <c r="M520" s="325"/>
      <c r="N520" s="325"/>
      <c r="O520" s="325"/>
      <c r="P520" s="325"/>
      <c r="Q520" s="325"/>
      <c r="R520" s="325"/>
      <c r="S520" s="325"/>
    </row>
    <row r="521" spans="1:19" ht="18">
      <c r="A521" s="393"/>
      <c r="B521" s="394"/>
      <c r="C521" s="393"/>
      <c r="D521" s="395"/>
      <c r="E521" s="396"/>
      <c r="F521" s="397"/>
      <c r="G521" s="325"/>
      <c r="H521" s="397"/>
      <c r="I521" s="393"/>
      <c r="J521" s="325"/>
      <c r="K521" s="325"/>
      <c r="L521" s="325"/>
      <c r="M521" s="325"/>
      <c r="N521" s="325"/>
      <c r="O521" s="325"/>
      <c r="P521" s="325"/>
      <c r="Q521" s="325"/>
      <c r="R521" s="325"/>
      <c r="S521" s="325"/>
    </row>
    <row r="522" spans="1:19" ht="18">
      <c r="A522" s="393"/>
      <c r="B522" s="394"/>
      <c r="C522" s="393"/>
      <c r="D522" s="395"/>
      <c r="E522" s="396"/>
      <c r="F522" s="397"/>
      <c r="G522" s="325"/>
      <c r="H522" s="397"/>
      <c r="I522" s="393"/>
      <c r="J522" s="325"/>
      <c r="K522" s="325"/>
      <c r="L522" s="325"/>
      <c r="M522" s="325"/>
      <c r="N522" s="325"/>
      <c r="O522" s="325"/>
      <c r="P522" s="325"/>
      <c r="Q522" s="325"/>
      <c r="R522" s="325"/>
      <c r="S522" s="325"/>
    </row>
    <row r="523" spans="1:19" ht="18">
      <c r="A523" s="393"/>
      <c r="B523" s="394"/>
      <c r="C523" s="393"/>
      <c r="D523" s="395"/>
      <c r="E523" s="396"/>
      <c r="F523" s="397"/>
      <c r="G523" s="325"/>
      <c r="H523" s="397"/>
      <c r="I523" s="393"/>
      <c r="J523" s="325"/>
      <c r="K523" s="325"/>
      <c r="L523" s="325"/>
      <c r="M523" s="325"/>
      <c r="N523" s="325"/>
      <c r="O523" s="325"/>
      <c r="P523" s="325"/>
      <c r="Q523" s="325"/>
      <c r="R523" s="325"/>
      <c r="S523" s="325"/>
    </row>
    <row r="524" spans="1:19" ht="18">
      <c r="A524" s="393"/>
      <c r="B524" s="394"/>
      <c r="C524" s="393"/>
      <c r="D524" s="395"/>
      <c r="E524" s="396"/>
      <c r="F524" s="397"/>
      <c r="G524" s="325"/>
      <c r="H524" s="397"/>
      <c r="I524" s="393"/>
      <c r="J524" s="325"/>
      <c r="K524" s="325"/>
      <c r="L524" s="325"/>
      <c r="M524" s="325"/>
      <c r="N524" s="325"/>
      <c r="O524" s="325"/>
      <c r="P524" s="325"/>
      <c r="Q524" s="325"/>
      <c r="R524" s="325"/>
      <c r="S524" s="325"/>
    </row>
    <row r="525" spans="1:19" ht="18">
      <c r="A525" s="393"/>
      <c r="B525" s="394"/>
      <c r="C525" s="393"/>
      <c r="D525" s="395"/>
      <c r="E525" s="396"/>
      <c r="F525" s="397"/>
      <c r="G525" s="325"/>
      <c r="H525" s="397"/>
      <c r="I525" s="393"/>
      <c r="J525" s="325"/>
      <c r="K525" s="325"/>
      <c r="L525" s="325"/>
      <c r="M525" s="325"/>
      <c r="N525" s="325"/>
      <c r="O525" s="325"/>
      <c r="P525" s="325"/>
      <c r="Q525" s="325"/>
      <c r="R525" s="325"/>
      <c r="S525" s="325"/>
    </row>
    <row r="526" spans="1:19" ht="18">
      <c r="A526" s="393"/>
      <c r="B526" s="394"/>
      <c r="C526" s="393"/>
      <c r="D526" s="395"/>
      <c r="E526" s="396"/>
      <c r="F526" s="397"/>
      <c r="G526" s="325"/>
      <c r="H526" s="397"/>
      <c r="I526" s="393"/>
      <c r="J526" s="325"/>
      <c r="K526" s="325"/>
      <c r="L526" s="325"/>
      <c r="M526" s="325"/>
      <c r="N526" s="325"/>
      <c r="O526" s="325"/>
      <c r="P526" s="325"/>
      <c r="Q526" s="325"/>
      <c r="R526" s="325"/>
      <c r="S526" s="325"/>
    </row>
    <row r="527" spans="1:19" ht="18">
      <c r="A527" s="393"/>
      <c r="B527" s="394"/>
      <c r="C527" s="393"/>
      <c r="D527" s="395"/>
      <c r="E527" s="396"/>
      <c r="F527" s="397"/>
      <c r="G527" s="325"/>
      <c r="H527" s="397"/>
      <c r="I527" s="393"/>
      <c r="J527" s="325"/>
      <c r="K527" s="325"/>
      <c r="L527" s="325"/>
      <c r="M527" s="325"/>
      <c r="N527" s="325"/>
      <c r="O527" s="325"/>
      <c r="P527" s="325"/>
      <c r="Q527" s="325"/>
      <c r="R527" s="325"/>
      <c r="S527" s="325"/>
    </row>
    <row r="528" spans="1:19" ht="18">
      <c r="A528" s="393"/>
      <c r="B528" s="394"/>
      <c r="C528" s="393"/>
      <c r="D528" s="395"/>
      <c r="E528" s="396"/>
      <c r="F528" s="397"/>
      <c r="G528" s="325"/>
      <c r="H528" s="397"/>
      <c r="I528" s="393"/>
      <c r="J528" s="325"/>
      <c r="K528" s="325"/>
      <c r="L528" s="325"/>
      <c r="M528" s="325"/>
      <c r="N528" s="325"/>
      <c r="O528" s="325"/>
      <c r="P528" s="325"/>
      <c r="Q528" s="325"/>
      <c r="R528" s="325"/>
      <c r="S528" s="325"/>
    </row>
    <row r="529" spans="1:19" ht="18">
      <c r="A529" s="393"/>
      <c r="B529" s="394"/>
      <c r="C529" s="393"/>
      <c r="D529" s="395"/>
      <c r="E529" s="396"/>
      <c r="F529" s="397"/>
      <c r="G529" s="325"/>
      <c r="H529" s="397"/>
      <c r="I529" s="393"/>
      <c r="J529" s="325"/>
      <c r="K529" s="325"/>
      <c r="L529" s="325"/>
      <c r="M529" s="325"/>
      <c r="N529" s="325"/>
      <c r="O529" s="325"/>
      <c r="P529" s="325"/>
      <c r="Q529" s="325"/>
      <c r="R529" s="325"/>
      <c r="S529" s="325"/>
    </row>
    <row r="530" spans="1:19" ht="18">
      <c r="A530" s="393"/>
      <c r="B530" s="394"/>
      <c r="C530" s="393"/>
      <c r="D530" s="395"/>
      <c r="E530" s="396"/>
      <c r="F530" s="397"/>
      <c r="G530" s="325"/>
      <c r="H530" s="397"/>
      <c r="I530" s="393"/>
      <c r="J530" s="325"/>
      <c r="K530" s="325"/>
      <c r="L530" s="325"/>
      <c r="M530" s="325"/>
      <c r="N530" s="325"/>
      <c r="O530" s="325"/>
      <c r="P530" s="325"/>
      <c r="Q530" s="325"/>
      <c r="R530" s="325"/>
      <c r="S530" s="325"/>
    </row>
    <row r="531" spans="1:19" ht="18">
      <c r="A531" s="393"/>
      <c r="B531" s="394"/>
      <c r="C531" s="393"/>
      <c r="D531" s="395"/>
      <c r="E531" s="396"/>
      <c r="F531" s="397"/>
      <c r="G531" s="325"/>
      <c r="H531" s="397"/>
      <c r="I531" s="393"/>
      <c r="J531" s="325"/>
      <c r="K531" s="325"/>
      <c r="L531" s="325"/>
      <c r="M531" s="325"/>
      <c r="N531" s="325"/>
      <c r="O531" s="325"/>
      <c r="P531" s="325"/>
      <c r="Q531" s="325"/>
      <c r="R531" s="325"/>
      <c r="S531" s="325"/>
    </row>
    <row r="532" spans="1:19" ht="18">
      <c r="A532" s="393"/>
      <c r="B532" s="394"/>
      <c r="C532" s="393"/>
      <c r="D532" s="395"/>
      <c r="E532" s="396"/>
      <c r="F532" s="397"/>
      <c r="G532" s="325"/>
      <c r="H532" s="397"/>
      <c r="I532" s="393"/>
      <c r="J532" s="325"/>
      <c r="K532" s="325"/>
      <c r="L532" s="325"/>
      <c r="M532" s="325"/>
      <c r="N532" s="325"/>
      <c r="O532" s="325"/>
      <c r="P532" s="325"/>
      <c r="Q532" s="325"/>
      <c r="R532" s="325"/>
      <c r="S532" s="325"/>
    </row>
    <row r="533" spans="1:19" ht="18">
      <c r="A533" s="393"/>
      <c r="B533" s="394"/>
      <c r="C533" s="393"/>
      <c r="D533" s="395"/>
      <c r="E533" s="396"/>
      <c r="F533" s="397"/>
      <c r="G533" s="325"/>
      <c r="H533" s="397"/>
      <c r="I533" s="393"/>
      <c r="J533" s="325"/>
      <c r="K533" s="325"/>
      <c r="L533" s="325"/>
      <c r="M533" s="325"/>
      <c r="N533" s="325"/>
      <c r="O533" s="325"/>
      <c r="P533" s="325"/>
      <c r="Q533" s="325"/>
      <c r="R533" s="325"/>
      <c r="S533" s="325"/>
    </row>
    <row r="534" spans="1:19" ht="18">
      <c r="A534" s="393"/>
      <c r="B534" s="394"/>
      <c r="C534" s="393"/>
      <c r="D534" s="395"/>
      <c r="E534" s="396"/>
      <c r="F534" s="397"/>
      <c r="G534" s="325"/>
      <c r="H534" s="397"/>
      <c r="I534" s="393"/>
      <c r="J534" s="325"/>
      <c r="K534" s="325"/>
      <c r="L534" s="325"/>
      <c r="M534" s="325"/>
      <c r="N534" s="325"/>
      <c r="O534" s="325"/>
      <c r="P534" s="325"/>
      <c r="Q534" s="325"/>
      <c r="R534" s="325"/>
      <c r="S534" s="325"/>
    </row>
    <row r="535" spans="1:19" ht="18">
      <c r="A535" s="393"/>
      <c r="B535" s="394"/>
      <c r="C535" s="393"/>
      <c r="D535" s="395"/>
      <c r="E535" s="396"/>
      <c r="F535" s="397"/>
      <c r="G535" s="325"/>
      <c r="H535" s="397"/>
      <c r="I535" s="393"/>
      <c r="J535" s="325"/>
      <c r="K535" s="325"/>
      <c r="L535" s="325"/>
      <c r="M535" s="325"/>
      <c r="N535" s="325"/>
      <c r="O535" s="325"/>
      <c r="P535" s="325"/>
      <c r="Q535" s="325"/>
      <c r="R535" s="325"/>
      <c r="S535" s="325"/>
    </row>
    <row r="536" spans="1:19" ht="18">
      <c r="A536" s="393"/>
      <c r="B536" s="394"/>
      <c r="C536" s="393"/>
      <c r="D536" s="395"/>
      <c r="E536" s="396"/>
      <c r="F536" s="397"/>
      <c r="G536" s="325"/>
      <c r="H536" s="397"/>
      <c r="I536" s="393"/>
      <c r="J536" s="325"/>
      <c r="K536" s="325"/>
      <c r="L536" s="325"/>
      <c r="M536" s="325"/>
      <c r="N536" s="325"/>
      <c r="O536" s="325"/>
      <c r="P536" s="325"/>
      <c r="Q536" s="325"/>
      <c r="R536" s="325"/>
      <c r="S536" s="325"/>
    </row>
    <row r="537" spans="1:19" ht="18">
      <c r="A537" s="393"/>
      <c r="B537" s="394"/>
      <c r="C537" s="393"/>
      <c r="D537" s="395"/>
      <c r="E537" s="396"/>
      <c r="F537" s="397"/>
      <c r="G537" s="325"/>
      <c r="H537" s="397"/>
      <c r="I537" s="393"/>
      <c r="J537" s="325"/>
      <c r="K537" s="325"/>
      <c r="L537" s="325"/>
      <c r="M537" s="325"/>
      <c r="N537" s="325"/>
      <c r="O537" s="325"/>
      <c r="P537" s="325"/>
      <c r="Q537" s="325"/>
      <c r="R537" s="325"/>
      <c r="S537" s="325"/>
    </row>
    <row r="538" spans="1:19" ht="18">
      <c r="A538" s="393"/>
      <c r="B538" s="394"/>
      <c r="C538" s="393"/>
      <c r="D538" s="395"/>
      <c r="E538" s="396"/>
      <c r="F538" s="397"/>
      <c r="G538" s="325"/>
      <c r="H538" s="397"/>
      <c r="I538" s="393"/>
      <c r="J538" s="325"/>
      <c r="K538" s="325"/>
      <c r="L538" s="325"/>
      <c r="M538" s="325"/>
      <c r="N538" s="325"/>
      <c r="O538" s="325"/>
      <c r="P538" s="325"/>
      <c r="Q538" s="325"/>
      <c r="R538" s="325"/>
      <c r="S538" s="325"/>
    </row>
    <row r="539" spans="1:19" ht="18">
      <c r="A539" s="393"/>
      <c r="B539" s="394"/>
      <c r="C539" s="393"/>
      <c r="D539" s="395"/>
      <c r="E539" s="396"/>
      <c r="F539" s="397"/>
      <c r="G539" s="325"/>
      <c r="H539" s="397"/>
      <c r="I539" s="393"/>
      <c r="J539" s="325"/>
      <c r="K539" s="325"/>
      <c r="L539" s="325"/>
      <c r="M539" s="325"/>
      <c r="N539" s="325"/>
      <c r="O539" s="325"/>
      <c r="P539" s="325"/>
      <c r="Q539" s="325"/>
      <c r="R539" s="325"/>
      <c r="S539" s="325"/>
    </row>
    <row r="540" spans="1:19" ht="18">
      <c r="A540" s="393"/>
      <c r="B540" s="394"/>
      <c r="C540" s="393"/>
      <c r="D540" s="395"/>
      <c r="E540" s="396"/>
      <c r="F540" s="397"/>
      <c r="G540" s="325"/>
      <c r="H540" s="397"/>
      <c r="I540" s="393"/>
      <c r="J540" s="325"/>
      <c r="K540" s="325"/>
      <c r="L540" s="325"/>
      <c r="M540" s="325"/>
      <c r="N540" s="325"/>
      <c r="O540" s="325"/>
      <c r="P540" s="325"/>
      <c r="Q540" s="325"/>
      <c r="R540" s="325"/>
      <c r="S540" s="325"/>
    </row>
    <row r="541" spans="1:19" ht="18">
      <c r="A541" s="393"/>
      <c r="B541" s="394"/>
      <c r="C541" s="393"/>
      <c r="D541" s="395"/>
      <c r="E541" s="396"/>
      <c r="F541" s="397"/>
      <c r="G541" s="325"/>
      <c r="H541" s="397"/>
      <c r="I541" s="393"/>
      <c r="J541" s="325"/>
      <c r="K541" s="325"/>
      <c r="L541" s="325"/>
      <c r="M541" s="325"/>
      <c r="N541" s="325"/>
      <c r="O541" s="325"/>
      <c r="P541" s="325"/>
      <c r="Q541" s="325"/>
      <c r="R541" s="325"/>
      <c r="S541" s="325"/>
    </row>
    <row r="542" spans="1:19" ht="18">
      <c r="A542" s="393"/>
      <c r="B542" s="394"/>
      <c r="C542" s="393"/>
      <c r="D542" s="395"/>
      <c r="E542" s="396"/>
      <c r="F542" s="397"/>
      <c r="G542" s="325"/>
      <c r="H542" s="397"/>
      <c r="I542" s="393"/>
      <c r="J542" s="325"/>
      <c r="K542" s="325"/>
      <c r="L542" s="325"/>
      <c r="M542" s="325"/>
      <c r="N542" s="325"/>
      <c r="O542" s="325"/>
      <c r="P542" s="325"/>
      <c r="Q542" s="325"/>
      <c r="R542" s="325"/>
      <c r="S542" s="325"/>
    </row>
    <row r="543" spans="1:19" ht="18">
      <c r="A543" s="393"/>
      <c r="B543" s="394"/>
      <c r="C543" s="393"/>
      <c r="D543" s="395"/>
      <c r="E543" s="396"/>
      <c r="F543" s="397"/>
      <c r="G543" s="325"/>
      <c r="H543" s="397"/>
      <c r="I543" s="393"/>
      <c r="J543" s="325"/>
      <c r="K543" s="325"/>
      <c r="L543" s="325"/>
      <c r="M543" s="325"/>
      <c r="N543" s="325"/>
      <c r="O543" s="325"/>
      <c r="P543" s="325"/>
      <c r="Q543" s="325"/>
      <c r="R543" s="325"/>
      <c r="S543" s="325"/>
    </row>
    <row r="544" spans="1:19" ht="18">
      <c r="A544" s="393"/>
      <c r="B544" s="394"/>
      <c r="C544" s="393"/>
      <c r="D544" s="395"/>
      <c r="E544" s="396"/>
      <c r="F544" s="397"/>
      <c r="G544" s="325"/>
      <c r="H544" s="397"/>
      <c r="I544" s="393"/>
      <c r="J544" s="325"/>
      <c r="K544" s="325"/>
      <c r="L544" s="325"/>
      <c r="M544" s="325"/>
      <c r="N544" s="325"/>
      <c r="O544" s="325"/>
      <c r="P544" s="325"/>
      <c r="Q544" s="325"/>
      <c r="R544" s="325"/>
      <c r="S544" s="325"/>
    </row>
    <row r="545" spans="1:19" ht="18">
      <c r="A545" s="393"/>
      <c r="B545" s="394"/>
      <c r="C545" s="393"/>
      <c r="D545" s="395"/>
      <c r="E545" s="396"/>
      <c r="F545" s="397"/>
      <c r="G545" s="325"/>
      <c r="H545" s="397"/>
      <c r="I545" s="393"/>
      <c r="J545" s="325"/>
      <c r="K545" s="325"/>
      <c r="L545" s="325"/>
      <c r="M545" s="325"/>
      <c r="N545" s="325"/>
      <c r="O545" s="325"/>
      <c r="P545" s="325"/>
      <c r="Q545" s="325"/>
      <c r="R545" s="325"/>
      <c r="S545" s="325"/>
    </row>
    <row r="546" spans="1:19" ht="18">
      <c r="A546" s="393"/>
      <c r="B546" s="394"/>
      <c r="C546" s="393"/>
      <c r="D546" s="395"/>
      <c r="E546" s="396"/>
      <c r="F546" s="397"/>
      <c r="G546" s="325"/>
      <c r="H546" s="397"/>
      <c r="I546" s="393"/>
      <c r="J546" s="325"/>
      <c r="K546" s="325"/>
      <c r="L546" s="325"/>
      <c r="M546" s="325"/>
      <c r="N546" s="325"/>
      <c r="O546" s="325"/>
      <c r="P546" s="325"/>
      <c r="Q546" s="325"/>
      <c r="R546" s="325"/>
      <c r="S546" s="325"/>
    </row>
    <row r="547" spans="1:19" ht="18">
      <c r="A547" s="393"/>
      <c r="B547" s="394"/>
      <c r="C547" s="393"/>
      <c r="D547" s="395"/>
      <c r="E547" s="396"/>
      <c r="F547" s="397"/>
      <c r="G547" s="325"/>
      <c r="H547" s="397"/>
      <c r="I547" s="393"/>
      <c r="J547" s="325"/>
      <c r="K547" s="325"/>
      <c r="L547" s="325"/>
      <c r="M547" s="325"/>
      <c r="N547" s="325"/>
      <c r="O547" s="325"/>
      <c r="P547" s="325"/>
      <c r="Q547" s="325"/>
      <c r="R547" s="325"/>
      <c r="S547" s="325"/>
    </row>
    <row r="548" spans="1:19" ht="18">
      <c r="A548" s="393"/>
      <c r="B548" s="394"/>
      <c r="C548" s="393"/>
      <c r="D548" s="395"/>
      <c r="E548" s="396"/>
      <c r="F548" s="397"/>
      <c r="G548" s="325"/>
      <c r="H548" s="397"/>
      <c r="I548" s="393"/>
      <c r="J548" s="325"/>
      <c r="K548" s="325"/>
      <c r="L548" s="325"/>
      <c r="M548" s="325"/>
      <c r="N548" s="325"/>
      <c r="O548" s="325"/>
      <c r="P548" s="325"/>
      <c r="Q548" s="325"/>
      <c r="R548" s="325"/>
      <c r="S548" s="325"/>
    </row>
    <row r="549" spans="1:19" ht="18">
      <c r="A549" s="393"/>
      <c r="B549" s="394"/>
      <c r="C549" s="393"/>
      <c r="D549" s="395"/>
      <c r="E549" s="396"/>
      <c r="F549" s="397"/>
      <c r="G549" s="325"/>
      <c r="H549" s="397"/>
      <c r="I549" s="393"/>
      <c r="J549" s="325"/>
      <c r="K549" s="325"/>
      <c r="L549" s="325"/>
      <c r="M549" s="325"/>
      <c r="N549" s="325"/>
      <c r="O549" s="325"/>
      <c r="P549" s="325"/>
      <c r="Q549" s="325"/>
      <c r="R549" s="325"/>
      <c r="S549" s="325"/>
    </row>
    <row r="550" spans="1:19" ht="18">
      <c r="A550" s="393"/>
      <c r="B550" s="394"/>
      <c r="C550" s="393"/>
      <c r="D550" s="395"/>
      <c r="E550" s="396"/>
      <c r="F550" s="397"/>
      <c r="G550" s="325"/>
      <c r="H550" s="397"/>
      <c r="I550" s="393"/>
      <c r="J550" s="325"/>
      <c r="K550" s="325"/>
      <c r="L550" s="325"/>
      <c r="M550" s="325"/>
      <c r="N550" s="325"/>
      <c r="O550" s="325"/>
      <c r="P550" s="325"/>
      <c r="Q550" s="325"/>
      <c r="R550" s="325"/>
      <c r="S550" s="325"/>
    </row>
    <row r="551" spans="1:19" ht="18">
      <c r="A551" s="393"/>
      <c r="B551" s="394"/>
      <c r="C551" s="393"/>
      <c r="D551" s="395"/>
      <c r="E551" s="396"/>
      <c r="F551" s="397"/>
      <c r="G551" s="325"/>
      <c r="H551" s="397"/>
      <c r="I551" s="393"/>
      <c r="J551" s="325"/>
      <c r="K551" s="325"/>
      <c r="L551" s="325"/>
      <c r="M551" s="325"/>
      <c r="N551" s="325"/>
      <c r="O551" s="325"/>
      <c r="P551" s="325"/>
      <c r="Q551" s="325"/>
      <c r="R551" s="325"/>
      <c r="S551" s="325"/>
    </row>
    <row r="552" spans="1:19" ht="18">
      <c r="A552" s="393"/>
      <c r="B552" s="394"/>
      <c r="C552" s="393"/>
      <c r="D552" s="395"/>
      <c r="E552" s="396"/>
      <c r="F552" s="397"/>
      <c r="G552" s="325"/>
      <c r="H552" s="397"/>
      <c r="I552" s="393"/>
      <c r="J552" s="325"/>
      <c r="K552" s="325"/>
      <c r="L552" s="325"/>
      <c r="M552" s="325"/>
      <c r="N552" s="325"/>
      <c r="O552" s="325"/>
      <c r="P552" s="325"/>
      <c r="Q552" s="325"/>
      <c r="R552" s="325"/>
      <c r="S552" s="325"/>
    </row>
    <row r="553" spans="1:19" ht="18">
      <c r="A553" s="393"/>
      <c r="B553" s="394"/>
      <c r="C553" s="393"/>
      <c r="D553" s="395"/>
      <c r="E553" s="396"/>
      <c r="F553" s="397"/>
      <c r="G553" s="325"/>
      <c r="H553" s="397"/>
      <c r="I553" s="393"/>
      <c r="J553" s="325"/>
      <c r="K553" s="325"/>
      <c r="L553" s="325"/>
      <c r="M553" s="325"/>
      <c r="N553" s="325"/>
      <c r="O553" s="325"/>
      <c r="P553" s="325"/>
      <c r="Q553" s="325"/>
      <c r="R553" s="325"/>
      <c r="S553" s="325"/>
    </row>
    <row r="554" spans="1:19" ht="18">
      <c r="A554" s="393"/>
      <c r="B554" s="394"/>
      <c r="C554" s="393"/>
      <c r="D554" s="395"/>
      <c r="E554" s="396"/>
      <c r="F554" s="397"/>
      <c r="G554" s="325"/>
      <c r="H554" s="397"/>
      <c r="I554" s="393"/>
      <c r="J554" s="325"/>
      <c r="K554" s="325"/>
      <c r="L554" s="325"/>
      <c r="M554" s="325"/>
      <c r="N554" s="325"/>
      <c r="O554" s="325"/>
      <c r="P554" s="325"/>
      <c r="Q554" s="325"/>
      <c r="R554" s="325"/>
      <c r="S554" s="325"/>
    </row>
    <row r="555" spans="1:19" ht="18">
      <c r="A555" s="393"/>
      <c r="B555" s="394"/>
      <c r="C555" s="393"/>
      <c r="D555" s="395"/>
      <c r="E555" s="396"/>
      <c r="F555" s="397"/>
      <c r="G555" s="325"/>
      <c r="H555" s="397"/>
      <c r="I555" s="393"/>
      <c r="J555" s="325"/>
      <c r="K555" s="325"/>
      <c r="L555" s="325"/>
      <c r="M555" s="325"/>
      <c r="N555" s="325"/>
      <c r="O555" s="325"/>
      <c r="P555" s="325"/>
      <c r="Q555" s="325"/>
      <c r="R555" s="325"/>
      <c r="S555" s="325"/>
    </row>
    <row r="556" spans="1:19" ht="18">
      <c r="A556" s="393"/>
      <c r="B556" s="394"/>
      <c r="C556" s="393"/>
      <c r="D556" s="395"/>
      <c r="E556" s="396"/>
      <c r="F556" s="397"/>
      <c r="G556" s="325"/>
      <c r="H556" s="397"/>
      <c r="I556" s="393"/>
      <c r="J556" s="325"/>
      <c r="K556" s="325"/>
      <c r="L556" s="325"/>
      <c r="M556" s="325"/>
      <c r="N556" s="325"/>
      <c r="O556" s="325"/>
      <c r="P556" s="325"/>
      <c r="Q556" s="325"/>
      <c r="R556" s="325"/>
      <c r="S556" s="325"/>
    </row>
    <row r="557" spans="1:19" ht="18">
      <c r="A557" s="393"/>
      <c r="B557" s="394"/>
      <c r="C557" s="393"/>
      <c r="D557" s="395"/>
      <c r="E557" s="396"/>
      <c r="F557" s="397"/>
      <c r="G557" s="325"/>
      <c r="H557" s="397"/>
      <c r="I557" s="393"/>
      <c r="J557" s="325"/>
      <c r="K557" s="325"/>
      <c r="L557" s="325"/>
      <c r="M557" s="325"/>
      <c r="N557" s="325"/>
      <c r="O557" s="325"/>
      <c r="P557" s="325"/>
      <c r="Q557" s="325"/>
      <c r="R557" s="325"/>
      <c r="S557" s="325"/>
    </row>
    <row r="558" spans="1:19" ht="18">
      <c r="A558" s="393"/>
      <c r="B558" s="394"/>
      <c r="C558" s="393"/>
      <c r="D558" s="395"/>
      <c r="E558" s="396"/>
      <c r="F558" s="397"/>
      <c r="G558" s="325"/>
      <c r="H558" s="397"/>
      <c r="I558" s="393"/>
      <c r="J558" s="325"/>
      <c r="K558" s="325"/>
      <c r="L558" s="325"/>
      <c r="M558" s="325"/>
      <c r="N558" s="325"/>
      <c r="O558" s="325"/>
      <c r="P558" s="325"/>
      <c r="Q558" s="325"/>
      <c r="R558" s="325"/>
      <c r="S558" s="325"/>
    </row>
    <row r="559" spans="1:19" ht="18">
      <c r="A559" s="393"/>
      <c r="B559" s="394"/>
      <c r="C559" s="393"/>
      <c r="D559" s="395"/>
      <c r="E559" s="396"/>
      <c r="F559" s="397"/>
      <c r="G559" s="325"/>
      <c r="H559" s="397"/>
      <c r="I559" s="393"/>
      <c r="J559" s="325"/>
      <c r="K559" s="325"/>
      <c r="L559" s="325"/>
      <c r="M559" s="325"/>
      <c r="N559" s="325"/>
      <c r="O559" s="325"/>
      <c r="P559" s="325"/>
      <c r="Q559" s="325"/>
      <c r="R559" s="325"/>
      <c r="S559" s="325"/>
    </row>
    <row r="560" spans="1:19" ht="18">
      <c r="A560" s="393"/>
      <c r="B560" s="394"/>
      <c r="C560" s="393"/>
      <c r="D560" s="395"/>
      <c r="E560" s="396"/>
      <c r="F560" s="397"/>
      <c r="G560" s="325"/>
      <c r="H560" s="397"/>
      <c r="I560" s="393"/>
      <c r="J560" s="325"/>
      <c r="K560" s="325"/>
      <c r="L560" s="325"/>
      <c r="M560" s="325"/>
      <c r="N560" s="325"/>
      <c r="O560" s="325"/>
      <c r="P560" s="325"/>
      <c r="Q560" s="325"/>
      <c r="R560" s="325"/>
      <c r="S560" s="325"/>
    </row>
    <row r="561" spans="1:19" ht="18">
      <c r="A561" s="393"/>
      <c r="B561" s="394"/>
      <c r="C561" s="393"/>
      <c r="D561" s="395"/>
      <c r="E561" s="396"/>
      <c r="F561" s="397"/>
      <c r="G561" s="325"/>
      <c r="H561" s="397"/>
      <c r="I561" s="393"/>
      <c r="J561" s="325"/>
      <c r="K561" s="325"/>
      <c r="L561" s="325"/>
      <c r="M561" s="325"/>
      <c r="N561" s="325"/>
      <c r="O561" s="325"/>
      <c r="P561" s="325"/>
      <c r="Q561" s="325"/>
      <c r="R561" s="325"/>
      <c r="S561" s="325"/>
    </row>
    <row r="562" spans="1:19" ht="18">
      <c r="A562" s="393"/>
      <c r="B562" s="394"/>
      <c r="C562" s="393"/>
      <c r="D562" s="395"/>
      <c r="E562" s="396"/>
      <c r="F562" s="397"/>
      <c r="G562" s="325"/>
      <c r="H562" s="397"/>
      <c r="I562" s="393"/>
      <c r="J562" s="325"/>
      <c r="K562" s="325"/>
      <c r="L562" s="325"/>
      <c r="M562" s="325"/>
      <c r="N562" s="325"/>
      <c r="O562" s="325"/>
      <c r="P562" s="325"/>
      <c r="Q562" s="325"/>
      <c r="R562" s="325"/>
      <c r="S562" s="325"/>
    </row>
    <row r="563" spans="1:19" ht="18">
      <c r="A563" s="393"/>
      <c r="B563" s="394"/>
      <c r="C563" s="393"/>
      <c r="D563" s="395"/>
      <c r="E563" s="396"/>
      <c r="F563" s="397"/>
      <c r="G563" s="325"/>
      <c r="H563" s="397"/>
      <c r="I563" s="393"/>
      <c r="J563" s="325"/>
      <c r="K563" s="325"/>
      <c r="L563" s="325"/>
      <c r="M563" s="325"/>
      <c r="N563" s="325"/>
      <c r="O563" s="325"/>
      <c r="P563" s="325"/>
      <c r="Q563" s="325"/>
      <c r="R563" s="325"/>
      <c r="S563" s="325"/>
    </row>
    <row r="564" spans="1:19" ht="18">
      <c r="A564" s="393"/>
      <c r="B564" s="394"/>
      <c r="C564" s="393"/>
      <c r="D564" s="395"/>
      <c r="E564" s="396"/>
      <c r="F564" s="397"/>
      <c r="G564" s="325"/>
      <c r="H564" s="397"/>
      <c r="I564" s="393"/>
      <c r="J564" s="325"/>
      <c r="K564" s="325"/>
      <c r="L564" s="325"/>
      <c r="M564" s="325"/>
      <c r="N564" s="325"/>
      <c r="O564" s="325"/>
      <c r="P564" s="325"/>
      <c r="Q564" s="325"/>
      <c r="R564" s="325"/>
      <c r="S564" s="325"/>
    </row>
    <row r="565" spans="1:19" ht="18">
      <c r="A565" s="393"/>
      <c r="B565" s="394"/>
      <c r="C565" s="393"/>
      <c r="D565" s="395"/>
      <c r="E565" s="396"/>
      <c r="F565" s="397"/>
      <c r="G565" s="325"/>
      <c r="H565" s="397"/>
      <c r="I565" s="393"/>
      <c r="J565" s="325"/>
      <c r="K565" s="325"/>
      <c r="L565" s="325"/>
      <c r="M565" s="325"/>
      <c r="N565" s="325"/>
      <c r="O565" s="325"/>
      <c r="P565" s="325"/>
      <c r="Q565" s="325"/>
      <c r="R565" s="325"/>
      <c r="S565" s="325"/>
    </row>
    <row r="566" spans="1:19" ht="18">
      <c r="A566" s="393"/>
      <c r="B566" s="394"/>
      <c r="C566" s="393"/>
      <c r="D566" s="395"/>
      <c r="E566" s="396"/>
      <c r="F566" s="397"/>
      <c r="G566" s="325"/>
      <c r="H566" s="397"/>
      <c r="I566" s="393"/>
      <c r="J566" s="325"/>
      <c r="K566" s="325"/>
      <c r="L566" s="325"/>
      <c r="M566" s="325"/>
      <c r="N566" s="325"/>
      <c r="O566" s="325"/>
      <c r="P566" s="325"/>
      <c r="Q566" s="325"/>
      <c r="R566" s="325"/>
      <c r="S566" s="325"/>
    </row>
    <row r="567" spans="1:19" ht="18">
      <c r="A567" s="393"/>
      <c r="B567" s="394"/>
      <c r="C567" s="393"/>
      <c r="D567" s="395"/>
      <c r="E567" s="396"/>
      <c r="F567" s="397"/>
      <c r="G567" s="325"/>
      <c r="H567" s="397"/>
      <c r="I567" s="393"/>
      <c r="J567" s="325"/>
      <c r="K567" s="325"/>
      <c r="L567" s="325"/>
      <c r="M567" s="325"/>
      <c r="N567" s="325"/>
      <c r="O567" s="325"/>
      <c r="P567" s="325"/>
      <c r="Q567" s="325"/>
      <c r="R567" s="325"/>
      <c r="S567" s="325"/>
    </row>
    <row r="568" spans="1:19" ht="18">
      <c r="A568" s="393"/>
      <c r="B568" s="394"/>
      <c r="C568" s="393"/>
      <c r="D568" s="395"/>
      <c r="E568" s="396"/>
      <c r="F568" s="397"/>
      <c r="G568" s="325"/>
      <c r="H568" s="397"/>
      <c r="I568" s="393"/>
      <c r="J568" s="325"/>
      <c r="K568" s="325"/>
      <c r="L568" s="325"/>
      <c r="M568" s="325"/>
      <c r="N568" s="325"/>
      <c r="O568" s="325"/>
      <c r="P568" s="325"/>
      <c r="Q568" s="325"/>
      <c r="R568" s="325"/>
      <c r="S568" s="325"/>
    </row>
    <row r="569" spans="1:19" ht="18">
      <c r="A569" s="393"/>
      <c r="B569" s="394"/>
      <c r="C569" s="393"/>
      <c r="D569" s="395"/>
      <c r="E569" s="396"/>
      <c r="F569" s="397"/>
      <c r="G569" s="325"/>
      <c r="H569" s="397"/>
      <c r="I569" s="393"/>
      <c r="J569" s="325"/>
      <c r="K569" s="325"/>
      <c r="L569" s="325"/>
      <c r="M569" s="325"/>
      <c r="N569" s="325"/>
      <c r="O569" s="325"/>
      <c r="P569" s="325"/>
      <c r="Q569" s="325"/>
      <c r="R569" s="325"/>
      <c r="S569" s="325"/>
    </row>
    <row r="570" spans="1:19" ht="18">
      <c r="A570" s="393"/>
      <c r="B570" s="394"/>
      <c r="C570" s="393"/>
      <c r="D570" s="395"/>
      <c r="E570" s="396"/>
      <c r="F570" s="397"/>
      <c r="G570" s="325"/>
      <c r="H570" s="397"/>
      <c r="I570" s="393"/>
      <c r="J570" s="325"/>
      <c r="K570" s="325"/>
      <c r="L570" s="325"/>
      <c r="M570" s="325"/>
      <c r="N570" s="325"/>
      <c r="O570" s="325"/>
      <c r="P570" s="325"/>
      <c r="Q570" s="325"/>
      <c r="R570" s="325"/>
      <c r="S570" s="325"/>
    </row>
    <row r="571" spans="1:19" ht="18">
      <c r="A571" s="393"/>
      <c r="B571" s="394"/>
      <c r="C571" s="393"/>
      <c r="D571" s="395"/>
      <c r="E571" s="396"/>
      <c r="F571" s="397"/>
      <c r="G571" s="325"/>
      <c r="H571" s="397"/>
      <c r="I571" s="393"/>
      <c r="J571" s="325"/>
      <c r="K571" s="325"/>
      <c r="L571" s="325"/>
      <c r="M571" s="325"/>
      <c r="N571" s="325"/>
      <c r="O571" s="325"/>
      <c r="P571" s="325"/>
      <c r="Q571" s="325"/>
      <c r="R571" s="325"/>
      <c r="S571" s="325"/>
    </row>
    <row r="572" spans="1:19" ht="18">
      <c r="A572" s="393"/>
      <c r="B572" s="394"/>
      <c r="C572" s="393"/>
      <c r="D572" s="395"/>
      <c r="E572" s="396"/>
      <c r="F572" s="397"/>
      <c r="G572" s="325"/>
      <c r="H572" s="397"/>
      <c r="I572" s="393"/>
      <c r="J572" s="325"/>
      <c r="K572" s="325"/>
      <c r="L572" s="325"/>
      <c r="M572" s="325"/>
      <c r="N572" s="325"/>
      <c r="O572" s="325"/>
      <c r="P572" s="325"/>
      <c r="Q572" s="325"/>
      <c r="R572" s="325"/>
      <c r="S572" s="325"/>
    </row>
    <row r="573" spans="1:19" ht="18">
      <c r="A573" s="393"/>
      <c r="B573" s="394"/>
      <c r="C573" s="393"/>
      <c r="D573" s="395"/>
      <c r="E573" s="396"/>
      <c r="F573" s="397"/>
      <c r="G573" s="325"/>
      <c r="H573" s="397"/>
      <c r="I573" s="393"/>
      <c r="J573" s="325"/>
      <c r="K573" s="325"/>
      <c r="L573" s="325"/>
      <c r="M573" s="325"/>
      <c r="N573" s="325"/>
      <c r="O573" s="325"/>
      <c r="P573" s="325"/>
      <c r="Q573" s="325"/>
      <c r="R573" s="325"/>
      <c r="S573" s="325"/>
    </row>
    <row r="574" spans="1:19" ht="18">
      <c r="A574" s="393"/>
      <c r="B574" s="394"/>
      <c r="C574" s="393"/>
      <c r="D574" s="395"/>
      <c r="E574" s="396"/>
      <c r="F574" s="397"/>
      <c r="G574" s="325"/>
      <c r="H574" s="397"/>
      <c r="I574" s="393"/>
      <c r="J574" s="325"/>
      <c r="K574" s="325"/>
      <c r="L574" s="325"/>
      <c r="M574" s="325"/>
      <c r="N574" s="325"/>
      <c r="O574" s="325"/>
      <c r="P574" s="325"/>
      <c r="Q574" s="325"/>
      <c r="R574" s="325"/>
      <c r="S574" s="325"/>
    </row>
    <row r="575" spans="1:19" ht="18">
      <c r="A575" s="393"/>
      <c r="B575" s="394"/>
      <c r="C575" s="393"/>
      <c r="D575" s="395"/>
      <c r="E575" s="396"/>
      <c r="F575" s="397"/>
      <c r="G575" s="325"/>
      <c r="H575" s="397"/>
      <c r="I575" s="393"/>
      <c r="J575" s="325"/>
      <c r="K575" s="325"/>
      <c r="L575" s="325"/>
      <c r="M575" s="325"/>
      <c r="N575" s="325"/>
      <c r="O575" s="325"/>
      <c r="P575" s="325"/>
      <c r="Q575" s="325"/>
      <c r="R575" s="325"/>
      <c r="S575" s="325"/>
    </row>
    <row r="576" spans="1:19" ht="18">
      <c r="A576" s="393"/>
      <c r="B576" s="394"/>
      <c r="C576" s="393"/>
      <c r="D576" s="395"/>
      <c r="E576" s="396"/>
      <c r="F576" s="397"/>
      <c r="G576" s="325"/>
      <c r="H576" s="397"/>
      <c r="I576" s="393"/>
      <c r="J576" s="325"/>
      <c r="K576" s="325"/>
      <c r="L576" s="325"/>
      <c r="M576" s="325"/>
      <c r="N576" s="325"/>
      <c r="O576" s="325"/>
      <c r="P576" s="325"/>
      <c r="Q576" s="325"/>
      <c r="R576" s="325"/>
      <c r="S576" s="325"/>
    </row>
    <row r="577" spans="1:19" ht="18">
      <c r="A577" s="393"/>
      <c r="B577" s="394"/>
      <c r="C577" s="393"/>
      <c r="D577" s="395"/>
      <c r="E577" s="396"/>
      <c r="F577" s="397"/>
      <c r="G577" s="325"/>
      <c r="H577" s="397"/>
      <c r="I577" s="393"/>
      <c r="J577" s="325"/>
      <c r="K577" s="325"/>
      <c r="L577" s="325"/>
      <c r="M577" s="325"/>
      <c r="N577" s="325"/>
      <c r="O577" s="325"/>
      <c r="P577" s="325"/>
      <c r="Q577" s="325"/>
      <c r="R577" s="325"/>
      <c r="S577" s="325"/>
    </row>
    <row r="578" spans="1:19" ht="18">
      <c r="A578" s="393"/>
      <c r="B578" s="394"/>
      <c r="C578" s="393"/>
      <c r="D578" s="395"/>
      <c r="E578" s="396"/>
      <c r="F578" s="397"/>
      <c r="G578" s="325"/>
      <c r="H578" s="397"/>
      <c r="I578" s="393"/>
      <c r="J578" s="325"/>
      <c r="K578" s="325"/>
      <c r="L578" s="325"/>
      <c r="M578" s="325"/>
      <c r="N578" s="325"/>
      <c r="O578" s="325"/>
      <c r="P578" s="325"/>
      <c r="Q578" s="325"/>
      <c r="R578" s="325"/>
      <c r="S578" s="325"/>
    </row>
    <row r="579" spans="1:19" ht="18">
      <c r="A579" s="393"/>
      <c r="B579" s="394"/>
      <c r="C579" s="393"/>
      <c r="D579" s="395"/>
      <c r="E579" s="396"/>
      <c r="F579" s="397"/>
      <c r="G579" s="325"/>
      <c r="H579" s="397"/>
      <c r="I579" s="393"/>
      <c r="J579" s="325"/>
      <c r="K579" s="325"/>
      <c r="L579" s="325"/>
      <c r="M579" s="325"/>
      <c r="N579" s="325"/>
      <c r="O579" s="325"/>
      <c r="P579" s="325"/>
      <c r="Q579" s="325"/>
      <c r="R579" s="325"/>
      <c r="S579" s="325"/>
    </row>
    <row r="580" spans="1:19" ht="18">
      <c r="A580" s="393"/>
      <c r="B580" s="394"/>
      <c r="C580" s="393"/>
      <c r="D580" s="395"/>
      <c r="E580" s="396"/>
      <c r="F580" s="397"/>
      <c r="G580" s="325"/>
      <c r="H580" s="397"/>
      <c r="I580" s="393"/>
      <c r="J580" s="325"/>
      <c r="K580" s="325"/>
      <c r="L580" s="325"/>
      <c r="M580" s="325"/>
      <c r="N580" s="325"/>
      <c r="O580" s="325"/>
      <c r="P580" s="325"/>
      <c r="Q580" s="325"/>
      <c r="R580" s="325"/>
      <c r="S580" s="325"/>
    </row>
    <row r="581" spans="1:19" ht="18">
      <c r="A581" s="393"/>
      <c r="B581" s="394"/>
      <c r="C581" s="393"/>
      <c r="D581" s="395"/>
      <c r="E581" s="396"/>
      <c r="F581" s="397"/>
      <c r="G581" s="325"/>
      <c r="H581" s="397"/>
      <c r="I581" s="393"/>
      <c r="J581" s="325"/>
      <c r="K581" s="325"/>
      <c r="L581" s="325"/>
      <c r="M581" s="325"/>
      <c r="N581" s="325"/>
      <c r="O581" s="325"/>
      <c r="P581" s="325"/>
      <c r="Q581" s="325"/>
      <c r="R581" s="325"/>
      <c r="S581" s="325"/>
    </row>
    <row r="582" spans="1:19" ht="18">
      <c r="A582" s="393"/>
      <c r="B582" s="394"/>
      <c r="C582" s="393"/>
      <c r="D582" s="395"/>
      <c r="E582" s="396"/>
      <c r="F582" s="397"/>
      <c r="G582" s="325"/>
      <c r="H582" s="397"/>
      <c r="I582" s="393"/>
      <c r="J582" s="325"/>
      <c r="K582" s="325"/>
      <c r="L582" s="325"/>
      <c r="M582" s="325"/>
      <c r="N582" s="325"/>
      <c r="O582" s="325"/>
      <c r="P582" s="325"/>
      <c r="Q582" s="325"/>
      <c r="R582" s="325"/>
      <c r="S582" s="325"/>
    </row>
    <row r="583" spans="1:19" ht="18">
      <c r="A583" s="393"/>
      <c r="B583" s="394"/>
      <c r="C583" s="393"/>
      <c r="D583" s="395"/>
      <c r="E583" s="396"/>
      <c r="F583" s="397"/>
      <c r="G583" s="325"/>
      <c r="H583" s="397"/>
      <c r="I583" s="393"/>
      <c r="J583" s="325"/>
      <c r="K583" s="325"/>
      <c r="L583" s="325"/>
      <c r="M583" s="325"/>
      <c r="N583" s="325"/>
      <c r="O583" s="325"/>
      <c r="P583" s="325"/>
      <c r="Q583" s="325"/>
      <c r="R583" s="325"/>
      <c r="S583" s="325"/>
    </row>
    <row r="584" spans="1:19" ht="18">
      <c r="A584" s="393"/>
      <c r="B584" s="394"/>
      <c r="C584" s="393"/>
      <c r="D584" s="395"/>
      <c r="E584" s="396"/>
      <c r="F584" s="397"/>
      <c r="G584" s="325"/>
      <c r="H584" s="397"/>
      <c r="I584" s="393"/>
      <c r="J584" s="325"/>
      <c r="K584" s="325"/>
      <c r="L584" s="325"/>
      <c r="M584" s="325"/>
      <c r="N584" s="325"/>
      <c r="O584" s="325"/>
      <c r="P584" s="325"/>
      <c r="Q584" s="325"/>
      <c r="R584" s="325"/>
      <c r="S584" s="325"/>
    </row>
    <row r="585" spans="1:19" ht="18">
      <c r="A585" s="393"/>
      <c r="B585" s="394"/>
      <c r="C585" s="393"/>
      <c r="D585" s="395"/>
      <c r="E585" s="396"/>
      <c r="F585" s="397"/>
      <c r="G585" s="325"/>
      <c r="H585" s="397"/>
      <c r="I585" s="393"/>
      <c r="J585" s="325"/>
      <c r="K585" s="325"/>
      <c r="L585" s="325"/>
      <c r="M585" s="325"/>
      <c r="N585" s="325"/>
      <c r="O585" s="325"/>
      <c r="P585" s="325"/>
      <c r="Q585" s="325"/>
      <c r="R585" s="325"/>
      <c r="S585" s="325"/>
    </row>
  </sheetData>
  <mergeCells count="2">
    <mergeCell ref="A428:G428"/>
    <mergeCell ref="H428:J428"/>
  </mergeCells>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K434"/>
  <sheetViews>
    <sheetView topLeftCell="A408" workbookViewId="0">
      <selection activeCell="H428" sqref="H428"/>
    </sheetView>
  </sheetViews>
  <sheetFormatPr baseColWidth="10" defaultRowHeight="14" x14ac:dyDescent="0"/>
  <cols>
    <col min="1" max="1" width="8.6640625" style="268" customWidth="1"/>
    <col min="2" max="2" width="42.6640625" style="271" customWidth="1"/>
    <col min="3" max="3" width="18.83203125" style="268" customWidth="1"/>
    <col min="4" max="4" width="10.5" style="307" customWidth="1"/>
    <col min="5" max="5" width="17" style="308" customWidth="1"/>
    <col min="6" max="6" width="9.83203125" style="308" customWidth="1"/>
    <col min="7" max="7" width="15.5" style="309" customWidth="1"/>
    <col min="8" max="8" width="14.1640625" style="310" bestFit="1" customWidth="1"/>
    <col min="9" max="9" width="18.5" style="311" customWidth="1"/>
    <col min="10" max="10" width="19" style="268" customWidth="1"/>
    <col min="11" max="252" width="10.83203125" style="268"/>
    <col min="253" max="253" width="8.6640625" style="268" customWidth="1"/>
    <col min="254" max="254" width="42.6640625" style="268" customWidth="1"/>
    <col min="255" max="256" width="18.83203125" style="268" customWidth="1"/>
    <col min="257" max="257" width="10.5" style="268" customWidth="1"/>
    <col min="258" max="258" width="14.83203125" style="268" customWidth="1"/>
    <col min="259" max="259" width="17" style="268" customWidth="1"/>
    <col min="260" max="260" width="9.83203125" style="268" customWidth="1"/>
    <col min="261" max="261" width="15.5" style="268" customWidth="1"/>
    <col min="262" max="262" width="14.1640625" style="268" bestFit="1" customWidth="1"/>
    <col min="263" max="263" width="14.1640625" style="268" customWidth="1"/>
    <col min="264" max="264" width="18.5" style="268" customWidth="1"/>
    <col min="265" max="265" width="19" style="268" customWidth="1"/>
    <col min="266" max="266" width="20.1640625" style="268" customWidth="1"/>
    <col min="267" max="508" width="10.83203125" style="268"/>
    <col min="509" max="509" width="8.6640625" style="268" customWidth="1"/>
    <col min="510" max="510" width="42.6640625" style="268" customWidth="1"/>
    <col min="511" max="512" width="18.83203125" style="268" customWidth="1"/>
    <col min="513" max="513" width="10.5" style="268" customWidth="1"/>
    <col min="514" max="514" width="14.83203125" style="268" customWidth="1"/>
    <col min="515" max="515" width="17" style="268" customWidth="1"/>
    <col min="516" max="516" width="9.83203125" style="268" customWidth="1"/>
    <col min="517" max="517" width="15.5" style="268" customWidth="1"/>
    <col min="518" max="518" width="14.1640625" style="268" bestFit="1" customWidth="1"/>
    <col min="519" max="519" width="14.1640625" style="268" customWidth="1"/>
    <col min="520" max="520" width="18.5" style="268" customWidth="1"/>
    <col min="521" max="521" width="19" style="268" customWidth="1"/>
    <col min="522" max="522" width="20.1640625" style="268" customWidth="1"/>
    <col min="523" max="764" width="10.83203125" style="268"/>
    <col min="765" max="765" width="8.6640625" style="268" customWidth="1"/>
    <col min="766" max="766" width="42.6640625" style="268" customWidth="1"/>
    <col min="767" max="768" width="18.83203125" style="268" customWidth="1"/>
    <col min="769" max="769" width="10.5" style="268" customWidth="1"/>
    <col min="770" max="770" width="14.83203125" style="268" customWidth="1"/>
    <col min="771" max="771" width="17" style="268" customWidth="1"/>
    <col min="772" max="772" width="9.83203125" style="268" customWidth="1"/>
    <col min="773" max="773" width="15.5" style="268" customWidth="1"/>
    <col min="774" max="774" width="14.1640625" style="268" bestFit="1" customWidth="1"/>
    <col min="775" max="775" width="14.1640625" style="268" customWidth="1"/>
    <col min="776" max="776" width="18.5" style="268" customWidth="1"/>
    <col min="777" max="777" width="19" style="268" customWidth="1"/>
    <col min="778" max="778" width="20.1640625" style="268" customWidth="1"/>
    <col min="779" max="1020" width="10.83203125" style="268"/>
    <col min="1021" max="1021" width="8.6640625" style="268" customWidth="1"/>
    <col min="1022" max="1022" width="42.6640625" style="268" customWidth="1"/>
    <col min="1023" max="1024" width="18.83203125" style="268" customWidth="1"/>
    <col min="1025" max="1025" width="10.5" style="268" customWidth="1"/>
    <col min="1026" max="1026" width="14.83203125" style="268" customWidth="1"/>
    <col min="1027" max="1027" width="17" style="268" customWidth="1"/>
    <col min="1028" max="1028" width="9.83203125" style="268" customWidth="1"/>
    <col min="1029" max="1029" width="15.5" style="268" customWidth="1"/>
    <col min="1030" max="1030" width="14.1640625" style="268" bestFit="1" customWidth="1"/>
    <col min="1031" max="1031" width="14.1640625" style="268" customWidth="1"/>
    <col min="1032" max="1032" width="18.5" style="268" customWidth="1"/>
    <col min="1033" max="1033" width="19" style="268" customWidth="1"/>
    <col min="1034" max="1034" width="20.1640625" style="268" customWidth="1"/>
    <col min="1035" max="1276" width="10.83203125" style="268"/>
    <col min="1277" max="1277" width="8.6640625" style="268" customWidth="1"/>
    <col min="1278" max="1278" width="42.6640625" style="268" customWidth="1"/>
    <col min="1279" max="1280" width="18.83203125" style="268" customWidth="1"/>
    <col min="1281" max="1281" width="10.5" style="268" customWidth="1"/>
    <col min="1282" max="1282" width="14.83203125" style="268" customWidth="1"/>
    <col min="1283" max="1283" width="17" style="268" customWidth="1"/>
    <col min="1284" max="1284" width="9.83203125" style="268" customWidth="1"/>
    <col min="1285" max="1285" width="15.5" style="268" customWidth="1"/>
    <col min="1286" max="1286" width="14.1640625" style="268" bestFit="1" customWidth="1"/>
    <col min="1287" max="1287" width="14.1640625" style="268" customWidth="1"/>
    <col min="1288" max="1288" width="18.5" style="268" customWidth="1"/>
    <col min="1289" max="1289" width="19" style="268" customWidth="1"/>
    <col min="1290" max="1290" width="20.1640625" style="268" customWidth="1"/>
    <col min="1291" max="1532" width="10.83203125" style="268"/>
    <col min="1533" max="1533" width="8.6640625" style="268" customWidth="1"/>
    <col min="1534" max="1534" width="42.6640625" style="268" customWidth="1"/>
    <col min="1535" max="1536" width="18.83203125" style="268" customWidth="1"/>
    <col min="1537" max="1537" width="10.5" style="268" customWidth="1"/>
    <col min="1538" max="1538" width="14.83203125" style="268" customWidth="1"/>
    <col min="1539" max="1539" width="17" style="268" customWidth="1"/>
    <col min="1540" max="1540" width="9.83203125" style="268" customWidth="1"/>
    <col min="1541" max="1541" width="15.5" style="268" customWidth="1"/>
    <col min="1542" max="1542" width="14.1640625" style="268" bestFit="1" customWidth="1"/>
    <col min="1543" max="1543" width="14.1640625" style="268" customWidth="1"/>
    <col min="1544" max="1544" width="18.5" style="268" customWidth="1"/>
    <col min="1545" max="1545" width="19" style="268" customWidth="1"/>
    <col min="1546" max="1546" width="20.1640625" style="268" customWidth="1"/>
    <col min="1547" max="1788" width="10.83203125" style="268"/>
    <col min="1789" max="1789" width="8.6640625" style="268" customWidth="1"/>
    <col min="1790" max="1790" width="42.6640625" style="268" customWidth="1"/>
    <col min="1791" max="1792" width="18.83203125" style="268" customWidth="1"/>
    <col min="1793" max="1793" width="10.5" style="268" customWidth="1"/>
    <col min="1794" max="1794" width="14.83203125" style="268" customWidth="1"/>
    <col min="1795" max="1795" width="17" style="268" customWidth="1"/>
    <col min="1796" max="1796" width="9.83203125" style="268" customWidth="1"/>
    <col min="1797" max="1797" width="15.5" style="268" customWidth="1"/>
    <col min="1798" max="1798" width="14.1640625" style="268" bestFit="1" customWidth="1"/>
    <col min="1799" max="1799" width="14.1640625" style="268" customWidth="1"/>
    <col min="1800" max="1800" width="18.5" style="268" customWidth="1"/>
    <col min="1801" max="1801" width="19" style="268" customWidth="1"/>
    <col min="1802" max="1802" width="20.1640625" style="268" customWidth="1"/>
    <col min="1803" max="2044" width="10.83203125" style="268"/>
    <col min="2045" max="2045" width="8.6640625" style="268" customWidth="1"/>
    <col min="2046" max="2046" width="42.6640625" style="268" customWidth="1"/>
    <col min="2047" max="2048" width="18.83203125" style="268" customWidth="1"/>
    <col min="2049" max="2049" width="10.5" style="268" customWidth="1"/>
    <col min="2050" max="2050" width="14.83203125" style="268" customWidth="1"/>
    <col min="2051" max="2051" width="17" style="268" customWidth="1"/>
    <col min="2052" max="2052" width="9.83203125" style="268" customWidth="1"/>
    <col min="2053" max="2053" width="15.5" style="268" customWidth="1"/>
    <col min="2054" max="2054" width="14.1640625" style="268" bestFit="1" customWidth="1"/>
    <col min="2055" max="2055" width="14.1640625" style="268" customWidth="1"/>
    <col min="2056" max="2056" width="18.5" style="268" customWidth="1"/>
    <col min="2057" max="2057" width="19" style="268" customWidth="1"/>
    <col min="2058" max="2058" width="20.1640625" style="268" customWidth="1"/>
    <col min="2059" max="2300" width="10.83203125" style="268"/>
    <col min="2301" max="2301" width="8.6640625" style="268" customWidth="1"/>
    <col min="2302" max="2302" width="42.6640625" style="268" customWidth="1"/>
    <col min="2303" max="2304" width="18.83203125" style="268" customWidth="1"/>
    <col min="2305" max="2305" width="10.5" style="268" customWidth="1"/>
    <col min="2306" max="2306" width="14.83203125" style="268" customWidth="1"/>
    <col min="2307" max="2307" width="17" style="268" customWidth="1"/>
    <col min="2308" max="2308" width="9.83203125" style="268" customWidth="1"/>
    <col min="2309" max="2309" width="15.5" style="268" customWidth="1"/>
    <col min="2310" max="2310" width="14.1640625" style="268" bestFit="1" customWidth="1"/>
    <col min="2311" max="2311" width="14.1640625" style="268" customWidth="1"/>
    <col min="2312" max="2312" width="18.5" style="268" customWidth="1"/>
    <col min="2313" max="2313" width="19" style="268" customWidth="1"/>
    <col min="2314" max="2314" width="20.1640625" style="268" customWidth="1"/>
    <col min="2315" max="2556" width="10.83203125" style="268"/>
    <col min="2557" max="2557" width="8.6640625" style="268" customWidth="1"/>
    <col min="2558" max="2558" width="42.6640625" style="268" customWidth="1"/>
    <col min="2559" max="2560" width="18.83203125" style="268" customWidth="1"/>
    <col min="2561" max="2561" width="10.5" style="268" customWidth="1"/>
    <col min="2562" max="2562" width="14.83203125" style="268" customWidth="1"/>
    <col min="2563" max="2563" width="17" style="268" customWidth="1"/>
    <col min="2564" max="2564" width="9.83203125" style="268" customWidth="1"/>
    <col min="2565" max="2565" width="15.5" style="268" customWidth="1"/>
    <col min="2566" max="2566" width="14.1640625" style="268" bestFit="1" customWidth="1"/>
    <col min="2567" max="2567" width="14.1640625" style="268" customWidth="1"/>
    <col min="2568" max="2568" width="18.5" style="268" customWidth="1"/>
    <col min="2569" max="2569" width="19" style="268" customWidth="1"/>
    <col min="2570" max="2570" width="20.1640625" style="268" customWidth="1"/>
    <col min="2571" max="2812" width="10.83203125" style="268"/>
    <col min="2813" max="2813" width="8.6640625" style="268" customWidth="1"/>
    <col min="2814" max="2814" width="42.6640625" style="268" customWidth="1"/>
    <col min="2815" max="2816" width="18.83203125" style="268" customWidth="1"/>
    <col min="2817" max="2817" width="10.5" style="268" customWidth="1"/>
    <col min="2818" max="2818" width="14.83203125" style="268" customWidth="1"/>
    <col min="2819" max="2819" width="17" style="268" customWidth="1"/>
    <col min="2820" max="2820" width="9.83203125" style="268" customWidth="1"/>
    <col min="2821" max="2821" width="15.5" style="268" customWidth="1"/>
    <col min="2822" max="2822" width="14.1640625" style="268" bestFit="1" customWidth="1"/>
    <col min="2823" max="2823" width="14.1640625" style="268" customWidth="1"/>
    <col min="2824" max="2824" width="18.5" style="268" customWidth="1"/>
    <col min="2825" max="2825" width="19" style="268" customWidth="1"/>
    <col min="2826" max="2826" width="20.1640625" style="268" customWidth="1"/>
    <col min="2827" max="3068" width="10.83203125" style="268"/>
    <col min="3069" max="3069" width="8.6640625" style="268" customWidth="1"/>
    <col min="3070" max="3070" width="42.6640625" style="268" customWidth="1"/>
    <col min="3071" max="3072" width="18.83203125" style="268" customWidth="1"/>
    <col min="3073" max="3073" width="10.5" style="268" customWidth="1"/>
    <col min="3074" max="3074" width="14.83203125" style="268" customWidth="1"/>
    <col min="3075" max="3075" width="17" style="268" customWidth="1"/>
    <col min="3076" max="3076" width="9.83203125" style="268" customWidth="1"/>
    <col min="3077" max="3077" width="15.5" style="268" customWidth="1"/>
    <col min="3078" max="3078" width="14.1640625" style="268" bestFit="1" customWidth="1"/>
    <col min="3079" max="3079" width="14.1640625" style="268" customWidth="1"/>
    <col min="3080" max="3080" width="18.5" style="268" customWidth="1"/>
    <col min="3081" max="3081" width="19" style="268" customWidth="1"/>
    <col min="3082" max="3082" width="20.1640625" style="268" customWidth="1"/>
    <col min="3083" max="3324" width="10.83203125" style="268"/>
    <col min="3325" max="3325" width="8.6640625" style="268" customWidth="1"/>
    <col min="3326" max="3326" width="42.6640625" style="268" customWidth="1"/>
    <col min="3327" max="3328" width="18.83203125" style="268" customWidth="1"/>
    <col min="3329" max="3329" width="10.5" style="268" customWidth="1"/>
    <col min="3330" max="3330" width="14.83203125" style="268" customWidth="1"/>
    <col min="3331" max="3331" width="17" style="268" customWidth="1"/>
    <col min="3332" max="3332" width="9.83203125" style="268" customWidth="1"/>
    <col min="3333" max="3333" width="15.5" style="268" customWidth="1"/>
    <col min="3334" max="3334" width="14.1640625" style="268" bestFit="1" customWidth="1"/>
    <col min="3335" max="3335" width="14.1640625" style="268" customWidth="1"/>
    <col min="3336" max="3336" width="18.5" style="268" customWidth="1"/>
    <col min="3337" max="3337" width="19" style="268" customWidth="1"/>
    <col min="3338" max="3338" width="20.1640625" style="268" customWidth="1"/>
    <col min="3339" max="3580" width="10.83203125" style="268"/>
    <col min="3581" max="3581" width="8.6640625" style="268" customWidth="1"/>
    <col min="3582" max="3582" width="42.6640625" style="268" customWidth="1"/>
    <col min="3583" max="3584" width="18.83203125" style="268" customWidth="1"/>
    <col min="3585" max="3585" width="10.5" style="268" customWidth="1"/>
    <col min="3586" max="3586" width="14.83203125" style="268" customWidth="1"/>
    <col min="3587" max="3587" width="17" style="268" customWidth="1"/>
    <col min="3588" max="3588" width="9.83203125" style="268" customWidth="1"/>
    <col min="3589" max="3589" width="15.5" style="268" customWidth="1"/>
    <col min="3590" max="3590" width="14.1640625" style="268" bestFit="1" customWidth="1"/>
    <col min="3591" max="3591" width="14.1640625" style="268" customWidth="1"/>
    <col min="3592" max="3592" width="18.5" style="268" customWidth="1"/>
    <col min="3593" max="3593" width="19" style="268" customWidth="1"/>
    <col min="3594" max="3594" width="20.1640625" style="268" customWidth="1"/>
    <col min="3595" max="3836" width="10.83203125" style="268"/>
    <col min="3837" max="3837" width="8.6640625" style="268" customWidth="1"/>
    <col min="3838" max="3838" width="42.6640625" style="268" customWidth="1"/>
    <col min="3839" max="3840" width="18.83203125" style="268" customWidth="1"/>
    <col min="3841" max="3841" width="10.5" style="268" customWidth="1"/>
    <col min="3842" max="3842" width="14.83203125" style="268" customWidth="1"/>
    <col min="3843" max="3843" width="17" style="268" customWidth="1"/>
    <col min="3844" max="3844" width="9.83203125" style="268" customWidth="1"/>
    <col min="3845" max="3845" width="15.5" style="268" customWidth="1"/>
    <col min="3846" max="3846" width="14.1640625" style="268" bestFit="1" customWidth="1"/>
    <col min="3847" max="3847" width="14.1640625" style="268" customWidth="1"/>
    <col min="3848" max="3848" width="18.5" style="268" customWidth="1"/>
    <col min="3849" max="3849" width="19" style="268" customWidth="1"/>
    <col min="3850" max="3850" width="20.1640625" style="268" customWidth="1"/>
    <col min="3851" max="4092" width="10.83203125" style="268"/>
    <col min="4093" max="4093" width="8.6640625" style="268" customWidth="1"/>
    <col min="4094" max="4094" width="42.6640625" style="268" customWidth="1"/>
    <col min="4095" max="4096" width="18.83203125" style="268" customWidth="1"/>
    <col min="4097" max="4097" width="10.5" style="268" customWidth="1"/>
    <col min="4098" max="4098" width="14.83203125" style="268" customWidth="1"/>
    <col min="4099" max="4099" width="17" style="268" customWidth="1"/>
    <col min="4100" max="4100" width="9.83203125" style="268" customWidth="1"/>
    <col min="4101" max="4101" width="15.5" style="268" customWidth="1"/>
    <col min="4102" max="4102" width="14.1640625" style="268" bestFit="1" customWidth="1"/>
    <col min="4103" max="4103" width="14.1640625" style="268" customWidth="1"/>
    <col min="4104" max="4104" width="18.5" style="268" customWidth="1"/>
    <col min="4105" max="4105" width="19" style="268" customWidth="1"/>
    <col min="4106" max="4106" width="20.1640625" style="268" customWidth="1"/>
    <col min="4107" max="4348" width="10.83203125" style="268"/>
    <col min="4349" max="4349" width="8.6640625" style="268" customWidth="1"/>
    <col min="4350" max="4350" width="42.6640625" style="268" customWidth="1"/>
    <col min="4351" max="4352" width="18.83203125" style="268" customWidth="1"/>
    <col min="4353" max="4353" width="10.5" style="268" customWidth="1"/>
    <col min="4354" max="4354" width="14.83203125" style="268" customWidth="1"/>
    <col min="4355" max="4355" width="17" style="268" customWidth="1"/>
    <col min="4356" max="4356" width="9.83203125" style="268" customWidth="1"/>
    <col min="4357" max="4357" width="15.5" style="268" customWidth="1"/>
    <col min="4358" max="4358" width="14.1640625" style="268" bestFit="1" customWidth="1"/>
    <col min="4359" max="4359" width="14.1640625" style="268" customWidth="1"/>
    <col min="4360" max="4360" width="18.5" style="268" customWidth="1"/>
    <col min="4361" max="4361" width="19" style="268" customWidth="1"/>
    <col min="4362" max="4362" width="20.1640625" style="268" customWidth="1"/>
    <col min="4363" max="4604" width="10.83203125" style="268"/>
    <col min="4605" max="4605" width="8.6640625" style="268" customWidth="1"/>
    <col min="4606" max="4606" width="42.6640625" style="268" customWidth="1"/>
    <col min="4607" max="4608" width="18.83203125" style="268" customWidth="1"/>
    <col min="4609" max="4609" width="10.5" style="268" customWidth="1"/>
    <col min="4610" max="4610" width="14.83203125" style="268" customWidth="1"/>
    <col min="4611" max="4611" width="17" style="268" customWidth="1"/>
    <col min="4612" max="4612" width="9.83203125" style="268" customWidth="1"/>
    <col min="4613" max="4613" width="15.5" style="268" customWidth="1"/>
    <col min="4614" max="4614" width="14.1640625" style="268" bestFit="1" customWidth="1"/>
    <col min="4615" max="4615" width="14.1640625" style="268" customWidth="1"/>
    <col min="4616" max="4616" width="18.5" style="268" customWidth="1"/>
    <col min="4617" max="4617" width="19" style="268" customWidth="1"/>
    <col min="4618" max="4618" width="20.1640625" style="268" customWidth="1"/>
    <col min="4619" max="4860" width="10.83203125" style="268"/>
    <col min="4861" max="4861" width="8.6640625" style="268" customWidth="1"/>
    <col min="4862" max="4862" width="42.6640625" style="268" customWidth="1"/>
    <col min="4863" max="4864" width="18.83203125" style="268" customWidth="1"/>
    <col min="4865" max="4865" width="10.5" style="268" customWidth="1"/>
    <col min="4866" max="4866" width="14.83203125" style="268" customWidth="1"/>
    <col min="4867" max="4867" width="17" style="268" customWidth="1"/>
    <col min="4868" max="4868" width="9.83203125" style="268" customWidth="1"/>
    <col min="4869" max="4869" width="15.5" style="268" customWidth="1"/>
    <col min="4870" max="4870" width="14.1640625" style="268" bestFit="1" customWidth="1"/>
    <col min="4871" max="4871" width="14.1640625" style="268" customWidth="1"/>
    <col min="4872" max="4872" width="18.5" style="268" customWidth="1"/>
    <col min="4873" max="4873" width="19" style="268" customWidth="1"/>
    <col min="4874" max="4874" width="20.1640625" style="268" customWidth="1"/>
    <col min="4875" max="5116" width="10.83203125" style="268"/>
    <col min="5117" max="5117" width="8.6640625" style="268" customWidth="1"/>
    <col min="5118" max="5118" width="42.6640625" style="268" customWidth="1"/>
    <col min="5119" max="5120" width="18.83203125" style="268" customWidth="1"/>
    <col min="5121" max="5121" width="10.5" style="268" customWidth="1"/>
    <col min="5122" max="5122" width="14.83203125" style="268" customWidth="1"/>
    <col min="5123" max="5123" width="17" style="268" customWidth="1"/>
    <col min="5124" max="5124" width="9.83203125" style="268" customWidth="1"/>
    <col min="5125" max="5125" width="15.5" style="268" customWidth="1"/>
    <col min="5126" max="5126" width="14.1640625" style="268" bestFit="1" customWidth="1"/>
    <col min="5127" max="5127" width="14.1640625" style="268" customWidth="1"/>
    <col min="5128" max="5128" width="18.5" style="268" customWidth="1"/>
    <col min="5129" max="5129" width="19" style="268" customWidth="1"/>
    <col min="5130" max="5130" width="20.1640625" style="268" customWidth="1"/>
    <col min="5131" max="5372" width="10.83203125" style="268"/>
    <col min="5373" max="5373" width="8.6640625" style="268" customWidth="1"/>
    <col min="5374" max="5374" width="42.6640625" style="268" customWidth="1"/>
    <col min="5375" max="5376" width="18.83203125" style="268" customWidth="1"/>
    <col min="5377" max="5377" width="10.5" style="268" customWidth="1"/>
    <col min="5378" max="5378" width="14.83203125" style="268" customWidth="1"/>
    <col min="5379" max="5379" width="17" style="268" customWidth="1"/>
    <col min="5380" max="5380" width="9.83203125" style="268" customWidth="1"/>
    <col min="5381" max="5381" width="15.5" style="268" customWidth="1"/>
    <col min="5382" max="5382" width="14.1640625" style="268" bestFit="1" customWidth="1"/>
    <col min="5383" max="5383" width="14.1640625" style="268" customWidth="1"/>
    <col min="5384" max="5384" width="18.5" style="268" customWidth="1"/>
    <col min="5385" max="5385" width="19" style="268" customWidth="1"/>
    <col min="5386" max="5386" width="20.1640625" style="268" customWidth="1"/>
    <col min="5387" max="5628" width="10.83203125" style="268"/>
    <col min="5629" max="5629" width="8.6640625" style="268" customWidth="1"/>
    <col min="5630" max="5630" width="42.6640625" style="268" customWidth="1"/>
    <col min="5631" max="5632" width="18.83203125" style="268" customWidth="1"/>
    <col min="5633" max="5633" width="10.5" style="268" customWidth="1"/>
    <col min="5634" max="5634" width="14.83203125" style="268" customWidth="1"/>
    <col min="5635" max="5635" width="17" style="268" customWidth="1"/>
    <col min="5636" max="5636" width="9.83203125" style="268" customWidth="1"/>
    <col min="5637" max="5637" width="15.5" style="268" customWidth="1"/>
    <col min="5638" max="5638" width="14.1640625" style="268" bestFit="1" customWidth="1"/>
    <col min="5639" max="5639" width="14.1640625" style="268" customWidth="1"/>
    <col min="5640" max="5640" width="18.5" style="268" customWidth="1"/>
    <col min="5641" max="5641" width="19" style="268" customWidth="1"/>
    <col min="5642" max="5642" width="20.1640625" style="268" customWidth="1"/>
    <col min="5643" max="5884" width="10.83203125" style="268"/>
    <col min="5885" max="5885" width="8.6640625" style="268" customWidth="1"/>
    <col min="5886" max="5886" width="42.6640625" style="268" customWidth="1"/>
    <col min="5887" max="5888" width="18.83203125" style="268" customWidth="1"/>
    <col min="5889" max="5889" width="10.5" style="268" customWidth="1"/>
    <col min="5890" max="5890" width="14.83203125" style="268" customWidth="1"/>
    <col min="5891" max="5891" width="17" style="268" customWidth="1"/>
    <col min="5892" max="5892" width="9.83203125" style="268" customWidth="1"/>
    <col min="5893" max="5893" width="15.5" style="268" customWidth="1"/>
    <col min="5894" max="5894" width="14.1640625" style="268" bestFit="1" customWidth="1"/>
    <col min="5895" max="5895" width="14.1640625" style="268" customWidth="1"/>
    <col min="5896" max="5896" width="18.5" style="268" customWidth="1"/>
    <col min="5897" max="5897" width="19" style="268" customWidth="1"/>
    <col min="5898" max="5898" width="20.1640625" style="268" customWidth="1"/>
    <col min="5899" max="6140" width="10.83203125" style="268"/>
    <col min="6141" max="6141" width="8.6640625" style="268" customWidth="1"/>
    <col min="6142" max="6142" width="42.6640625" style="268" customWidth="1"/>
    <col min="6143" max="6144" width="18.83203125" style="268" customWidth="1"/>
    <col min="6145" max="6145" width="10.5" style="268" customWidth="1"/>
    <col min="6146" max="6146" width="14.83203125" style="268" customWidth="1"/>
    <col min="6147" max="6147" width="17" style="268" customWidth="1"/>
    <col min="6148" max="6148" width="9.83203125" style="268" customWidth="1"/>
    <col min="6149" max="6149" width="15.5" style="268" customWidth="1"/>
    <col min="6150" max="6150" width="14.1640625" style="268" bestFit="1" customWidth="1"/>
    <col min="6151" max="6151" width="14.1640625" style="268" customWidth="1"/>
    <col min="6152" max="6152" width="18.5" style="268" customWidth="1"/>
    <col min="6153" max="6153" width="19" style="268" customWidth="1"/>
    <col min="6154" max="6154" width="20.1640625" style="268" customWidth="1"/>
    <col min="6155" max="6396" width="10.83203125" style="268"/>
    <col min="6397" max="6397" width="8.6640625" style="268" customWidth="1"/>
    <col min="6398" max="6398" width="42.6640625" style="268" customWidth="1"/>
    <col min="6399" max="6400" width="18.83203125" style="268" customWidth="1"/>
    <col min="6401" max="6401" width="10.5" style="268" customWidth="1"/>
    <col min="6402" max="6402" width="14.83203125" style="268" customWidth="1"/>
    <col min="6403" max="6403" width="17" style="268" customWidth="1"/>
    <col min="6404" max="6404" width="9.83203125" style="268" customWidth="1"/>
    <col min="6405" max="6405" width="15.5" style="268" customWidth="1"/>
    <col min="6406" max="6406" width="14.1640625" style="268" bestFit="1" customWidth="1"/>
    <col min="6407" max="6407" width="14.1640625" style="268" customWidth="1"/>
    <col min="6408" max="6408" width="18.5" style="268" customWidth="1"/>
    <col min="6409" max="6409" width="19" style="268" customWidth="1"/>
    <col min="6410" max="6410" width="20.1640625" style="268" customWidth="1"/>
    <col min="6411" max="6652" width="10.83203125" style="268"/>
    <col min="6653" max="6653" width="8.6640625" style="268" customWidth="1"/>
    <col min="6654" max="6654" width="42.6640625" style="268" customWidth="1"/>
    <col min="6655" max="6656" width="18.83203125" style="268" customWidth="1"/>
    <col min="6657" max="6657" width="10.5" style="268" customWidth="1"/>
    <col min="6658" max="6658" width="14.83203125" style="268" customWidth="1"/>
    <col min="6659" max="6659" width="17" style="268" customWidth="1"/>
    <col min="6660" max="6660" width="9.83203125" style="268" customWidth="1"/>
    <col min="6661" max="6661" width="15.5" style="268" customWidth="1"/>
    <col min="6662" max="6662" width="14.1640625" style="268" bestFit="1" customWidth="1"/>
    <col min="6663" max="6663" width="14.1640625" style="268" customWidth="1"/>
    <col min="6664" max="6664" width="18.5" style="268" customWidth="1"/>
    <col min="6665" max="6665" width="19" style="268" customWidth="1"/>
    <col min="6666" max="6666" width="20.1640625" style="268" customWidth="1"/>
    <col min="6667" max="6908" width="10.83203125" style="268"/>
    <col min="6909" max="6909" width="8.6640625" style="268" customWidth="1"/>
    <col min="6910" max="6910" width="42.6640625" style="268" customWidth="1"/>
    <col min="6911" max="6912" width="18.83203125" style="268" customWidth="1"/>
    <col min="6913" max="6913" width="10.5" style="268" customWidth="1"/>
    <col min="6914" max="6914" width="14.83203125" style="268" customWidth="1"/>
    <col min="6915" max="6915" width="17" style="268" customWidth="1"/>
    <col min="6916" max="6916" width="9.83203125" style="268" customWidth="1"/>
    <col min="6917" max="6917" width="15.5" style="268" customWidth="1"/>
    <col min="6918" max="6918" width="14.1640625" style="268" bestFit="1" customWidth="1"/>
    <col min="6919" max="6919" width="14.1640625" style="268" customWidth="1"/>
    <col min="6920" max="6920" width="18.5" style="268" customWidth="1"/>
    <col min="6921" max="6921" width="19" style="268" customWidth="1"/>
    <col min="6922" max="6922" width="20.1640625" style="268" customWidth="1"/>
    <col min="6923" max="7164" width="10.83203125" style="268"/>
    <col min="7165" max="7165" width="8.6640625" style="268" customWidth="1"/>
    <col min="7166" max="7166" width="42.6640625" style="268" customWidth="1"/>
    <col min="7167" max="7168" width="18.83203125" style="268" customWidth="1"/>
    <col min="7169" max="7169" width="10.5" style="268" customWidth="1"/>
    <col min="7170" max="7170" width="14.83203125" style="268" customWidth="1"/>
    <col min="7171" max="7171" width="17" style="268" customWidth="1"/>
    <col min="7172" max="7172" width="9.83203125" style="268" customWidth="1"/>
    <col min="7173" max="7173" width="15.5" style="268" customWidth="1"/>
    <col min="7174" max="7174" width="14.1640625" style="268" bestFit="1" customWidth="1"/>
    <col min="7175" max="7175" width="14.1640625" style="268" customWidth="1"/>
    <col min="7176" max="7176" width="18.5" style="268" customWidth="1"/>
    <col min="7177" max="7177" width="19" style="268" customWidth="1"/>
    <col min="7178" max="7178" width="20.1640625" style="268" customWidth="1"/>
    <col min="7179" max="7420" width="10.83203125" style="268"/>
    <col min="7421" max="7421" width="8.6640625" style="268" customWidth="1"/>
    <col min="7422" max="7422" width="42.6640625" style="268" customWidth="1"/>
    <col min="7423" max="7424" width="18.83203125" style="268" customWidth="1"/>
    <col min="7425" max="7425" width="10.5" style="268" customWidth="1"/>
    <col min="7426" max="7426" width="14.83203125" style="268" customWidth="1"/>
    <col min="7427" max="7427" width="17" style="268" customWidth="1"/>
    <col min="7428" max="7428" width="9.83203125" style="268" customWidth="1"/>
    <col min="7429" max="7429" width="15.5" style="268" customWidth="1"/>
    <col min="7430" max="7430" width="14.1640625" style="268" bestFit="1" customWidth="1"/>
    <col min="7431" max="7431" width="14.1640625" style="268" customWidth="1"/>
    <col min="7432" max="7432" width="18.5" style="268" customWidth="1"/>
    <col min="7433" max="7433" width="19" style="268" customWidth="1"/>
    <col min="7434" max="7434" width="20.1640625" style="268" customWidth="1"/>
    <col min="7435" max="7676" width="10.83203125" style="268"/>
    <col min="7677" max="7677" width="8.6640625" style="268" customWidth="1"/>
    <col min="7678" max="7678" width="42.6640625" style="268" customWidth="1"/>
    <col min="7679" max="7680" width="18.83203125" style="268" customWidth="1"/>
    <col min="7681" max="7681" width="10.5" style="268" customWidth="1"/>
    <col min="7682" max="7682" width="14.83203125" style="268" customWidth="1"/>
    <col min="7683" max="7683" width="17" style="268" customWidth="1"/>
    <col min="7684" max="7684" width="9.83203125" style="268" customWidth="1"/>
    <col min="7685" max="7685" width="15.5" style="268" customWidth="1"/>
    <col min="7686" max="7686" width="14.1640625" style="268" bestFit="1" customWidth="1"/>
    <col min="7687" max="7687" width="14.1640625" style="268" customWidth="1"/>
    <col min="7688" max="7688" width="18.5" style="268" customWidth="1"/>
    <col min="7689" max="7689" width="19" style="268" customWidth="1"/>
    <col min="7690" max="7690" width="20.1640625" style="268" customWidth="1"/>
    <col min="7691" max="7932" width="10.83203125" style="268"/>
    <col min="7933" max="7933" width="8.6640625" style="268" customWidth="1"/>
    <col min="7934" max="7934" width="42.6640625" style="268" customWidth="1"/>
    <col min="7935" max="7936" width="18.83203125" style="268" customWidth="1"/>
    <col min="7937" max="7937" width="10.5" style="268" customWidth="1"/>
    <col min="7938" max="7938" width="14.83203125" style="268" customWidth="1"/>
    <col min="7939" max="7939" width="17" style="268" customWidth="1"/>
    <col min="7940" max="7940" width="9.83203125" style="268" customWidth="1"/>
    <col min="7941" max="7941" width="15.5" style="268" customWidth="1"/>
    <col min="7942" max="7942" width="14.1640625" style="268" bestFit="1" customWidth="1"/>
    <col min="7943" max="7943" width="14.1640625" style="268" customWidth="1"/>
    <col min="7944" max="7944" width="18.5" style="268" customWidth="1"/>
    <col min="7945" max="7945" width="19" style="268" customWidth="1"/>
    <col min="7946" max="7946" width="20.1640625" style="268" customWidth="1"/>
    <col min="7947" max="8188" width="10.83203125" style="268"/>
    <col min="8189" max="8189" width="8.6640625" style="268" customWidth="1"/>
    <col min="8190" max="8190" width="42.6640625" style="268" customWidth="1"/>
    <col min="8191" max="8192" width="18.83203125" style="268" customWidth="1"/>
    <col min="8193" max="8193" width="10.5" style="268" customWidth="1"/>
    <col min="8194" max="8194" width="14.83203125" style="268" customWidth="1"/>
    <col min="8195" max="8195" width="17" style="268" customWidth="1"/>
    <col min="8196" max="8196" width="9.83203125" style="268" customWidth="1"/>
    <col min="8197" max="8197" width="15.5" style="268" customWidth="1"/>
    <col min="8198" max="8198" width="14.1640625" style="268" bestFit="1" customWidth="1"/>
    <col min="8199" max="8199" width="14.1640625" style="268" customWidth="1"/>
    <col min="8200" max="8200" width="18.5" style="268" customWidth="1"/>
    <col min="8201" max="8201" width="19" style="268" customWidth="1"/>
    <col min="8202" max="8202" width="20.1640625" style="268" customWidth="1"/>
    <col min="8203" max="8444" width="10.83203125" style="268"/>
    <col min="8445" max="8445" width="8.6640625" style="268" customWidth="1"/>
    <col min="8446" max="8446" width="42.6640625" style="268" customWidth="1"/>
    <col min="8447" max="8448" width="18.83203125" style="268" customWidth="1"/>
    <col min="8449" max="8449" width="10.5" style="268" customWidth="1"/>
    <col min="8450" max="8450" width="14.83203125" style="268" customWidth="1"/>
    <col min="8451" max="8451" width="17" style="268" customWidth="1"/>
    <col min="8452" max="8452" width="9.83203125" style="268" customWidth="1"/>
    <col min="8453" max="8453" width="15.5" style="268" customWidth="1"/>
    <col min="8454" max="8454" width="14.1640625" style="268" bestFit="1" customWidth="1"/>
    <col min="8455" max="8455" width="14.1640625" style="268" customWidth="1"/>
    <col min="8456" max="8456" width="18.5" style="268" customWidth="1"/>
    <col min="8457" max="8457" width="19" style="268" customWidth="1"/>
    <col min="8458" max="8458" width="20.1640625" style="268" customWidth="1"/>
    <col min="8459" max="8700" width="10.83203125" style="268"/>
    <col min="8701" max="8701" width="8.6640625" style="268" customWidth="1"/>
    <col min="8702" max="8702" width="42.6640625" style="268" customWidth="1"/>
    <col min="8703" max="8704" width="18.83203125" style="268" customWidth="1"/>
    <col min="8705" max="8705" width="10.5" style="268" customWidth="1"/>
    <col min="8706" max="8706" width="14.83203125" style="268" customWidth="1"/>
    <col min="8707" max="8707" width="17" style="268" customWidth="1"/>
    <col min="8708" max="8708" width="9.83203125" style="268" customWidth="1"/>
    <col min="8709" max="8709" width="15.5" style="268" customWidth="1"/>
    <col min="8710" max="8710" width="14.1640625" style="268" bestFit="1" customWidth="1"/>
    <col min="8711" max="8711" width="14.1640625" style="268" customWidth="1"/>
    <col min="8712" max="8712" width="18.5" style="268" customWidth="1"/>
    <col min="8713" max="8713" width="19" style="268" customWidth="1"/>
    <col min="8714" max="8714" width="20.1640625" style="268" customWidth="1"/>
    <col min="8715" max="8956" width="10.83203125" style="268"/>
    <col min="8957" max="8957" width="8.6640625" style="268" customWidth="1"/>
    <col min="8958" max="8958" width="42.6640625" style="268" customWidth="1"/>
    <col min="8959" max="8960" width="18.83203125" style="268" customWidth="1"/>
    <col min="8961" max="8961" width="10.5" style="268" customWidth="1"/>
    <col min="8962" max="8962" width="14.83203125" style="268" customWidth="1"/>
    <col min="8963" max="8963" width="17" style="268" customWidth="1"/>
    <col min="8964" max="8964" width="9.83203125" style="268" customWidth="1"/>
    <col min="8965" max="8965" width="15.5" style="268" customWidth="1"/>
    <col min="8966" max="8966" width="14.1640625" style="268" bestFit="1" customWidth="1"/>
    <col min="8967" max="8967" width="14.1640625" style="268" customWidth="1"/>
    <col min="8968" max="8968" width="18.5" style="268" customWidth="1"/>
    <col min="8969" max="8969" width="19" style="268" customWidth="1"/>
    <col min="8970" max="8970" width="20.1640625" style="268" customWidth="1"/>
    <col min="8971" max="9212" width="10.83203125" style="268"/>
    <col min="9213" max="9213" width="8.6640625" style="268" customWidth="1"/>
    <col min="9214" max="9214" width="42.6640625" style="268" customWidth="1"/>
    <col min="9215" max="9216" width="18.83203125" style="268" customWidth="1"/>
    <col min="9217" max="9217" width="10.5" style="268" customWidth="1"/>
    <col min="9218" max="9218" width="14.83203125" style="268" customWidth="1"/>
    <col min="9219" max="9219" width="17" style="268" customWidth="1"/>
    <col min="9220" max="9220" width="9.83203125" style="268" customWidth="1"/>
    <col min="9221" max="9221" width="15.5" style="268" customWidth="1"/>
    <col min="9222" max="9222" width="14.1640625" style="268" bestFit="1" customWidth="1"/>
    <col min="9223" max="9223" width="14.1640625" style="268" customWidth="1"/>
    <col min="9224" max="9224" width="18.5" style="268" customWidth="1"/>
    <col min="9225" max="9225" width="19" style="268" customWidth="1"/>
    <col min="9226" max="9226" width="20.1640625" style="268" customWidth="1"/>
    <col min="9227" max="9468" width="10.83203125" style="268"/>
    <col min="9469" max="9469" width="8.6640625" style="268" customWidth="1"/>
    <col min="9470" max="9470" width="42.6640625" style="268" customWidth="1"/>
    <col min="9471" max="9472" width="18.83203125" style="268" customWidth="1"/>
    <col min="9473" max="9473" width="10.5" style="268" customWidth="1"/>
    <col min="9474" max="9474" width="14.83203125" style="268" customWidth="1"/>
    <col min="9475" max="9475" width="17" style="268" customWidth="1"/>
    <col min="9476" max="9476" width="9.83203125" style="268" customWidth="1"/>
    <col min="9477" max="9477" width="15.5" style="268" customWidth="1"/>
    <col min="9478" max="9478" width="14.1640625" style="268" bestFit="1" customWidth="1"/>
    <col min="9479" max="9479" width="14.1640625" style="268" customWidth="1"/>
    <col min="9480" max="9480" width="18.5" style="268" customWidth="1"/>
    <col min="9481" max="9481" width="19" style="268" customWidth="1"/>
    <col min="9482" max="9482" width="20.1640625" style="268" customWidth="1"/>
    <col min="9483" max="9724" width="10.83203125" style="268"/>
    <col min="9725" max="9725" width="8.6640625" style="268" customWidth="1"/>
    <col min="9726" max="9726" width="42.6640625" style="268" customWidth="1"/>
    <col min="9727" max="9728" width="18.83203125" style="268" customWidth="1"/>
    <col min="9729" max="9729" width="10.5" style="268" customWidth="1"/>
    <col min="9730" max="9730" width="14.83203125" style="268" customWidth="1"/>
    <col min="9731" max="9731" width="17" style="268" customWidth="1"/>
    <col min="9732" max="9732" width="9.83203125" style="268" customWidth="1"/>
    <col min="9733" max="9733" width="15.5" style="268" customWidth="1"/>
    <col min="9734" max="9734" width="14.1640625" style="268" bestFit="1" customWidth="1"/>
    <col min="9735" max="9735" width="14.1640625" style="268" customWidth="1"/>
    <col min="9736" max="9736" width="18.5" style="268" customWidth="1"/>
    <col min="9737" max="9737" width="19" style="268" customWidth="1"/>
    <col min="9738" max="9738" width="20.1640625" style="268" customWidth="1"/>
    <col min="9739" max="9980" width="10.83203125" style="268"/>
    <col min="9981" max="9981" width="8.6640625" style="268" customWidth="1"/>
    <col min="9982" max="9982" width="42.6640625" style="268" customWidth="1"/>
    <col min="9983" max="9984" width="18.83203125" style="268" customWidth="1"/>
    <col min="9985" max="9985" width="10.5" style="268" customWidth="1"/>
    <col min="9986" max="9986" width="14.83203125" style="268" customWidth="1"/>
    <col min="9987" max="9987" width="17" style="268" customWidth="1"/>
    <col min="9988" max="9988" width="9.83203125" style="268" customWidth="1"/>
    <col min="9989" max="9989" width="15.5" style="268" customWidth="1"/>
    <col min="9990" max="9990" width="14.1640625" style="268" bestFit="1" customWidth="1"/>
    <col min="9991" max="9991" width="14.1640625" style="268" customWidth="1"/>
    <col min="9992" max="9992" width="18.5" style="268" customWidth="1"/>
    <col min="9993" max="9993" width="19" style="268" customWidth="1"/>
    <col min="9994" max="9994" width="20.1640625" style="268" customWidth="1"/>
    <col min="9995" max="10236" width="10.83203125" style="268"/>
    <col min="10237" max="10237" width="8.6640625" style="268" customWidth="1"/>
    <col min="10238" max="10238" width="42.6640625" style="268" customWidth="1"/>
    <col min="10239" max="10240" width="18.83203125" style="268" customWidth="1"/>
    <col min="10241" max="10241" width="10.5" style="268" customWidth="1"/>
    <col min="10242" max="10242" width="14.83203125" style="268" customWidth="1"/>
    <col min="10243" max="10243" width="17" style="268" customWidth="1"/>
    <col min="10244" max="10244" width="9.83203125" style="268" customWidth="1"/>
    <col min="10245" max="10245" width="15.5" style="268" customWidth="1"/>
    <col min="10246" max="10246" width="14.1640625" style="268" bestFit="1" customWidth="1"/>
    <col min="10247" max="10247" width="14.1640625" style="268" customWidth="1"/>
    <col min="10248" max="10248" width="18.5" style="268" customWidth="1"/>
    <col min="10249" max="10249" width="19" style="268" customWidth="1"/>
    <col min="10250" max="10250" width="20.1640625" style="268" customWidth="1"/>
    <col min="10251" max="10492" width="10.83203125" style="268"/>
    <col min="10493" max="10493" width="8.6640625" style="268" customWidth="1"/>
    <col min="10494" max="10494" width="42.6640625" style="268" customWidth="1"/>
    <col min="10495" max="10496" width="18.83203125" style="268" customWidth="1"/>
    <col min="10497" max="10497" width="10.5" style="268" customWidth="1"/>
    <col min="10498" max="10498" width="14.83203125" style="268" customWidth="1"/>
    <col min="10499" max="10499" width="17" style="268" customWidth="1"/>
    <col min="10500" max="10500" width="9.83203125" style="268" customWidth="1"/>
    <col min="10501" max="10501" width="15.5" style="268" customWidth="1"/>
    <col min="10502" max="10502" width="14.1640625" style="268" bestFit="1" customWidth="1"/>
    <col min="10503" max="10503" width="14.1640625" style="268" customWidth="1"/>
    <col min="10504" max="10504" width="18.5" style="268" customWidth="1"/>
    <col min="10505" max="10505" width="19" style="268" customWidth="1"/>
    <col min="10506" max="10506" width="20.1640625" style="268" customWidth="1"/>
    <col min="10507" max="10748" width="10.83203125" style="268"/>
    <col min="10749" max="10749" width="8.6640625" style="268" customWidth="1"/>
    <col min="10750" max="10750" width="42.6640625" style="268" customWidth="1"/>
    <col min="10751" max="10752" width="18.83203125" style="268" customWidth="1"/>
    <col min="10753" max="10753" width="10.5" style="268" customWidth="1"/>
    <col min="10754" max="10754" width="14.83203125" style="268" customWidth="1"/>
    <col min="10755" max="10755" width="17" style="268" customWidth="1"/>
    <col min="10756" max="10756" width="9.83203125" style="268" customWidth="1"/>
    <col min="10757" max="10757" width="15.5" style="268" customWidth="1"/>
    <col min="10758" max="10758" width="14.1640625" style="268" bestFit="1" customWidth="1"/>
    <col min="10759" max="10759" width="14.1640625" style="268" customWidth="1"/>
    <col min="10760" max="10760" width="18.5" style="268" customWidth="1"/>
    <col min="10761" max="10761" width="19" style="268" customWidth="1"/>
    <col min="10762" max="10762" width="20.1640625" style="268" customWidth="1"/>
    <col min="10763" max="11004" width="10.83203125" style="268"/>
    <col min="11005" max="11005" width="8.6640625" style="268" customWidth="1"/>
    <col min="11006" max="11006" width="42.6640625" style="268" customWidth="1"/>
    <col min="11007" max="11008" width="18.83203125" style="268" customWidth="1"/>
    <col min="11009" max="11009" width="10.5" style="268" customWidth="1"/>
    <col min="11010" max="11010" width="14.83203125" style="268" customWidth="1"/>
    <col min="11011" max="11011" width="17" style="268" customWidth="1"/>
    <col min="11012" max="11012" width="9.83203125" style="268" customWidth="1"/>
    <col min="11013" max="11013" width="15.5" style="268" customWidth="1"/>
    <col min="11014" max="11014" width="14.1640625" style="268" bestFit="1" customWidth="1"/>
    <col min="11015" max="11015" width="14.1640625" style="268" customWidth="1"/>
    <col min="11016" max="11016" width="18.5" style="268" customWidth="1"/>
    <col min="11017" max="11017" width="19" style="268" customWidth="1"/>
    <col min="11018" max="11018" width="20.1640625" style="268" customWidth="1"/>
    <col min="11019" max="11260" width="10.83203125" style="268"/>
    <col min="11261" max="11261" width="8.6640625" style="268" customWidth="1"/>
    <col min="11262" max="11262" width="42.6640625" style="268" customWidth="1"/>
    <col min="11263" max="11264" width="18.83203125" style="268" customWidth="1"/>
    <col min="11265" max="11265" width="10.5" style="268" customWidth="1"/>
    <col min="11266" max="11266" width="14.83203125" style="268" customWidth="1"/>
    <col min="11267" max="11267" width="17" style="268" customWidth="1"/>
    <col min="11268" max="11268" width="9.83203125" style="268" customWidth="1"/>
    <col min="11269" max="11269" width="15.5" style="268" customWidth="1"/>
    <col min="11270" max="11270" width="14.1640625" style="268" bestFit="1" customWidth="1"/>
    <col min="11271" max="11271" width="14.1640625" style="268" customWidth="1"/>
    <col min="11272" max="11272" width="18.5" style="268" customWidth="1"/>
    <col min="11273" max="11273" width="19" style="268" customWidth="1"/>
    <col min="11274" max="11274" width="20.1640625" style="268" customWidth="1"/>
    <col min="11275" max="11516" width="10.83203125" style="268"/>
    <col min="11517" max="11517" width="8.6640625" style="268" customWidth="1"/>
    <col min="11518" max="11518" width="42.6640625" style="268" customWidth="1"/>
    <col min="11519" max="11520" width="18.83203125" style="268" customWidth="1"/>
    <col min="11521" max="11521" width="10.5" style="268" customWidth="1"/>
    <col min="11522" max="11522" width="14.83203125" style="268" customWidth="1"/>
    <col min="11523" max="11523" width="17" style="268" customWidth="1"/>
    <col min="11524" max="11524" width="9.83203125" style="268" customWidth="1"/>
    <col min="11525" max="11525" width="15.5" style="268" customWidth="1"/>
    <col min="11526" max="11526" width="14.1640625" style="268" bestFit="1" customWidth="1"/>
    <col min="11527" max="11527" width="14.1640625" style="268" customWidth="1"/>
    <col min="11528" max="11528" width="18.5" style="268" customWidth="1"/>
    <col min="11529" max="11529" width="19" style="268" customWidth="1"/>
    <col min="11530" max="11530" width="20.1640625" style="268" customWidth="1"/>
    <col min="11531" max="11772" width="10.83203125" style="268"/>
    <col min="11773" max="11773" width="8.6640625" style="268" customWidth="1"/>
    <col min="11774" max="11774" width="42.6640625" style="268" customWidth="1"/>
    <col min="11775" max="11776" width="18.83203125" style="268" customWidth="1"/>
    <col min="11777" max="11777" width="10.5" style="268" customWidth="1"/>
    <col min="11778" max="11778" width="14.83203125" style="268" customWidth="1"/>
    <col min="11779" max="11779" width="17" style="268" customWidth="1"/>
    <col min="11780" max="11780" width="9.83203125" style="268" customWidth="1"/>
    <col min="11781" max="11781" width="15.5" style="268" customWidth="1"/>
    <col min="11782" max="11782" width="14.1640625" style="268" bestFit="1" customWidth="1"/>
    <col min="11783" max="11783" width="14.1640625" style="268" customWidth="1"/>
    <col min="11784" max="11784" width="18.5" style="268" customWidth="1"/>
    <col min="11785" max="11785" width="19" style="268" customWidth="1"/>
    <col min="11786" max="11786" width="20.1640625" style="268" customWidth="1"/>
    <col min="11787" max="12028" width="10.83203125" style="268"/>
    <col min="12029" max="12029" width="8.6640625" style="268" customWidth="1"/>
    <col min="12030" max="12030" width="42.6640625" style="268" customWidth="1"/>
    <col min="12031" max="12032" width="18.83203125" style="268" customWidth="1"/>
    <col min="12033" max="12033" width="10.5" style="268" customWidth="1"/>
    <col min="12034" max="12034" width="14.83203125" style="268" customWidth="1"/>
    <col min="12035" max="12035" width="17" style="268" customWidth="1"/>
    <col min="12036" max="12036" width="9.83203125" style="268" customWidth="1"/>
    <col min="12037" max="12037" width="15.5" style="268" customWidth="1"/>
    <col min="12038" max="12038" width="14.1640625" style="268" bestFit="1" customWidth="1"/>
    <col min="12039" max="12039" width="14.1640625" style="268" customWidth="1"/>
    <col min="12040" max="12040" width="18.5" style="268" customWidth="1"/>
    <col min="12041" max="12041" width="19" style="268" customWidth="1"/>
    <col min="12042" max="12042" width="20.1640625" style="268" customWidth="1"/>
    <col min="12043" max="12284" width="10.83203125" style="268"/>
    <col min="12285" max="12285" width="8.6640625" style="268" customWidth="1"/>
    <col min="12286" max="12286" width="42.6640625" style="268" customWidth="1"/>
    <col min="12287" max="12288" width="18.83203125" style="268" customWidth="1"/>
    <col min="12289" max="12289" width="10.5" style="268" customWidth="1"/>
    <col min="12290" max="12290" width="14.83203125" style="268" customWidth="1"/>
    <col min="12291" max="12291" width="17" style="268" customWidth="1"/>
    <col min="12292" max="12292" width="9.83203125" style="268" customWidth="1"/>
    <col min="12293" max="12293" width="15.5" style="268" customWidth="1"/>
    <col min="12294" max="12294" width="14.1640625" style="268" bestFit="1" customWidth="1"/>
    <col min="12295" max="12295" width="14.1640625" style="268" customWidth="1"/>
    <col min="12296" max="12296" width="18.5" style="268" customWidth="1"/>
    <col min="12297" max="12297" width="19" style="268" customWidth="1"/>
    <col min="12298" max="12298" width="20.1640625" style="268" customWidth="1"/>
    <col min="12299" max="12540" width="10.83203125" style="268"/>
    <col min="12541" max="12541" width="8.6640625" style="268" customWidth="1"/>
    <col min="12542" max="12542" width="42.6640625" style="268" customWidth="1"/>
    <col min="12543" max="12544" width="18.83203125" style="268" customWidth="1"/>
    <col min="12545" max="12545" width="10.5" style="268" customWidth="1"/>
    <col min="12546" max="12546" width="14.83203125" style="268" customWidth="1"/>
    <col min="12547" max="12547" width="17" style="268" customWidth="1"/>
    <col min="12548" max="12548" width="9.83203125" style="268" customWidth="1"/>
    <col min="12549" max="12549" width="15.5" style="268" customWidth="1"/>
    <col min="12550" max="12550" width="14.1640625" style="268" bestFit="1" customWidth="1"/>
    <col min="12551" max="12551" width="14.1640625" style="268" customWidth="1"/>
    <col min="12552" max="12552" width="18.5" style="268" customWidth="1"/>
    <col min="12553" max="12553" width="19" style="268" customWidth="1"/>
    <col min="12554" max="12554" width="20.1640625" style="268" customWidth="1"/>
    <col min="12555" max="12796" width="10.83203125" style="268"/>
    <col min="12797" max="12797" width="8.6640625" style="268" customWidth="1"/>
    <col min="12798" max="12798" width="42.6640625" style="268" customWidth="1"/>
    <col min="12799" max="12800" width="18.83203125" style="268" customWidth="1"/>
    <col min="12801" max="12801" width="10.5" style="268" customWidth="1"/>
    <col min="12802" max="12802" width="14.83203125" style="268" customWidth="1"/>
    <col min="12803" max="12803" width="17" style="268" customWidth="1"/>
    <col min="12804" max="12804" width="9.83203125" style="268" customWidth="1"/>
    <col min="12805" max="12805" width="15.5" style="268" customWidth="1"/>
    <col min="12806" max="12806" width="14.1640625" style="268" bestFit="1" customWidth="1"/>
    <col min="12807" max="12807" width="14.1640625" style="268" customWidth="1"/>
    <col min="12808" max="12808" width="18.5" style="268" customWidth="1"/>
    <col min="12809" max="12809" width="19" style="268" customWidth="1"/>
    <col min="12810" max="12810" width="20.1640625" style="268" customWidth="1"/>
    <col min="12811" max="13052" width="10.83203125" style="268"/>
    <col min="13053" max="13053" width="8.6640625" style="268" customWidth="1"/>
    <col min="13054" max="13054" width="42.6640625" style="268" customWidth="1"/>
    <col min="13055" max="13056" width="18.83203125" style="268" customWidth="1"/>
    <col min="13057" max="13057" width="10.5" style="268" customWidth="1"/>
    <col min="13058" max="13058" width="14.83203125" style="268" customWidth="1"/>
    <col min="13059" max="13059" width="17" style="268" customWidth="1"/>
    <col min="13060" max="13060" width="9.83203125" style="268" customWidth="1"/>
    <col min="13061" max="13061" width="15.5" style="268" customWidth="1"/>
    <col min="13062" max="13062" width="14.1640625" style="268" bestFit="1" customWidth="1"/>
    <col min="13063" max="13063" width="14.1640625" style="268" customWidth="1"/>
    <col min="13064" max="13064" width="18.5" style="268" customWidth="1"/>
    <col min="13065" max="13065" width="19" style="268" customWidth="1"/>
    <col min="13066" max="13066" width="20.1640625" style="268" customWidth="1"/>
    <col min="13067" max="13308" width="10.83203125" style="268"/>
    <col min="13309" max="13309" width="8.6640625" style="268" customWidth="1"/>
    <col min="13310" max="13310" width="42.6640625" style="268" customWidth="1"/>
    <col min="13311" max="13312" width="18.83203125" style="268" customWidth="1"/>
    <col min="13313" max="13313" width="10.5" style="268" customWidth="1"/>
    <col min="13314" max="13314" width="14.83203125" style="268" customWidth="1"/>
    <col min="13315" max="13315" width="17" style="268" customWidth="1"/>
    <col min="13316" max="13316" width="9.83203125" style="268" customWidth="1"/>
    <col min="13317" max="13317" width="15.5" style="268" customWidth="1"/>
    <col min="13318" max="13318" width="14.1640625" style="268" bestFit="1" customWidth="1"/>
    <col min="13319" max="13319" width="14.1640625" style="268" customWidth="1"/>
    <col min="13320" max="13320" width="18.5" style="268" customWidth="1"/>
    <col min="13321" max="13321" width="19" style="268" customWidth="1"/>
    <col min="13322" max="13322" width="20.1640625" style="268" customWidth="1"/>
    <col min="13323" max="13564" width="10.83203125" style="268"/>
    <col min="13565" max="13565" width="8.6640625" style="268" customWidth="1"/>
    <col min="13566" max="13566" width="42.6640625" style="268" customWidth="1"/>
    <col min="13567" max="13568" width="18.83203125" style="268" customWidth="1"/>
    <col min="13569" max="13569" width="10.5" style="268" customWidth="1"/>
    <col min="13570" max="13570" width="14.83203125" style="268" customWidth="1"/>
    <col min="13571" max="13571" width="17" style="268" customWidth="1"/>
    <col min="13572" max="13572" width="9.83203125" style="268" customWidth="1"/>
    <col min="13573" max="13573" width="15.5" style="268" customWidth="1"/>
    <col min="13574" max="13574" width="14.1640625" style="268" bestFit="1" customWidth="1"/>
    <col min="13575" max="13575" width="14.1640625" style="268" customWidth="1"/>
    <col min="13576" max="13576" width="18.5" style="268" customWidth="1"/>
    <col min="13577" max="13577" width="19" style="268" customWidth="1"/>
    <col min="13578" max="13578" width="20.1640625" style="268" customWidth="1"/>
    <col min="13579" max="13820" width="10.83203125" style="268"/>
    <col min="13821" max="13821" width="8.6640625" style="268" customWidth="1"/>
    <col min="13822" max="13822" width="42.6640625" style="268" customWidth="1"/>
    <col min="13823" max="13824" width="18.83203125" style="268" customWidth="1"/>
    <col min="13825" max="13825" width="10.5" style="268" customWidth="1"/>
    <col min="13826" max="13826" width="14.83203125" style="268" customWidth="1"/>
    <col min="13827" max="13827" width="17" style="268" customWidth="1"/>
    <col min="13828" max="13828" width="9.83203125" style="268" customWidth="1"/>
    <col min="13829" max="13829" width="15.5" style="268" customWidth="1"/>
    <col min="13830" max="13830" width="14.1640625" style="268" bestFit="1" customWidth="1"/>
    <col min="13831" max="13831" width="14.1640625" style="268" customWidth="1"/>
    <col min="13832" max="13832" width="18.5" style="268" customWidth="1"/>
    <col min="13833" max="13833" width="19" style="268" customWidth="1"/>
    <col min="13834" max="13834" width="20.1640625" style="268" customWidth="1"/>
    <col min="13835" max="14076" width="10.83203125" style="268"/>
    <col min="14077" max="14077" width="8.6640625" style="268" customWidth="1"/>
    <col min="14078" max="14078" width="42.6640625" style="268" customWidth="1"/>
    <col min="14079" max="14080" width="18.83203125" style="268" customWidth="1"/>
    <col min="14081" max="14081" width="10.5" style="268" customWidth="1"/>
    <col min="14082" max="14082" width="14.83203125" style="268" customWidth="1"/>
    <col min="14083" max="14083" width="17" style="268" customWidth="1"/>
    <col min="14084" max="14084" width="9.83203125" style="268" customWidth="1"/>
    <col min="14085" max="14085" width="15.5" style="268" customWidth="1"/>
    <col min="14086" max="14086" width="14.1640625" style="268" bestFit="1" customWidth="1"/>
    <col min="14087" max="14087" width="14.1640625" style="268" customWidth="1"/>
    <col min="14088" max="14088" width="18.5" style="268" customWidth="1"/>
    <col min="14089" max="14089" width="19" style="268" customWidth="1"/>
    <col min="14090" max="14090" width="20.1640625" style="268" customWidth="1"/>
    <col min="14091" max="14332" width="10.83203125" style="268"/>
    <col min="14333" max="14333" width="8.6640625" style="268" customWidth="1"/>
    <col min="14334" max="14334" width="42.6640625" style="268" customWidth="1"/>
    <col min="14335" max="14336" width="18.83203125" style="268" customWidth="1"/>
    <col min="14337" max="14337" width="10.5" style="268" customWidth="1"/>
    <col min="14338" max="14338" width="14.83203125" style="268" customWidth="1"/>
    <col min="14339" max="14339" width="17" style="268" customWidth="1"/>
    <col min="14340" max="14340" width="9.83203125" style="268" customWidth="1"/>
    <col min="14341" max="14341" width="15.5" style="268" customWidth="1"/>
    <col min="14342" max="14342" width="14.1640625" style="268" bestFit="1" customWidth="1"/>
    <col min="14343" max="14343" width="14.1640625" style="268" customWidth="1"/>
    <col min="14344" max="14344" width="18.5" style="268" customWidth="1"/>
    <col min="14345" max="14345" width="19" style="268" customWidth="1"/>
    <col min="14346" max="14346" width="20.1640625" style="268" customWidth="1"/>
    <col min="14347" max="14588" width="10.83203125" style="268"/>
    <col min="14589" max="14589" width="8.6640625" style="268" customWidth="1"/>
    <col min="14590" max="14590" width="42.6640625" style="268" customWidth="1"/>
    <col min="14591" max="14592" width="18.83203125" style="268" customWidth="1"/>
    <col min="14593" max="14593" width="10.5" style="268" customWidth="1"/>
    <col min="14594" max="14594" width="14.83203125" style="268" customWidth="1"/>
    <col min="14595" max="14595" width="17" style="268" customWidth="1"/>
    <col min="14596" max="14596" width="9.83203125" style="268" customWidth="1"/>
    <col min="14597" max="14597" width="15.5" style="268" customWidth="1"/>
    <col min="14598" max="14598" width="14.1640625" style="268" bestFit="1" customWidth="1"/>
    <col min="14599" max="14599" width="14.1640625" style="268" customWidth="1"/>
    <col min="14600" max="14600" width="18.5" style="268" customWidth="1"/>
    <col min="14601" max="14601" width="19" style="268" customWidth="1"/>
    <col min="14602" max="14602" width="20.1640625" style="268" customWidth="1"/>
    <col min="14603" max="14844" width="10.83203125" style="268"/>
    <col min="14845" max="14845" width="8.6640625" style="268" customWidth="1"/>
    <col min="14846" max="14846" width="42.6640625" style="268" customWidth="1"/>
    <col min="14847" max="14848" width="18.83203125" style="268" customWidth="1"/>
    <col min="14849" max="14849" width="10.5" style="268" customWidth="1"/>
    <col min="14850" max="14850" width="14.83203125" style="268" customWidth="1"/>
    <col min="14851" max="14851" width="17" style="268" customWidth="1"/>
    <col min="14852" max="14852" width="9.83203125" style="268" customWidth="1"/>
    <col min="14853" max="14853" width="15.5" style="268" customWidth="1"/>
    <col min="14854" max="14854" width="14.1640625" style="268" bestFit="1" customWidth="1"/>
    <col min="14855" max="14855" width="14.1640625" style="268" customWidth="1"/>
    <col min="14856" max="14856" width="18.5" style="268" customWidth="1"/>
    <col min="14857" max="14857" width="19" style="268" customWidth="1"/>
    <col min="14858" max="14858" width="20.1640625" style="268" customWidth="1"/>
    <col min="14859" max="15100" width="10.83203125" style="268"/>
    <col min="15101" max="15101" width="8.6640625" style="268" customWidth="1"/>
    <col min="15102" max="15102" width="42.6640625" style="268" customWidth="1"/>
    <col min="15103" max="15104" width="18.83203125" style="268" customWidth="1"/>
    <col min="15105" max="15105" width="10.5" style="268" customWidth="1"/>
    <col min="15106" max="15106" width="14.83203125" style="268" customWidth="1"/>
    <col min="15107" max="15107" width="17" style="268" customWidth="1"/>
    <col min="15108" max="15108" width="9.83203125" style="268" customWidth="1"/>
    <col min="15109" max="15109" width="15.5" style="268" customWidth="1"/>
    <col min="15110" max="15110" width="14.1640625" style="268" bestFit="1" customWidth="1"/>
    <col min="15111" max="15111" width="14.1640625" style="268" customWidth="1"/>
    <col min="15112" max="15112" width="18.5" style="268" customWidth="1"/>
    <col min="15113" max="15113" width="19" style="268" customWidth="1"/>
    <col min="15114" max="15114" width="20.1640625" style="268" customWidth="1"/>
    <col min="15115" max="15356" width="10.83203125" style="268"/>
    <col min="15357" max="15357" width="8.6640625" style="268" customWidth="1"/>
    <col min="15358" max="15358" width="42.6640625" style="268" customWidth="1"/>
    <col min="15359" max="15360" width="18.83203125" style="268" customWidth="1"/>
    <col min="15361" max="15361" width="10.5" style="268" customWidth="1"/>
    <col min="15362" max="15362" width="14.83203125" style="268" customWidth="1"/>
    <col min="15363" max="15363" width="17" style="268" customWidth="1"/>
    <col min="15364" max="15364" width="9.83203125" style="268" customWidth="1"/>
    <col min="15365" max="15365" width="15.5" style="268" customWidth="1"/>
    <col min="15366" max="15366" width="14.1640625" style="268" bestFit="1" customWidth="1"/>
    <col min="15367" max="15367" width="14.1640625" style="268" customWidth="1"/>
    <col min="15368" max="15368" width="18.5" style="268" customWidth="1"/>
    <col min="15369" max="15369" width="19" style="268" customWidth="1"/>
    <col min="15370" max="15370" width="20.1640625" style="268" customWidth="1"/>
    <col min="15371" max="15612" width="10.83203125" style="268"/>
    <col min="15613" max="15613" width="8.6640625" style="268" customWidth="1"/>
    <col min="15614" max="15614" width="42.6640625" style="268" customWidth="1"/>
    <col min="15615" max="15616" width="18.83203125" style="268" customWidth="1"/>
    <col min="15617" max="15617" width="10.5" style="268" customWidth="1"/>
    <col min="15618" max="15618" width="14.83203125" style="268" customWidth="1"/>
    <col min="15619" max="15619" width="17" style="268" customWidth="1"/>
    <col min="15620" max="15620" width="9.83203125" style="268" customWidth="1"/>
    <col min="15621" max="15621" width="15.5" style="268" customWidth="1"/>
    <col min="15622" max="15622" width="14.1640625" style="268" bestFit="1" customWidth="1"/>
    <col min="15623" max="15623" width="14.1640625" style="268" customWidth="1"/>
    <col min="15624" max="15624" width="18.5" style="268" customWidth="1"/>
    <col min="15625" max="15625" width="19" style="268" customWidth="1"/>
    <col min="15626" max="15626" width="20.1640625" style="268" customWidth="1"/>
    <col min="15627" max="15868" width="10.83203125" style="268"/>
    <col min="15869" max="15869" width="8.6640625" style="268" customWidth="1"/>
    <col min="15870" max="15870" width="42.6640625" style="268" customWidth="1"/>
    <col min="15871" max="15872" width="18.83203125" style="268" customWidth="1"/>
    <col min="15873" max="15873" width="10.5" style="268" customWidth="1"/>
    <col min="15874" max="15874" width="14.83203125" style="268" customWidth="1"/>
    <col min="15875" max="15875" width="17" style="268" customWidth="1"/>
    <col min="15876" max="15876" width="9.83203125" style="268" customWidth="1"/>
    <col min="15877" max="15877" width="15.5" style="268" customWidth="1"/>
    <col min="15878" max="15878" width="14.1640625" style="268" bestFit="1" customWidth="1"/>
    <col min="15879" max="15879" width="14.1640625" style="268" customWidth="1"/>
    <col min="15880" max="15880" width="18.5" style="268" customWidth="1"/>
    <col min="15881" max="15881" width="19" style="268" customWidth="1"/>
    <col min="15882" max="15882" width="20.1640625" style="268" customWidth="1"/>
    <col min="15883" max="16124" width="10.83203125" style="268"/>
    <col min="16125" max="16125" width="8.6640625" style="268" customWidth="1"/>
    <col min="16126" max="16126" width="42.6640625" style="268" customWidth="1"/>
    <col min="16127" max="16128" width="18.83203125" style="268" customWidth="1"/>
    <col min="16129" max="16129" width="10.5" style="268" customWidth="1"/>
    <col min="16130" max="16130" width="14.83203125" style="268" customWidth="1"/>
    <col min="16131" max="16131" width="17" style="268" customWidth="1"/>
    <col min="16132" max="16132" width="9.83203125" style="268" customWidth="1"/>
    <col min="16133" max="16133" width="15.5" style="268" customWidth="1"/>
    <col min="16134" max="16134" width="14.1640625" style="268" bestFit="1" customWidth="1"/>
    <col min="16135" max="16135" width="14.1640625" style="268" customWidth="1"/>
    <col min="16136" max="16136" width="18.5" style="268" customWidth="1"/>
    <col min="16137" max="16137" width="19" style="268" customWidth="1"/>
    <col min="16138" max="16138" width="20.1640625" style="268" customWidth="1"/>
    <col min="16139" max="16384" width="10.83203125" style="268"/>
  </cols>
  <sheetData>
    <row r="1" spans="1:11" s="259" customFormat="1" ht="28">
      <c r="A1" s="253" t="s">
        <v>3</v>
      </c>
      <c r="B1" s="253" t="s">
        <v>4</v>
      </c>
      <c r="C1" s="253" t="s">
        <v>6</v>
      </c>
      <c r="D1" s="254" t="s">
        <v>5</v>
      </c>
      <c r="E1" s="255" t="s">
        <v>357</v>
      </c>
      <c r="F1" s="255" t="s">
        <v>358</v>
      </c>
      <c r="G1" s="256" t="s">
        <v>359</v>
      </c>
      <c r="H1" s="257" t="s">
        <v>13</v>
      </c>
      <c r="I1" s="253" t="s">
        <v>360</v>
      </c>
      <c r="J1" s="253" t="s">
        <v>340</v>
      </c>
      <c r="K1" s="258"/>
    </row>
    <row r="2" spans="1:11">
      <c r="A2" s="260">
        <v>1</v>
      </c>
      <c r="B2" s="261" t="s">
        <v>18</v>
      </c>
      <c r="C2" s="261" t="s">
        <v>290</v>
      </c>
      <c r="D2" s="262">
        <v>4</v>
      </c>
      <c r="E2" s="263"/>
      <c r="F2" s="264"/>
      <c r="G2" s="265"/>
      <c r="H2" s="266">
        <v>0</v>
      </c>
      <c r="I2" s="267"/>
      <c r="J2" s="260"/>
    </row>
    <row r="3" spans="1:11">
      <c r="A3" s="260">
        <v>2</v>
      </c>
      <c r="B3" s="261" t="s">
        <v>19</v>
      </c>
      <c r="C3" s="261" t="s">
        <v>291</v>
      </c>
      <c r="D3" s="262">
        <v>40</v>
      </c>
      <c r="E3" s="263">
        <v>45.72</v>
      </c>
      <c r="F3" s="264">
        <v>7.3151999999999999</v>
      </c>
      <c r="G3" s="265">
        <v>53.035199999999996</v>
      </c>
      <c r="H3" s="266">
        <v>212140.79999999999</v>
      </c>
      <c r="I3" s="267" t="s">
        <v>617</v>
      </c>
      <c r="J3" s="260" t="s">
        <v>1081</v>
      </c>
    </row>
    <row r="4" spans="1:11">
      <c r="A4" s="260">
        <v>3</v>
      </c>
      <c r="B4" s="261" t="s">
        <v>20</v>
      </c>
      <c r="C4" s="261" t="s">
        <v>291</v>
      </c>
      <c r="D4" s="262">
        <v>8</v>
      </c>
      <c r="E4" s="263">
        <v>71.430000000000007</v>
      </c>
      <c r="F4" s="264">
        <v>11.428800000000001</v>
      </c>
      <c r="G4" s="265">
        <v>82.858800000000002</v>
      </c>
      <c r="H4" s="266">
        <v>66287.040000000008</v>
      </c>
      <c r="I4" s="267" t="s">
        <v>363</v>
      </c>
      <c r="J4" s="260" t="s">
        <v>1082</v>
      </c>
    </row>
    <row r="5" spans="1:11">
      <c r="A5" s="260">
        <v>4</v>
      </c>
      <c r="B5" s="261" t="s">
        <v>21</v>
      </c>
      <c r="C5" s="261" t="s">
        <v>291</v>
      </c>
      <c r="D5" s="262">
        <v>8</v>
      </c>
      <c r="E5" s="263">
        <v>51.43</v>
      </c>
      <c r="F5" s="264">
        <v>8.2287999999999997</v>
      </c>
      <c r="G5" s="265">
        <v>59.658799999999999</v>
      </c>
      <c r="H5" s="266">
        <v>47727.040000000001</v>
      </c>
      <c r="I5" s="267" t="s">
        <v>617</v>
      </c>
      <c r="J5" s="260" t="s">
        <v>1083</v>
      </c>
    </row>
    <row r="6" spans="1:11">
      <c r="A6" s="260">
        <v>5</v>
      </c>
      <c r="B6" s="261" t="s">
        <v>22</v>
      </c>
      <c r="C6" s="261" t="s">
        <v>291</v>
      </c>
      <c r="D6" s="262">
        <v>8</v>
      </c>
      <c r="E6" s="263">
        <v>67.14</v>
      </c>
      <c r="F6" s="264">
        <v>10.7424</v>
      </c>
      <c r="G6" s="265">
        <v>77.882400000000004</v>
      </c>
      <c r="H6" s="266">
        <v>62305.920000000006</v>
      </c>
      <c r="I6" s="267" t="s">
        <v>347</v>
      </c>
      <c r="J6" s="260" t="s">
        <v>1084</v>
      </c>
    </row>
    <row r="7" spans="1:11">
      <c r="A7" s="260">
        <v>6</v>
      </c>
      <c r="B7" s="261" t="s">
        <v>23</v>
      </c>
      <c r="C7" s="261" t="s">
        <v>291</v>
      </c>
      <c r="D7" s="262">
        <v>8</v>
      </c>
      <c r="E7" s="263">
        <v>48.57</v>
      </c>
      <c r="F7" s="264">
        <v>7.7712000000000003</v>
      </c>
      <c r="G7" s="265">
        <v>56.341200000000001</v>
      </c>
      <c r="H7" s="266">
        <v>45072.959999999999</v>
      </c>
      <c r="I7" s="267" t="s">
        <v>617</v>
      </c>
      <c r="J7" s="260" t="s">
        <v>1081</v>
      </c>
    </row>
    <row r="8" spans="1:11">
      <c r="A8" s="260">
        <v>7</v>
      </c>
      <c r="B8" s="261" t="s">
        <v>24</v>
      </c>
      <c r="C8" s="261" t="s">
        <v>291</v>
      </c>
      <c r="D8" s="262">
        <v>16</v>
      </c>
      <c r="E8" s="263"/>
      <c r="F8" s="264"/>
      <c r="G8" s="265"/>
      <c r="H8" s="266"/>
      <c r="I8" s="267"/>
      <c r="J8" s="260"/>
    </row>
    <row r="9" spans="1:11">
      <c r="A9" s="260">
        <v>8</v>
      </c>
      <c r="B9" s="261" t="s">
        <v>25</v>
      </c>
      <c r="C9" s="261" t="s">
        <v>291</v>
      </c>
      <c r="D9" s="262">
        <v>8</v>
      </c>
      <c r="E9" s="263">
        <v>51.43</v>
      </c>
      <c r="F9" s="264">
        <v>8.2287999999999997</v>
      </c>
      <c r="G9" s="265">
        <v>59.658799999999999</v>
      </c>
      <c r="H9" s="266">
        <v>47727.040000000001</v>
      </c>
      <c r="I9" s="267" t="s">
        <v>617</v>
      </c>
      <c r="J9" s="260" t="s">
        <v>1081</v>
      </c>
    </row>
    <row r="10" spans="1:11">
      <c r="A10" s="260">
        <v>9</v>
      </c>
      <c r="B10" s="261" t="s">
        <v>26</v>
      </c>
      <c r="C10" s="261" t="s">
        <v>291</v>
      </c>
      <c r="D10" s="262">
        <v>4</v>
      </c>
      <c r="E10" s="263">
        <v>79.290000000000006</v>
      </c>
      <c r="F10" s="264">
        <v>12.686400000000001</v>
      </c>
      <c r="G10" s="265">
        <v>91.976400000000012</v>
      </c>
      <c r="H10" s="266">
        <v>36790.560000000005</v>
      </c>
      <c r="I10" s="267" t="s">
        <v>363</v>
      </c>
      <c r="J10" s="260" t="s">
        <v>521</v>
      </c>
    </row>
    <row r="11" spans="1:11">
      <c r="A11" s="260">
        <v>10</v>
      </c>
      <c r="B11" s="261" t="s">
        <v>27</v>
      </c>
      <c r="C11" s="261" t="s">
        <v>291</v>
      </c>
      <c r="D11" s="262">
        <v>8</v>
      </c>
      <c r="E11" s="263">
        <v>71</v>
      </c>
      <c r="F11" s="264">
        <v>11</v>
      </c>
      <c r="G11" s="265">
        <v>82</v>
      </c>
      <c r="H11" s="266">
        <v>65600</v>
      </c>
      <c r="I11" s="267" t="s">
        <v>418</v>
      </c>
      <c r="J11" s="260" t="s">
        <v>1085</v>
      </c>
    </row>
    <row r="12" spans="1:11">
      <c r="A12" s="260">
        <v>11</v>
      </c>
      <c r="B12" s="261" t="s">
        <v>28</v>
      </c>
      <c r="C12" s="261" t="s">
        <v>291</v>
      </c>
      <c r="D12" s="262">
        <v>8</v>
      </c>
      <c r="E12" s="263">
        <v>51.43</v>
      </c>
      <c r="F12" s="264">
        <v>8.2287999999999997</v>
      </c>
      <c r="G12" s="265">
        <v>59.658799999999999</v>
      </c>
      <c r="H12" s="266">
        <v>47727.040000000001</v>
      </c>
      <c r="I12" s="267" t="s">
        <v>617</v>
      </c>
      <c r="J12" s="260" t="s">
        <v>416</v>
      </c>
    </row>
    <row r="13" spans="1:11">
      <c r="A13" s="260">
        <v>12</v>
      </c>
      <c r="B13" s="261" t="s">
        <v>29</v>
      </c>
      <c r="C13" s="261" t="s">
        <v>291</v>
      </c>
      <c r="D13" s="262">
        <v>68</v>
      </c>
      <c r="E13" s="263">
        <v>48.57</v>
      </c>
      <c r="F13" s="264">
        <v>7.7712000000000003</v>
      </c>
      <c r="G13" s="265">
        <v>56.341200000000001</v>
      </c>
      <c r="H13" s="266">
        <v>383120.16000000003</v>
      </c>
      <c r="I13" s="267" t="s">
        <v>617</v>
      </c>
      <c r="J13" s="260" t="s">
        <v>1086</v>
      </c>
    </row>
    <row r="14" spans="1:11">
      <c r="A14" s="260">
        <v>13</v>
      </c>
      <c r="B14" s="261" t="s">
        <v>30</v>
      </c>
      <c r="C14" s="261" t="s">
        <v>291</v>
      </c>
      <c r="D14" s="262">
        <v>8</v>
      </c>
      <c r="E14" s="263">
        <v>48.57</v>
      </c>
      <c r="F14" s="264">
        <v>7.7712000000000003</v>
      </c>
      <c r="G14" s="265">
        <v>56.341200000000001</v>
      </c>
      <c r="H14" s="266">
        <v>45072.959999999999</v>
      </c>
      <c r="I14" s="267" t="s">
        <v>617</v>
      </c>
      <c r="J14" s="260" t="s">
        <v>1087</v>
      </c>
    </row>
    <row r="15" spans="1:11">
      <c r="A15" s="260">
        <v>14</v>
      </c>
      <c r="B15" s="261" t="s">
        <v>31</v>
      </c>
      <c r="C15" s="261" t="s">
        <v>291</v>
      </c>
      <c r="D15" s="262">
        <v>8</v>
      </c>
      <c r="E15" s="263">
        <v>68.569999999999993</v>
      </c>
      <c r="F15" s="264">
        <v>10.9712</v>
      </c>
      <c r="G15" s="265">
        <v>79.541199999999989</v>
      </c>
      <c r="H15" s="266">
        <v>63632.959999999992</v>
      </c>
      <c r="I15" s="267" t="s">
        <v>347</v>
      </c>
      <c r="J15" s="260" t="s">
        <v>1088</v>
      </c>
    </row>
    <row r="16" spans="1:11">
      <c r="A16" s="260">
        <v>15</v>
      </c>
      <c r="B16" s="261" t="s">
        <v>34</v>
      </c>
      <c r="C16" s="261" t="s">
        <v>291</v>
      </c>
      <c r="D16" s="262">
        <v>2</v>
      </c>
      <c r="E16" s="263"/>
      <c r="F16" s="264"/>
      <c r="G16" s="265"/>
      <c r="H16" s="266">
        <v>0</v>
      </c>
      <c r="I16" s="267"/>
      <c r="J16" s="260"/>
    </row>
    <row r="17" spans="1:10" ht="28">
      <c r="A17" s="260">
        <v>16</v>
      </c>
      <c r="B17" s="261" t="s">
        <v>32</v>
      </c>
      <c r="C17" s="261" t="s">
        <v>292</v>
      </c>
      <c r="D17" s="262">
        <v>8</v>
      </c>
      <c r="E17" s="263">
        <v>138.57</v>
      </c>
      <c r="F17" s="264">
        <v>22.171199999999999</v>
      </c>
      <c r="G17" s="265">
        <v>160.74119999999999</v>
      </c>
      <c r="H17" s="266">
        <v>1285.9295999999999</v>
      </c>
      <c r="I17" s="267" t="s">
        <v>348</v>
      </c>
      <c r="J17" s="260" t="s">
        <v>1089</v>
      </c>
    </row>
    <row r="18" spans="1:10" ht="28">
      <c r="A18" s="260">
        <v>17</v>
      </c>
      <c r="B18" s="261" t="s">
        <v>33</v>
      </c>
      <c r="C18" s="261" t="s">
        <v>292</v>
      </c>
      <c r="D18" s="262">
        <v>4</v>
      </c>
      <c r="E18" s="263">
        <v>13467</v>
      </c>
      <c r="F18" s="264">
        <v>2154.7200000000003</v>
      </c>
      <c r="G18" s="265">
        <v>15621.720000000001</v>
      </c>
      <c r="H18" s="266">
        <v>62486.880000000005</v>
      </c>
      <c r="I18" s="267" t="s">
        <v>1090</v>
      </c>
      <c r="J18" s="260" t="s">
        <v>366</v>
      </c>
    </row>
    <row r="19" spans="1:10">
      <c r="A19" s="260">
        <v>18</v>
      </c>
      <c r="B19" s="261" t="s">
        <v>35</v>
      </c>
      <c r="C19" s="261" t="s">
        <v>293</v>
      </c>
      <c r="D19" s="262">
        <v>248</v>
      </c>
      <c r="E19" s="263">
        <v>2714</v>
      </c>
      <c r="F19" s="264"/>
      <c r="G19" s="265">
        <v>2714</v>
      </c>
      <c r="H19" s="266">
        <v>673072</v>
      </c>
      <c r="I19" s="267" t="s">
        <v>343</v>
      </c>
      <c r="J19" s="260" t="s">
        <v>1091</v>
      </c>
    </row>
    <row r="20" spans="1:10">
      <c r="A20" s="260">
        <v>19</v>
      </c>
      <c r="B20" s="261" t="s">
        <v>36</v>
      </c>
      <c r="C20" s="261" t="s">
        <v>294</v>
      </c>
      <c r="D20" s="262">
        <v>4</v>
      </c>
      <c r="E20" s="263"/>
      <c r="F20" s="264"/>
      <c r="G20" s="265"/>
      <c r="H20" s="266">
        <v>0</v>
      </c>
      <c r="I20" s="267"/>
      <c r="J20" s="260"/>
    </row>
    <row r="21" spans="1:10" s="271" customFormat="1">
      <c r="A21" s="260">
        <v>20</v>
      </c>
      <c r="B21" s="261" t="s">
        <v>37</v>
      </c>
      <c r="C21" s="261" t="s">
        <v>295</v>
      </c>
      <c r="D21" s="262">
        <v>120</v>
      </c>
      <c r="E21" s="263">
        <v>8286</v>
      </c>
      <c r="F21" s="264"/>
      <c r="G21" s="265">
        <v>8286</v>
      </c>
      <c r="H21" s="266">
        <v>994320</v>
      </c>
      <c r="I21" s="269" t="s">
        <v>469</v>
      </c>
      <c r="J21" s="270" t="s">
        <v>618</v>
      </c>
    </row>
    <row r="22" spans="1:10">
      <c r="A22" s="260">
        <v>21</v>
      </c>
      <c r="B22" s="261" t="s">
        <v>38</v>
      </c>
      <c r="C22" s="261" t="s">
        <v>292</v>
      </c>
      <c r="D22" s="262">
        <v>8000</v>
      </c>
      <c r="E22" s="263">
        <v>25.71</v>
      </c>
      <c r="F22" s="264">
        <v>4.1135999999999999</v>
      </c>
      <c r="G22" s="265">
        <v>29.823599999999999</v>
      </c>
      <c r="H22" s="266">
        <v>238588.79999999999</v>
      </c>
      <c r="I22" s="267" t="s">
        <v>470</v>
      </c>
      <c r="J22" s="260" t="s">
        <v>1092</v>
      </c>
    </row>
    <row r="23" spans="1:10" ht="28">
      <c r="A23" s="260">
        <v>22</v>
      </c>
      <c r="B23" s="270" t="s">
        <v>721</v>
      </c>
      <c r="C23" s="270" t="s">
        <v>292</v>
      </c>
      <c r="D23" s="262">
        <v>120</v>
      </c>
      <c r="E23" s="263"/>
      <c r="F23" s="264"/>
      <c r="G23" s="265"/>
      <c r="H23" s="266">
        <v>0</v>
      </c>
      <c r="I23" s="267"/>
      <c r="J23" s="260"/>
    </row>
    <row r="24" spans="1:10" ht="28">
      <c r="A24" s="260">
        <v>23</v>
      </c>
      <c r="B24" s="261" t="s">
        <v>39</v>
      </c>
      <c r="C24" s="261" t="s">
        <v>292</v>
      </c>
      <c r="D24" s="262">
        <v>120</v>
      </c>
      <c r="E24" s="263"/>
      <c r="F24" s="264"/>
      <c r="G24" s="265"/>
      <c r="H24" s="266">
        <v>0</v>
      </c>
      <c r="I24" s="267"/>
      <c r="J24" s="260"/>
    </row>
    <row r="25" spans="1:10" ht="28">
      <c r="A25" s="260">
        <v>24</v>
      </c>
      <c r="B25" s="261" t="s">
        <v>722</v>
      </c>
      <c r="C25" s="261" t="s">
        <v>296</v>
      </c>
      <c r="D25" s="262">
        <v>4</v>
      </c>
      <c r="E25" s="263"/>
      <c r="F25" s="264"/>
      <c r="G25" s="265"/>
      <c r="H25" s="266">
        <v>0</v>
      </c>
      <c r="I25" s="267"/>
      <c r="J25" s="260"/>
    </row>
    <row r="26" spans="1:10" ht="28">
      <c r="A26" s="260">
        <v>25</v>
      </c>
      <c r="B26" s="261" t="s">
        <v>723</v>
      </c>
      <c r="C26" s="261" t="s">
        <v>297</v>
      </c>
      <c r="D26" s="262">
        <v>4</v>
      </c>
      <c r="E26" s="263"/>
      <c r="F26" s="264"/>
      <c r="G26" s="265"/>
      <c r="H26" s="266">
        <v>0</v>
      </c>
      <c r="I26" s="267"/>
      <c r="J26" s="260"/>
    </row>
    <row r="27" spans="1:10" ht="28">
      <c r="A27" s="260">
        <v>26</v>
      </c>
      <c r="B27" s="261" t="s">
        <v>724</v>
      </c>
      <c r="C27" s="261" t="s">
        <v>297</v>
      </c>
      <c r="D27" s="262">
        <v>4</v>
      </c>
      <c r="E27" s="263"/>
      <c r="F27" s="264"/>
      <c r="G27" s="265"/>
      <c r="H27" s="266">
        <v>0</v>
      </c>
      <c r="I27" s="267"/>
      <c r="J27" s="260"/>
    </row>
    <row r="28" spans="1:10" ht="42">
      <c r="A28" s="260">
        <v>27</v>
      </c>
      <c r="B28" s="270" t="s">
        <v>725</v>
      </c>
      <c r="C28" s="270" t="s">
        <v>292</v>
      </c>
      <c r="D28" s="262">
        <v>40</v>
      </c>
      <c r="E28" s="263"/>
      <c r="F28" s="264"/>
      <c r="G28" s="265"/>
      <c r="H28" s="266">
        <v>0</v>
      </c>
      <c r="I28" s="267"/>
      <c r="J28" s="260"/>
    </row>
    <row r="29" spans="1:10" ht="28">
      <c r="A29" s="260">
        <v>28</v>
      </c>
      <c r="B29" s="270" t="s">
        <v>726</v>
      </c>
      <c r="C29" s="270" t="s">
        <v>292</v>
      </c>
      <c r="D29" s="262">
        <v>40</v>
      </c>
      <c r="E29" s="263"/>
      <c r="F29" s="264"/>
      <c r="G29" s="265"/>
      <c r="H29" s="266">
        <v>0</v>
      </c>
      <c r="I29" s="267"/>
      <c r="J29" s="260"/>
    </row>
    <row r="30" spans="1:10" ht="28">
      <c r="A30" s="260">
        <v>29</v>
      </c>
      <c r="B30" s="261" t="s">
        <v>727</v>
      </c>
      <c r="C30" s="261" t="s">
        <v>292</v>
      </c>
      <c r="D30" s="262">
        <v>60</v>
      </c>
      <c r="E30" s="263"/>
      <c r="F30" s="264"/>
      <c r="G30" s="265"/>
      <c r="H30" s="266">
        <v>0</v>
      </c>
      <c r="I30" s="267"/>
      <c r="J30" s="260"/>
    </row>
    <row r="31" spans="1:10" ht="28">
      <c r="A31" s="260">
        <v>30</v>
      </c>
      <c r="B31" s="261" t="s">
        <v>40</v>
      </c>
      <c r="C31" s="261" t="s">
        <v>292</v>
      </c>
      <c r="D31" s="262">
        <v>60</v>
      </c>
      <c r="E31" s="263"/>
      <c r="F31" s="264"/>
      <c r="G31" s="265"/>
      <c r="H31" s="266">
        <v>0</v>
      </c>
      <c r="I31" s="267"/>
      <c r="J31" s="260"/>
    </row>
    <row r="32" spans="1:10" ht="28">
      <c r="A32" s="260">
        <v>31</v>
      </c>
      <c r="B32" s="261" t="s">
        <v>41</v>
      </c>
      <c r="C32" s="261" t="s">
        <v>292</v>
      </c>
      <c r="D32" s="262">
        <v>20</v>
      </c>
      <c r="E32" s="263"/>
      <c r="F32" s="264"/>
      <c r="G32" s="265"/>
      <c r="H32" s="266">
        <v>0</v>
      </c>
      <c r="I32" s="267"/>
      <c r="J32" s="260"/>
    </row>
    <row r="33" spans="1:10" ht="28">
      <c r="A33" s="260">
        <v>32</v>
      </c>
      <c r="B33" s="270" t="s">
        <v>728</v>
      </c>
      <c r="C33" s="270" t="s">
        <v>292</v>
      </c>
      <c r="D33" s="262">
        <v>40</v>
      </c>
      <c r="E33" s="263"/>
      <c r="F33" s="264"/>
      <c r="G33" s="265"/>
      <c r="H33" s="266">
        <v>0</v>
      </c>
      <c r="I33" s="267"/>
      <c r="J33" s="260"/>
    </row>
    <row r="34" spans="1:10" ht="28">
      <c r="A34" s="260">
        <v>33</v>
      </c>
      <c r="B34" s="261" t="s">
        <v>729</v>
      </c>
      <c r="C34" s="261" t="s">
        <v>292</v>
      </c>
      <c r="D34" s="262">
        <v>40</v>
      </c>
      <c r="E34" s="263"/>
      <c r="F34" s="264"/>
      <c r="G34" s="265"/>
      <c r="H34" s="266">
        <v>0</v>
      </c>
      <c r="I34" s="267"/>
      <c r="J34" s="260"/>
    </row>
    <row r="35" spans="1:10" ht="28">
      <c r="A35" s="260">
        <v>34</v>
      </c>
      <c r="B35" s="261" t="s">
        <v>730</v>
      </c>
      <c r="C35" s="261" t="s">
        <v>292</v>
      </c>
      <c r="D35" s="262">
        <v>40</v>
      </c>
      <c r="E35" s="263"/>
      <c r="F35" s="264"/>
      <c r="G35" s="265"/>
      <c r="H35" s="266">
        <v>0</v>
      </c>
      <c r="I35" s="267"/>
      <c r="J35" s="260"/>
    </row>
    <row r="36" spans="1:10" s="271" customFormat="1" ht="28">
      <c r="A36" s="260">
        <v>35</v>
      </c>
      <c r="B36" s="261" t="s">
        <v>731</v>
      </c>
      <c r="C36" s="261" t="s">
        <v>292</v>
      </c>
      <c r="D36" s="262">
        <v>40</v>
      </c>
      <c r="E36" s="263"/>
      <c r="F36" s="264"/>
      <c r="G36" s="265"/>
      <c r="H36" s="266">
        <v>0</v>
      </c>
      <c r="I36" s="269"/>
      <c r="J36" s="270"/>
    </row>
    <row r="37" spans="1:10" s="271" customFormat="1" ht="28">
      <c r="A37" s="260">
        <v>36</v>
      </c>
      <c r="B37" s="270" t="s">
        <v>732</v>
      </c>
      <c r="C37" s="270" t="s">
        <v>292</v>
      </c>
      <c r="D37" s="262">
        <v>40</v>
      </c>
      <c r="E37" s="263"/>
      <c r="F37" s="264"/>
      <c r="G37" s="265"/>
      <c r="H37" s="266">
        <v>0</v>
      </c>
      <c r="I37" s="269"/>
      <c r="J37" s="270"/>
    </row>
    <row r="38" spans="1:10" s="271" customFormat="1" ht="28">
      <c r="A38" s="260">
        <v>37</v>
      </c>
      <c r="B38" s="270" t="s">
        <v>733</v>
      </c>
      <c r="C38" s="270" t="s">
        <v>292</v>
      </c>
      <c r="D38" s="262">
        <v>40</v>
      </c>
      <c r="E38" s="263"/>
      <c r="F38" s="264"/>
      <c r="G38" s="265"/>
      <c r="H38" s="266">
        <v>0</v>
      </c>
      <c r="I38" s="269"/>
      <c r="J38" s="270"/>
    </row>
    <row r="39" spans="1:10" s="271" customFormat="1" ht="42">
      <c r="A39" s="260">
        <v>38</v>
      </c>
      <c r="B39" s="261" t="s">
        <v>42</v>
      </c>
      <c r="C39" s="261" t="s">
        <v>292</v>
      </c>
      <c r="D39" s="262">
        <v>16</v>
      </c>
      <c r="E39" s="263"/>
      <c r="F39" s="264"/>
      <c r="G39" s="265"/>
      <c r="H39" s="266">
        <v>0</v>
      </c>
      <c r="I39" s="269"/>
      <c r="J39" s="270"/>
    </row>
    <row r="40" spans="1:10" s="271" customFormat="1" ht="28">
      <c r="A40" s="260">
        <v>39</v>
      </c>
      <c r="B40" s="261" t="s">
        <v>43</v>
      </c>
      <c r="C40" s="261" t="s">
        <v>292</v>
      </c>
      <c r="D40" s="262">
        <v>12</v>
      </c>
      <c r="E40" s="263"/>
      <c r="F40" s="264"/>
      <c r="G40" s="265"/>
      <c r="H40" s="266">
        <v>0</v>
      </c>
      <c r="I40" s="269"/>
      <c r="J40" s="270"/>
    </row>
    <row r="41" spans="1:10" s="271" customFormat="1" ht="28">
      <c r="A41" s="260">
        <v>40</v>
      </c>
      <c r="B41" s="270" t="s">
        <v>734</v>
      </c>
      <c r="C41" s="270" t="s">
        <v>292</v>
      </c>
      <c r="D41" s="262">
        <v>40</v>
      </c>
      <c r="E41" s="263"/>
      <c r="F41" s="264"/>
      <c r="G41" s="265"/>
      <c r="H41" s="266">
        <v>0</v>
      </c>
      <c r="I41" s="269"/>
      <c r="J41" s="270"/>
    </row>
    <row r="42" spans="1:10" s="271" customFormat="1" ht="28">
      <c r="A42" s="260">
        <v>41</v>
      </c>
      <c r="B42" s="270" t="s">
        <v>735</v>
      </c>
      <c r="C42" s="270" t="s">
        <v>292</v>
      </c>
      <c r="D42" s="262">
        <v>120</v>
      </c>
      <c r="E42" s="263"/>
      <c r="F42" s="264"/>
      <c r="G42" s="265"/>
      <c r="H42" s="266">
        <v>0</v>
      </c>
      <c r="I42" s="269"/>
      <c r="J42" s="270"/>
    </row>
    <row r="43" spans="1:10" s="271" customFormat="1">
      <c r="A43" s="260">
        <v>42</v>
      </c>
      <c r="B43" s="261" t="s">
        <v>44</v>
      </c>
      <c r="C43" s="261" t="s">
        <v>298</v>
      </c>
      <c r="D43" s="262">
        <v>8</v>
      </c>
      <c r="E43" s="263">
        <v>30.013999999999999</v>
      </c>
      <c r="F43" s="264">
        <v>4.8022400000000003</v>
      </c>
      <c r="G43" s="265">
        <v>34.816240000000001</v>
      </c>
      <c r="H43" s="266">
        <v>139264.95999999999</v>
      </c>
      <c r="I43" s="269" t="s">
        <v>619</v>
      </c>
      <c r="J43" s="270" t="s">
        <v>1093</v>
      </c>
    </row>
    <row r="44" spans="1:10">
      <c r="A44" s="260">
        <v>43</v>
      </c>
      <c r="B44" s="261" t="s">
        <v>45</v>
      </c>
      <c r="C44" s="261" t="s">
        <v>292</v>
      </c>
      <c r="D44" s="262">
        <v>8</v>
      </c>
      <c r="E44" s="263">
        <v>52464</v>
      </c>
      <c r="F44" s="272"/>
      <c r="G44" s="265">
        <v>52464</v>
      </c>
      <c r="H44" s="266">
        <v>419712</v>
      </c>
      <c r="I44" s="267" t="s">
        <v>369</v>
      </c>
      <c r="J44" s="260" t="s">
        <v>1094</v>
      </c>
    </row>
    <row r="45" spans="1:10" ht="28">
      <c r="A45" s="260">
        <v>44</v>
      </c>
      <c r="B45" s="270" t="s">
        <v>736</v>
      </c>
      <c r="C45" s="270" t="s">
        <v>292</v>
      </c>
      <c r="D45" s="262">
        <v>8</v>
      </c>
      <c r="E45" s="263">
        <v>21800</v>
      </c>
      <c r="F45" s="272"/>
      <c r="G45" s="265">
        <v>21800</v>
      </c>
      <c r="H45" s="266">
        <v>174400</v>
      </c>
      <c r="I45" s="267" t="s">
        <v>369</v>
      </c>
      <c r="J45" s="260" t="s">
        <v>531</v>
      </c>
    </row>
    <row r="46" spans="1:10" ht="28">
      <c r="A46" s="260">
        <v>45</v>
      </c>
      <c r="B46" s="270" t="s">
        <v>737</v>
      </c>
      <c r="C46" s="270" t="s">
        <v>292</v>
      </c>
      <c r="D46" s="262">
        <v>8</v>
      </c>
      <c r="E46" s="263">
        <v>22515</v>
      </c>
      <c r="F46" s="272"/>
      <c r="G46" s="265">
        <v>22515</v>
      </c>
      <c r="H46" s="266">
        <v>180120</v>
      </c>
      <c r="I46" s="267" t="s">
        <v>369</v>
      </c>
      <c r="J46" s="260" t="s">
        <v>1095</v>
      </c>
    </row>
    <row r="47" spans="1:10" ht="28">
      <c r="A47" s="260">
        <v>46</v>
      </c>
      <c r="B47" s="270" t="s">
        <v>738</v>
      </c>
      <c r="C47" s="270" t="s">
        <v>292</v>
      </c>
      <c r="D47" s="262">
        <v>8</v>
      </c>
      <c r="E47" s="263">
        <v>18243</v>
      </c>
      <c r="F47" s="272"/>
      <c r="G47" s="265">
        <v>18243</v>
      </c>
      <c r="H47" s="266">
        <v>145944</v>
      </c>
      <c r="I47" s="267" t="s">
        <v>369</v>
      </c>
      <c r="J47" s="260" t="s">
        <v>1096</v>
      </c>
    </row>
    <row r="48" spans="1:10" ht="28">
      <c r="A48" s="260">
        <v>47</v>
      </c>
      <c r="B48" s="270" t="s">
        <v>739</v>
      </c>
      <c r="C48" s="270" t="s">
        <v>292</v>
      </c>
      <c r="D48" s="262">
        <v>8</v>
      </c>
      <c r="E48" s="263">
        <v>21800</v>
      </c>
      <c r="F48" s="272"/>
      <c r="G48" s="265">
        <v>21800</v>
      </c>
      <c r="H48" s="266">
        <v>174400</v>
      </c>
      <c r="I48" s="267" t="s">
        <v>369</v>
      </c>
      <c r="J48" s="260" t="s">
        <v>1097</v>
      </c>
    </row>
    <row r="49" spans="1:10">
      <c r="A49" s="260">
        <v>48</v>
      </c>
      <c r="B49" s="270" t="s">
        <v>740</v>
      </c>
      <c r="C49" s="270" t="s">
        <v>292</v>
      </c>
      <c r="D49" s="262">
        <v>8</v>
      </c>
      <c r="E49" s="263">
        <v>31396</v>
      </c>
      <c r="F49" s="272"/>
      <c r="G49" s="265">
        <v>31396</v>
      </c>
      <c r="H49" s="266">
        <v>251168</v>
      </c>
      <c r="I49" s="267" t="s">
        <v>369</v>
      </c>
      <c r="J49" s="260" t="s">
        <v>1097</v>
      </c>
    </row>
    <row r="50" spans="1:10">
      <c r="A50" s="260">
        <v>49</v>
      </c>
      <c r="B50" s="270" t="s">
        <v>741</v>
      </c>
      <c r="C50" s="270" t="s">
        <v>292</v>
      </c>
      <c r="D50" s="262">
        <v>8</v>
      </c>
      <c r="E50" s="263">
        <v>21729</v>
      </c>
      <c r="F50" s="264"/>
      <c r="G50" s="265">
        <v>21729</v>
      </c>
      <c r="H50" s="266">
        <v>173832</v>
      </c>
      <c r="I50" s="267" t="s">
        <v>369</v>
      </c>
      <c r="J50" s="260" t="s">
        <v>1095</v>
      </c>
    </row>
    <row r="51" spans="1:10">
      <c r="A51" s="260">
        <v>50</v>
      </c>
      <c r="B51" s="270" t="s">
        <v>742</v>
      </c>
      <c r="C51" s="270" t="s">
        <v>292</v>
      </c>
      <c r="D51" s="262">
        <v>8</v>
      </c>
      <c r="E51" s="263">
        <v>21800</v>
      </c>
      <c r="F51" s="272"/>
      <c r="G51" s="265">
        <v>21800</v>
      </c>
      <c r="H51" s="266">
        <v>174400</v>
      </c>
      <c r="I51" s="267" t="s">
        <v>369</v>
      </c>
      <c r="J51" s="260" t="s">
        <v>531</v>
      </c>
    </row>
    <row r="52" spans="1:10">
      <c r="A52" s="260">
        <v>51</v>
      </c>
      <c r="B52" s="270" t="s">
        <v>743</v>
      </c>
      <c r="C52" s="270" t="s">
        <v>292</v>
      </c>
      <c r="D52" s="262">
        <v>8</v>
      </c>
      <c r="E52" s="263">
        <v>22515</v>
      </c>
      <c r="F52" s="264"/>
      <c r="G52" s="265">
        <v>22515</v>
      </c>
      <c r="H52" s="266">
        <v>180120</v>
      </c>
      <c r="I52" s="267" t="s">
        <v>369</v>
      </c>
      <c r="J52" s="260" t="s">
        <v>1098</v>
      </c>
    </row>
    <row r="53" spans="1:10" ht="28">
      <c r="A53" s="260">
        <v>52</v>
      </c>
      <c r="B53" s="270" t="s">
        <v>744</v>
      </c>
      <c r="C53" s="270" t="s">
        <v>292</v>
      </c>
      <c r="D53" s="262">
        <v>8</v>
      </c>
      <c r="E53" s="263"/>
      <c r="F53" s="264"/>
      <c r="G53" s="265"/>
      <c r="H53" s="266">
        <v>0</v>
      </c>
      <c r="I53" s="267"/>
      <c r="J53" s="260"/>
    </row>
    <row r="54" spans="1:10" ht="28">
      <c r="A54" s="260">
        <v>53</v>
      </c>
      <c r="B54" s="270" t="s">
        <v>745</v>
      </c>
      <c r="C54" s="270" t="s">
        <v>292</v>
      </c>
      <c r="D54" s="262">
        <v>8</v>
      </c>
      <c r="E54" s="263"/>
      <c r="F54" s="264"/>
      <c r="G54" s="265"/>
      <c r="H54" s="266">
        <v>0</v>
      </c>
      <c r="I54" s="267"/>
      <c r="J54" s="260"/>
    </row>
    <row r="55" spans="1:10">
      <c r="A55" s="260">
        <v>54</v>
      </c>
      <c r="B55" s="270" t="s">
        <v>746</v>
      </c>
      <c r="C55" s="270" t="s">
        <v>292</v>
      </c>
      <c r="D55" s="262">
        <v>8</v>
      </c>
      <c r="E55" s="263"/>
      <c r="F55" s="264"/>
      <c r="G55" s="265"/>
      <c r="H55" s="266">
        <v>0</v>
      </c>
      <c r="I55" s="267"/>
      <c r="J55" s="260"/>
    </row>
    <row r="56" spans="1:10">
      <c r="A56" s="260">
        <v>55</v>
      </c>
      <c r="B56" s="270" t="s">
        <v>747</v>
      </c>
      <c r="C56" s="270" t="s">
        <v>292</v>
      </c>
      <c r="D56" s="262">
        <v>8</v>
      </c>
      <c r="E56" s="263"/>
      <c r="F56" s="264"/>
      <c r="G56" s="265"/>
      <c r="H56" s="266">
        <v>0</v>
      </c>
      <c r="I56" s="267"/>
      <c r="J56" s="260"/>
    </row>
    <row r="57" spans="1:10">
      <c r="A57" s="260">
        <v>56</v>
      </c>
      <c r="B57" s="270" t="s">
        <v>748</v>
      </c>
      <c r="C57" s="270" t="s">
        <v>292</v>
      </c>
      <c r="D57" s="262">
        <v>20</v>
      </c>
      <c r="E57" s="263"/>
      <c r="F57" s="264"/>
      <c r="G57" s="265"/>
      <c r="H57" s="266">
        <v>0</v>
      </c>
      <c r="I57" s="267"/>
      <c r="J57" s="260"/>
    </row>
    <row r="58" spans="1:10">
      <c r="A58" s="260">
        <v>57</v>
      </c>
      <c r="B58" s="261" t="s">
        <v>46</v>
      </c>
      <c r="C58" s="261" t="s">
        <v>299</v>
      </c>
      <c r="D58" s="262">
        <v>16</v>
      </c>
      <c r="E58" s="263"/>
      <c r="F58" s="264"/>
      <c r="G58" s="265"/>
      <c r="H58" s="266">
        <v>0</v>
      </c>
      <c r="I58" s="267"/>
      <c r="J58" s="260"/>
    </row>
    <row r="59" spans="1:10" s="271" customFormat="1">
      <c r="A59" s="260">
        <v>58</v>
      </c>
      <c r="B59" s="261" t="s">
        <v>749</v>
      </c>
      <c r="C59" s="261" t="s">
        <v>292</v>
      </c>
      <c r="D59" s="262">
        <v>8</v>
      </c>
      <c r="E59" s="263">
        <v>10386</v>
      </c>
      <c r="F59" s="264"/>
      <c r="G59" s="265">
        <v>10386</v>
      </c>
      <c r="H59" s="266">
        <v>83088</v>
      </c>
      <c r="I59" s="269" t="s">
        <v>369</v>
      </c>
      <c r="J59" s="270" t="s">
        <v>1096</v>
      </c>
    </row>
    <row r="60" spans="1:10">
      <c r="A60" s="260">
        <v>59</v>
      </c>
      <c r="B60" s="261" t="s">
        <v>750</v>
      </c>
      <c r="C60" s="261" t="s">
        <v>292</v>
      </c>
      <c r="D60" s="262">
        <v>8</v>
      </c>
      <c r="E60" s="263">
        <v>14387</v>
      </c>
      <c r="F60" s="264"/>
      <c r="G60" s="265">
        <v>14387</v>
      </c>
      <c r="H60" s="266">
        <v>115096</v>
      </c>
      <c r="I60" s="269" t="s">
        <v>369</v>
      </c>
      <c r="J60" s="270" t="s">
        <v>1096</v>
      </c>
    </row>
    <row r="61" spans="1:10">
      <c r="A61" s="260">
        <v>60</v>
      </c>
      <c r="B61" s="261" t="s">
        <v>751</v>
      </c>
      <c r="C61" s="261" t="s">
        <v>292</v>
      </c>
      <c r="D61" s="262">
        <v>8</v>
      </c>
      <c r="E61" s="263">
        <v>14387</v>
      </c>
      <c r="F61" s="264"/>
      <c r="G61" s="265">
        <v>14387</v>
      </c>
      <c r="H61" s="266">
        <v>115096</v>
      </c>
      <c r="I61" s="267" t="s">
        <v>369</v>
      </c>
      <c r="J61" s="260" t="s">
        <v>1099</v>
      </c>
    </row>
    <row r="62" spans="1:10">
      <c r="A62" s="260">
        <v>61</v>
      </c>
      <c r="B62" s="261" t="s">
        <v>752</v>
      </c>
      <c r="C62" s="261" t="s">
        <v>292</v>
      </c>
      <c r="D62" s="262">
        <v>12</v>
      </c>
      <c r="E62" s="263">
        <v>11257</v>
      </c>
      <c r="F62" s="264"/>
      <c r="G62" s="265">
        <v>11257</v>
      </c>
      <c r="H62" s="266">
        <v>135084</v>
      </c>
      <c r="I62" s="267" t="s">
        <v>369</v>
      </c>
      <c r="J62" s="260" t="s">
        <v>531</v>
      </c>
    </row>
    <row r="63" spans="1:10">
      <c r="A63" s="260">
        <v>62</v>
      </c>
      <c r="B63" s="261" t="s">
        <v>753</v>
      </c>
      <c r="C63" s="261" t="s">
        <v>292</v>
      </c>
      <c r="D63" s="262">
        <v>12</v>
      </c>
      <c r="E63" s="263">
        <v>11257</v>
      </c>
      <c r="F63" s="264"/>
      <c r="G63" s="265">
        <v>11257</v>
      </c>
      <c r="H63" s="266">
        <v>135084</v>
      </c>
      <c r="I63" s="267" t="s">
        <v>369</v>
      </c>
      <c r="J63" s="260" t="s">
        <v>531</v>
      </c>
    </row>
    <row r="64" spans="1:10">
      <c r="A64" s="260">
        <v>63</v>
      </c>
      <c r="B64" s="261" t="s">
        <v>47</v>
      </c>
      <c r="C64" s="261" t="s">
        <v>292</v>
      </c>
      <c r="D64" s="262">
        <v>600</v>
      </c>
      <c r="E64" s="263">
        <v>7457</v>
      </c>
      <c r="F64" s="264">
        <v>1193.1200000000001</v>
      </c>
      <c r="G64" s="265">
        <v>8650.1200000000008</v>
      </c>
      <c r="H64" s="266">
        <v>5190072.0000000009</v>
      </c>
      <c r="I64" s="267" t="s">
        <v>344</v>
      </c>
      <c r="J64" s="260" t="s">
        <v>370</v>
      </c>
    </row>
    <row r="65" spans="1:10" s="275" customFormat="1">
      <c r="A65" s="260">
        <v>64</v>
      </c>
      <c r="B65" s="261" t="s">
        <v>48</v>
      </c>
      <c r="C65" s="261" t="s">
        <v>292</v>
      </c>
      <c r="D65" s="262">
        <v>10</v>
      </c>
      <c r="E65" s="263">
        <v>16286</v>
      </c>
      <c r="F65" s="264">
        <v>2605.7600000000002</v>
      </c>
      <c r="G65" s="265">
        <v>18891.760000000002</v>
      </c>
      <c r="H65" s="266">
        <v>188917.60000000003</v>
      </c>
      <c r="I65" s="273" t="s">
        <v>344</v>
      </c>
      <c r="J65" s="274" t="s">
        <v>532</v>
      </c>
    </row>
    <row r="66" spans="1:10" s="275" customFormat="1">
      <c r="A66" s="260">
        <v>65</v>
      </c>
      <c r="B66" s="261" t="s">
        <v>49</v>
      </c>
      <c r="C66" s="261" t="s">
        <v>292</v>
      </c>
      <c r="D66" s="262">
        <v>150</v>
      </c>
      <c r="E66" s="263">
        <v>210</v>
      </c>
      <c r="F66" s="264">
        <v>33.6</v>
      </c>
      <c r="G66" s="265">
        <v>243.6</v>
      </c>
      <c r="H66" s="266">
        <v>36540</v>
      </c>
      <c r="I66" s="273" t="s">
        <v>622</v>
      </c>
      <c r="J66" s="274" t="s">
        <v>1100</v>
      </c>
    </row>
    <row r="67" spans="1:10" s="275" customFormat="1">
      <c r="A67" s="260">
        <v>66</v>
      </c>
      <c r="B67" s="261" t="s">
        <v>50</v>
      </c>
      <c r="C67" s="261" t="s">
        <v>292</v>
      </c>
      <c r="D67" s="262">
        <v>40</v>
      </c>
      <c r="E67" s="263">
        <v>7464</v>
      </c>
      <c r="F67" s="264">
        <v>1194.24</v>
      </c>
      <c r="G67" s="265">
        <v>8658.24</v>
      </c>
      <c r="H67" s="266">
        <v>346329.59999999998</v>
      </c>
      <c r="I67" s="273" t="s">
        <v>506</v>
      </c>
      <c r="J67" s="274" t="s">
        <v>1101</v>
      </c>
    </row>
    <row r="68" spans="1:10" s="275" customFormat="1">
      <c r="A68" s="260">
        <v>67</v>
      </c>
      <c r="B68" s="261" t="s">
        <v>51</v>
      </c>
      <c r="C68" s="261" t="s">
        <v>292</v>
      </c>
      <c r="D68" s="262">
        <v>40</v>
      </c>
      <c r="E68" s="263">
        <v>7464</v>
      </c>
      <c r="F68" s="264">
        <v>1194.24</v>
      </c>
      <c r="G68" s="265">
        <v>8658.24</v>
      </c>
      <c r="H68" s="266">
        <v>346329.59999999998</v>
      </c>
      <c r="I68" s="273" t="s">
        <v>506</v>
      </c>
      <c r="J68" s="274" t="s">
        <v>1101</v>
      </c>
    </row>
    <row r="69" spans="1:10" s="275" customFormat="1" ht="28">
      <c r="A69" s="260">
        <v>68</v>
      </c>
      <c r="B69" s="261" t="s">
        <v>52</v>
      </c>
      <c r="C69" s="261" t="s">
        <v>292</v>
      </c>
      <c r="D69" s="262">
        <v>12</v>
      </c>
      <c r="E69" s="263">
        <v>40929</v>
      </c>
      <c r="F69" s="264"/>
      <c r="G69" s="265">
        <v>40929</v>
      </c>
      <c r="H69" s="266">
        <v>491148</v>
      </c>
      <c r="I69" s="273" t="s">
        <v>369</v>
      </c>
      <c r="J69" s="274" t="s">
        <v>1102</v>
      </c>
    </row>
    <row r="70" spans="1:10" s="275" customFormat="1">
      <c r="A70" s="260">
        <v>69</v>
      </c>
      <c r="B70" s="261" t="s">
        <v>754</v>
      </c>
      <c r="C70" s="261" t="s">
        <v>878</v>
      </c>
      <c r="D70" s="262">
        <v>4</v>
      </c>
      <c r="E70" s="263"/>
      <c r="F70" s="264"/>
      <c r="G70" s="265"/>
      <c r="H70" s="266">
        <v>0</v>
      </c>
      <c r="I70" s="273"/>
      <c r="J70" s="274"/>
    </row>
    <row r="71" spans="1:10" s="275" customFormat="1">
      <c r="A71" s="260">
        <v>70</v>
      </c>
      <c r="B71" s="261" t="s">
        <v>755</v>
      </c>
      <c r="C71" s="261" t="s">
        <v>878</v>
      </c>
      <c r="D71" s="262">
        <v>4</v>
      </c>
      <c r="E71" s="263"/>
      <c r="F71" s="264"/>
      <c r="G71" s="265"/>
      <c r="H71" s="266">
        <v>0</v>
      </c>
      <c r="I71" s="273"/>
      <c r="J71" s="274"/>
    </row>
    <row r="72" spans="1:10" s="275" customFormat="1">
      <c r="A72" s="260">
        <v>71</v>
      </c>
      <c r="B72" s="261" t="s">
        <v>53</v>
      </c>
      <c r="C72" s="261" t="s">
        <v>292</v>
      </c>
      <c r="D72" s="262">
        <v>4800</v>
      </c>
      <c r="E72" s="263">
        <v>2071</v>
      </c>
      <c r="F72" s="264"/>
      <c r="G72" s="265">
        <v>2071</v>
      </c>
      <c r="H72" s="266">
        <v>9940800</v>
      </c>
      <c r="I72" s="273" t="s">
        <v>413</v>
      </c>
      <c r="J72" s="274" t="s">
        <v>1103</v>
      </c>
    </row>
    <row r="73" spans="1:10" s="275" customFormat="1">
      <c r="A73" s="260">
        <v>72</v>
      </c>
      <c r="B73" s="261" t="s">
        <v>54</v>
      </c>
      <c r="C73" s="261" t="s">
        <v>300</v>
      </c>
      <c r="D73" s="262">
        <v>2</v>
      </c>
      <c r="E73" s="263">
        <v>232862</v>
      </c>
      <c r="F73" s="264">
        <v>37257.919999999998</v>
      </c>
      <c r="G73" s="265">
        <v>270119.92</v>
      </c>
      <c r="H73" s="266">
        <v>540239.84</v>
      </c>
      <c r="I73" s="273" t="s">
        <v>1104</v>
      </c>
      <c r="J73" s="274" t="s">
        <v>1105</v>
      </c>
    </row>
    <row r="74" spans="1:10" s="275" customFormat="1">
      <c r="A74" s="260">
        <v>73</v>
      </c>
      <c r="B74" s="261" t="s">
        <v>55</v>
      </c>
      <c r="C74" s="261" t="s">
        <v>292</v>
      </c>
      <c r="D74" s="262">
        <v>40</v>
      </c>
      <c r="E74" s="263">
        <v>971</v>
      </c>
      <c r="F74" s="264">
        <v>155.36000000000001</v>
      </c>
      <c r="G74" s="265">
        <v>1126.3600000000001</v>
      </c>
      <c r="H74" s="266">
        <v>45054.400000000009</v>
      </c>
      <c r="I74" s="273" t="s">
        <v>617</v>
      </c>
      <c r="J74" s="274" t="s">
        <v>538</v>
      </c>
    </row>
    <row r="75" spans="1:10" s="275" customFormat="1">
      <c r="A75" s="260">
        <v>74</v>
      </c>
      <c r="B75" s="261" t="s">
        <v>56</v>
      </c>
      <c r="C75" s="261" t="s">
        <v>292</v>
      </c>
      <c r="D75" s="262">
        <v>20</v>
      </c>
      <c r="E75" s="263">
        <v>971</v>
      </c>
      <c r="F75" s="264">
        <v>155.36000000000001</v>
      </c>
      <c r="G75" s="265">
        <v>1126.3600000000001</v>
      </c>
      <c r="H75" s="266">
        <v>22527.200000000004</v>
      </c>
      <c r="I75" s="273" t="s">
        <v>617</v>
      </c>
      <c r="J75" s="274" t="s">
        <v>538</v>
      </c>
    </row>
    <row r="76" spans="1:10">
      <c r="A76" s="260">
        <v>75</v>
      </c>
      <c r="B76" s="261" t="s">
        <v>57</v>
      </c>
      <c r="C76" s="261" t="s">
        <v>292</v>
      </c>
      <c r="D76" s="262">
        <v>20</v>
      </c>
      <c r="E76" s="263"/>
      <c r="F76" s="264"/>
      <c r="G76" s="265"/>
      <c r="H76" s="266">
        <v>0</v>
      </c>
      <c r="I76" s="267"/>
      <c r="J76" s="260"/>
    </row>
    <row r="77" spans="1:10">
      <c r="A77" s="260">
        <v>76</v>
      </c>
      <c r="B77" s="261" t="s">
        <v>58</v>
      </c>
      <c r="C77" s="261" t="s">
        <v>292</v>
      </c>
      <c r="D77" s="262">
        <v>40</v>
      </c>
      <c r="E77" s="263">
        <v>971</v>
      </c>
      <c r="F77" s="264">
        <v>155.36000000000001</v>
      </c>
      <c r="G77" s="265">
        <v>1126.3600000000001</v>
      </c>
      <c r="H77" s="266">
        <v>45054.400000000009</v>
      </c>
      <c r="I77" s="267" t="s">
        <v>617</v>
      </c>
      <c r="J77" s="260" t="s">
        <v>538</v>
      </c>
    </row>
    <row r="78" spans="1:10">
      <c r="A78" s="260">
        <v>77</v>
      </c>
      <c r="B78" s="261" t="s">
        <v>59</v>
      </c>
      <c r="C78" s="261" t="s">
        <v>292</v>
      </c>
      <c r="D78" s="262">
        <v>40</v>
      </c>
      <c r="E78" s="263">
        <v>971</v>
      </c>
      <c r="F78" s="264">
        <v>155.36000000000001</v>
      </c>
      <c r="G78" s="265">
        <v>1126.3600000000001</v>
      </c>
      <c r="H78" s="266">
        <v>45054.400000000009</v>
      </c>
      <c r="I78" s="267" t="s">
        <v>617</v>
      </c>
      <c r="J78" s="260" t="s">
        <v>538</v>
      </c>
    </row>
    <row r="79" spans="1:10">
      <c r="A79" s="260">
        <v>78</v>
      </c>
      <c r="B79" s="261" t="s">
        <v>60</v>
      </c>
      <c r="C79" s="261" t="s">
        <v>292</v>
      </c>
      <c r="D79" s="262">
        <v>80</v>
      </c>
      <c r="E79" s="263">
        <v>971</v>
      </c>
      <c r="F79" s="264">
        <v>155.36000000000001</v>
      </c>
      <c r="G79" s="265">
        <v>1126.3600000000001</v>
      </c>
      <c r="H79" s="266">
        <v>90108.800000000017</v>
      </c>
      <c r="I79" s="267" t="s">
        <v>617</v>
      </c>
      <c r="J79" s="260" t="s">
        <v>1106</v>
      </c>
    </row>
    <row r="80" spans="1:10" s="278" customFormat="1">
      <c r="A80" s="260">
        <v>79</v>
      </c>
      <c r="B80" s="261" t="s">
        <v>61</v>
      </c>
      <c r="C80" s="261" t="s">
        <v>292</v>
      </c>
      <c r="D80" s="262">
        <v>600</v>
      </c>
      <c r="E80" s="263">
        <v>1186</v>
      </c>
      <c r="F80" s="264">
        <v>189.76</v>
      </c>
      <c r="G80" s="265">
        <v>1375.76</v>
      </c>
      <c r="H80" s="266">
        <v>825456</v>
      </c>
      <c r="I80" s="276" t="s">
        <v>1107</v>
      </c>
      <c r="J80" s="277" t="s">
        <v>1108</v>
      </c>
    </row>
    <row r="81" spans="1:10" s="271" customFormat="1">
      <c r="A81" s="260">
        <v>80</v>
      </c>
      <c r="B81" s="261" t="s">
        <v>62</v>
      </c>
      <c r="C81" s="261" t="s">
        <v>292</v>
      </c>
      <c r="D81" s="262">
        <v>200</v>
      </c>
      <c r="E81" s="263">
        <v>1036</v>
      </c>
      <c r="F81" s="264">
        <v>165.76</v>
      </c>
      <c r="G81" s="265">
        <v>1201.76</v>
      </c>
      <c r="H81" s="266">
        <v>240352</v>
      </c>
      <c r="I81" s="269" t="s">
        <v>1107</v>
      </c>
      <c r="J81" s="270" t="s">
        <v>1108</v>
      </c>
    </row>
    <row r="82" spans="1:10">
      <c r="A82" s="260">
        <v>81</v>
      </c>
      <c r="B82" s="261" t="s">
        <v>63</v>
      </c>
      <c r="C82" s="261" t="s">
        <v>292</v>
      </c>
      <c r="D82" s="262">
        <v>600</v>
      </c>
      <c r="E82" s="263">
        <v>1036</v>
      </c>
      <c r="F82" s="264">
        <v>165.76</v>
      </c>
      <c r="G82" s="265">
        <v>1201.76</v>
      </c>
      <c r="H82" s="266">
        <v>721056</v>
      </c>
      <c r="I82" s="267" t="s">
        <v>622</v>
      </c>
      <c r="J82" s="260" t="s">
        <v>431</v>
      </c>
    </row>
    <row r="83" spans="1:10" s="271" customFormat="1" ht="29">
      <c r="A83" s="260">
        <v>82</v>
      </c>
      <c r="B83" s="279" t="s">
        <v>756</v>
      </c>
      <c r="C83" s="270" t="s">
        <v>292</v>
      </c>
      <c r="D83" s="262">
        <v>4</v>
      </c>
      <c r="E83" s="263"/>
      <c r="F83" s="264"/>
      <c r="G83" s="265"/>
      <c r="H83" s="266">
        <v>0</v>
      </c>
      <c r="I83" s="269"/>
      <c r="J83" s="270"/>
    </row>
    <row r="84" spans="1:10" s="271" customFormat="1" ht="29">
      <c r="A84" s="260">
        <v>83</v>
      </c>
      <c r="B84" s="279" t="s">
        <v>757</v>
      </c>
      <c r="C84" s="270" t="s">
        <v>292</v>
      </c>
      <c r="D84" s="262">
        <v>4</v>
      </c>
      <c r="E84" s="263"/>
      <c r="F84" s="264"/>
      <c r="G84" s="265"/>
      <c r="H84" s="266">
        <v>0</v>
      </c>
      <c r="I84" s="269"/>
      <c r="J84" s="270"/>
    </row>
    <row r="85" spans="1:10" s="271" customFormat="1">
      <c r="A85" s="260">
        <v>84</v>
      </c>
      <c r="B85" s="261" t="s">
        <v>758</v>
      </c>
      <c r="C85" s="261" t="s">
        <v>292</v>
      </c>
      <c r="D85" s="262">
        <v>4</v>
      </c>
      <c r="E85" s="263">
        <v>202575</v>
      </c>
      <c r="F85" s="264"/>
      <c r="G85" s="265">
        <v>202575</v>
      </c>
      <c r="H85" s="266">
        <v>810300</v>
      </c>
      <c r="I85" s="269" t="s">
        <v>468</v>
      </c>
      <c r="J85" s="270" t="s">
        <v>1109</v>
      </c>
    </row>
    <row r="86" spans="1:10" s="271" customFormat="1" ht="28">
      <c r="A86" s="260">
        <v>85</v>
      </c>
      <c r="B86" s="261" t="s">
        <v>66</v>
      </c>
      <c r="C86" s="261" t="s">
        <v>292</v>
      </c>
      <c r="D86" s="262">
        <v>160</v>
      </c>
      <c r="E86" s="263">
        <v>1142.8800000000001</v>
      </c>
      <c r="F86" s="264"/>
      <c r="G86" s="265">
        <v>1142.8800000000001</v>
      </c>
      <c r="H86" s="266">
        <v>182860.80000000002</v>
      </c>
      <c r="I86" s="269" t="s">
        <v>624</v>
      </c>
      <c r="J86" s="270" t="s">
        <v>1110</v>
      </c>
    </row>
    <row r="87" spans="1:10" ht="28">
      <c r="A87" s="260">
        <v>86</v>
      </c>
      <c r="B87" s="261" t="s">
        <v>68</v>
      </c>
      <c r="C87" s="261" t="s">
        <v>292</v>
      </c>
      <c r="D87" s="262">
        <v>800</v>
      </c>
      <c r="E87" s="263">
        <v>1900.04</v>
      </c>
      <c r="F87" s="264"/>
      <c r="G87" s="265">
        <v>1900.04</v>
      </c>
      <c r="H87" s="266">
        <v>1520032</v>
      </c>
      <c r="I87" s="267" t="s">
        <v>348</v>
      </c>
      <c r="J87" s="260" t="s">
        <v>625</v>
      </c>
    </row>
    <row r="88" spans="1:10" ht="28">
      <c r="A88" s="260">
        <v>87</v>
      </c>
      <c r="B88" s="261" t="s">
        <v>67</v>
      </c>
      <c r="C88" s="261" t="s">
        <v>292</v>
      </c>
      <c r="D88" s="262">
        <v>800</v>
      </c>
      <c r="E88" s="263">
        <v>1142.8800000000001</v>
      </c>
      <c r="F88" s="272"/>
      <c r="G88" s="265">
        <v>1142.8800000000001</v>
      </c>
      <c r="H88" s="266">
        <v>9143.0400000000009</v>
      </c>
      <c r="I88" s="267" t="s">
        <v>624</v>
      </c>
      <c r="J88" s="270" t="s">
        <v>1110</v>
      </c>
    </row>
    <row r="89" spans="1:10" ht="28">
      <c r="A89" s="260">
        <v>88</v>
      </c>
      <c r="B89" s="261" t="s">
        <v>69</v>
      </c>
      <c r="C89" s="261" t="s">
        <v>292</v>
      </c>
      <c r="D89" s="262">
        <v>3200</v>
      </c>
      <c r="E89" s="263">
        <v>2500.06</v>
      </c>
      <c r="F89" s="264"/>
      <c r="G89" s="265">
        <v>2500.06</v>
      </c>
      <c r="H89" s="266">
        <v>8000192</v>
      </c>
      <c r="I89" s="267" t="s">
        <v>1090</v>
      </c>
      <c r="J89" s="260" t="s">
        <v>1111</v>
      </c>
    </row>
    <row r="90" spans="1:10" ht="28">
      <c r="A90" s="260">
        <v>89</v>
      </c>
      <c r="B90" s="261" t="s">
        <v>759</v>
      </c>
      <c r="C90" s="261" t="s">
        <v>292</v>
      </c>
      <c r="D90" s="262">
        <v>4000</v>
      </c>
      <c r="E90" s="263"/>
      <c r="F90" s="264"/>
      <c r="G90" s="265"/>
      <c r="H90" s="266">
        <v>0</v>
      </c>
      <c r="I90" s="267"/>
      <c r="J90" s="260"/>
    </row>
    <row r="91" spans="1:10" ht="28">
      <c r="A91" s="260">
        <v>90</v>
      </c>
      <c r="B91" s="270" t="s">
        <v>760</v>
      </c>
      <c r="C91" s="270" t="s">
        <v>292</v>
      </c>
      <c r="D91" s="262">
        <v>200</v>
      </c>
      <c r="E91" s="263">
        <v>1900.04</v>
      </c>
      <c r="F91" s="264"/>
      <c r="G91" s="265">
        <v>1900.04</v>
      </c>
      <c r="H91" s="266">
        <v>380008</v>
      </c>
      <c r="I91" s="267" t="s">
        <v>348</v>
      </c>
      <c r="J91" s="260" t="s">
        <v>625</v>
      </c>
    </row>
    <row r="92" spans="1:10" ht="28">
      <c r="A92" s="260">
        <v>91</v>
      </c>
      <c r="B92" s="261" t="s">
        <v>70</v>
      </c>
      <c r="C92" s="261" t="s">
        <v>292</v>
      </c>
      <c r="D92" s="262">
        <v>1200</v>
      </c>
      <c r="E92" s="263">
        <v>885.74</v>
      </c>
      <c r="F92" s="280"/>
      <c r="G92" s="265">
        <v>885.74</v>
      </c>
      <c r="H92" s="266">
        <v>1062888</v>
      </c>
      <c r="I92" s="267" t="s">
        <v>361</v>
      </c>
      <c r="J92" s="260" t="s">
        <v>1112</v>
      </c>
    </row>
    <row r="93" spans="1:10" ht="28">
      <c r="A93" s="260">
        <v>92</v>
      </c>
      <c r="B93" s="270" t="s">
        <v>761</v>
      </c>
      <c r="C93" s="270" t="s">
        <v>292</v>
      </c>
      <c r="D93" s="262">
        <v>400</v>
      </c>
      <c r="E93" s="263">
        <v>1900</v>
      </c>
      <c r="F93" s="264"/>
      <c r="G93" s="265">
        <v>1900</v>
      </c>
      <c r="H93" s="266">
        <v>760000</v>
      </c>
      <c r="I93" s="267" t="s">
        <v>348</v>
      </c>
      <c r="J93" s="260" t="s">
        <v>625</v>
      </c>
    </row>
    <row r="94" spans="1:10" ht="28">
      <c r="A94" s="260">
        <v>93</v>
      </c>
      <c r="B94" s="261" t="s">
        <v>71</v>
      </c>
      <c r="C94" s="261" t="s">
        <v>292</v>
      </c>
      <c r="D94" s="262">
        <v>800</v>
      </c>
      <c r="E94" s="263">
        <v>1543</v>
      </c>
      <c r="F94" s="264"/>
      <c r="G94" s="265">
        <v>1543</v>
      </c>
      <c r="H94" s="266">
        <v>1234400</v>
      </c>
      <c r="I94" s="267" t="s">
        <v>624</v>
      </c>
      <c r="J94" s="260" t="s">
        <v>1113</v>
      </c>
    </row>
    <row r="95" spans="1:10" ht="28">
      <c r="A95" s="260">
        <v>94</v>
      </c>
      <c r="B95" s="270" t="s">
        <v>762</v>
      </c>
      <c r="C95" s="270" t="s">
        <v>292</v>
      </c>
      <c r="D95" s="262">
        <v>400</v>
      </c>
      <c r="E95" s="263">
        <v>1900.04</v>
      </c>
      <c r="F95" s="264"/>
      <c r="G95" s="265">
        <v>1900.04</v>
      </c>
      <c r="H95" s="266">
        <v>760016</v>
      </c>
      <c r="I95" s="267" t="s">
        <v>348</v>
      </c>
      <c r="J95" s="260" t="s">
        <v>625</v>
      </c>
    </row>
    <row r="96" spans="1:10" ht="28">
      <c r="A96" s="260">
        <v>95</v>
      </c>
      <c r="B96" s="261" t="s">
        <v>72</v>
      </c>
      <c r="C96" s="261" t="s">
        <v>292</v>
      </c>
      <c r="D96" s="262">
        <v>800</v>
      </c>
      <c r="E96" s="263">
        <v>1028.5999999999999</v>
      </c>
      <c r="F96" s="264"/>
      <c r="G96" s="265">
        <v>1028.5999999999999</v>
      </c>
      <c r="H96" s="266">
        <v>822879.99999999988</v>
      </c>
      <c r="I96" s="267" t="s">
        <v>1090</v>
      </c>
      <c r="J96" s="260" t="s">
        <v>1111</v>
      </c>
    </row>
    <row r="97" spans="1:10">
      <c r="A97" s="260">
        <v>96</v>
      </c>
      <c r="B97" s="261" t="s">
        <v>64</v>
      </c>
      <c r="C97" s="261" t="s">
        <v>292</v>
      </c>
      <c r="D97" s="262">
        <v>2</v>
      </c>
      <c r="E97" s="263">
        <v>200004</v>
      </c>
      <c r="F97" s="264"/>
      <c r="G97" s="265">
        <v>200004</v>
      </c>
      <c r="H97" s="266">
        <v>400008</v>
      </c>
      <c r="I97" s="267" t="s">
        <v>1114</v>
      </c>
      <c r="J97" s="260" t="s">
        <v>658</v>
      </c>
    </row>
    <row r="98" spans="1:10" s="283" customFormat="1">
      <c r="A98" s="260">
        <v>97</v>
      </c>
      <c r="B98" s="270" t="s">
        <v>1115</v>
      </c>
      <c r="C98" s="270" t="s">
        <v>292</v>
      </c>
      <c r="D98" s="262">
        <v>2</v>
      </c>
      <c r="E98" s="263">
        <v>200004</v>
      </c>
      <c r="F98" s="264"/>
      <c r="G98" s="265">
        <v>200004</v>
      </c>
      <c r="H98" s="266">
        <v>400008</v>
      </c>
      <c r="I98" s="281" t="s">
        <v>657</v>
      </c>
      <c r="J98" s="282" t="s">
        <v>1116</v>
      </c>
    </row>
    <row r="99" spans="1:10" s="283" customFormat="1">
      <c r="A99" s="260">
        <v>98</v>
      </c>
      <c r="B99" s="261" t="s">
        <v>65</v>
      </c>
      <c r="C99" s="261" t="s">
        <v>292</v>
      </c>
      <c r="D99" s="262">
        <v>2</v>
      </c>
      <c r="E99" s="263">
        <v>200004</v>
      </c>
      <c r="F99" s="264"/>
      <c r="G99" s="265">
        <v>200004</v>
      </c>
      <c r="H99" s="266">
        <v>400008</v>
      </c>
      <c r="I99" s="281" t="s">
        <v>657</v>
      </c>
      <c r="J99" s="282" t="s">
        <v>658</v>
      </c>
    </row>
    <row r="100" spans="1:10" s="283" customFormat="1">
      <c r="A100" s="260">
        <v>99</v>
      </c>
      <c r="B100" s="284" t="s">
        <v>766</v>
      </c>
      <c r="C100" s="270" t="s">
        <v>292</v>
      </c>
      <c r="D100" s="262">
        <v>8</v>
      </c>
      <c r="E100" s="263">
        <v>11186</v>
      </c>
      <c r="F100" s="264"/>
      <c r="G100" s="265">
        <v>11186</v>
      </c>
      <c r="H100" s="266">
        <v>89488</v>
      </c>
      <c r="I100" s="281" t="s">
        <v>1117</v>
      </c>
      <c r="J100" s="282" t="s">
        <v>1118</v>
      </c>
    </row>
    <row r="101" spans="1:10" s="283" customFormat="1">
      <c r="A101" s="260">
        <v>100</v>
      </c>
      <c r="B101" s="285" t="s">
        <v>73</v>
      </c>
      <c r="C101" s="261" t="s">
        <v>292</v>
      </c>
      <c r="D101" s="262">
        <v>96</v>
      </c>
      <c r="E101" s="263">
        <v>8280</v>
      </c>
      <c r="F101" s="264"/>
      <c r="G101" s="265">
        <v>8280</v>
      </c>
      <c r="H101" s="266">
        <v>794880</v>
      </c>
      <c r="I101" s="281" t="s">
        <v>1119</v>
      </c>
      <c r="J101" s="282" t="s">
        <v>1120</v>
      </c>
    </row>
    <row r="102" spans="1:10">
      <c r="A102" s="260">
        <v>101</v>
      </c>
      <c r="B102" s="285" t="s">
        <v>74</v>
      </c>
      <c r="C102" s="261" t="s">
        <v>292</v>
      </c>
      <c r="D102" s="262">
        <v>48</v>
      </c>
      <c r="E102" s="263">
        <v>7686</v>
      </c>
      <c r="F102" s="264"/>
      <c r="G102" s="265">
        <v>7686</v>
      </c>
      <c r="H102" s="266">
        <v>368928</v>
      </c>
      <c r="I102" s="267" t="s">
        <v>1121</v>
      </c>
      <c r="J102" s="260" t="s">
        <v>628</v>
      </c>
    </row>
    <row r="103" spans="1:10">
      <c r="A103" s="260">
        <v>102</v>
      </c>
      <c r="B103" s="261" t="s">
        <v>75</v>
      </c>
      <c r="C103" s="261" t="s">
        <v>301</v>
      </c>
      <c r="D103" s="262">
        <v>30</v>
      </c>
      <c r="E103" s="263"/>
      <c r="F103" s="264"/>
      <c r="G103" s="265"/>
      <c r="H103" s="266">
        <v>0</v>
      </c>
      <c r="I103" s="267"/>
      <c r="J103" s="260"/>
    </row>
    <row r="104" spans="1:10">
      <c r="A104" s="260">
        <v>103</v>
      </c>
      <c r="B104" s="261" t="s">
        <v>76</v>
      </c>
      <c r="C104" s="261" t="s">
        <v>292</v>
      </c>
      <c r="D104" s="262">
        <v>24</v>
      </c>
      <c r="E104" s="263"/>
      <c r="F104" s="286"/>
      <c r="G104" s="265"/>
      <c r="H104" s="266">
        <v>0</v>
      </c>
      <c r="I104" s="267"/>
      <c r="J104" s="260"/>
    </row>
    <row r="105" spans="1:10">
      <c r="A105" s="260">
        <v>104</v>
      </c>
      <c r="B105" s="261" t="s">
        <v>77</v>
      </c>
      <c r="C105" s="261" t="s">
        <v>302</v>
      </c>
      <c r="D105" s="262">
        <v>4</v>
      </c>
      <c r="E105" s="263">
        <v>13102</v>
      </c>
      <c r="F105" s="264"/>
      <c r="G105" s="265">
        <v>13102</v>
      </c>
      <c r="H105" s="266">
        <v>628896</v>
      </c>
      <c r="I105" s="267" t="s">
        <v>1121</v>
      </c>
      <c r="J105" s="260" t="s">
        <v>629</v>
      </c>
    </row>
    <row r="106" spans="1:10">
      <c r="A106" s="260">
        <v>105</v>
      </c>
      <c r="B106" s="261" t="s">
        <v>78</v>
      </c>
      <c r="C106" s="261" t="s">
        <v>294</v>
      </c>
      <c r="D106" s="262">
        <v>30</v>
      </c>
      <c r="E106" s="263">
        <v>173448</v>
      </c>
      <c r="F106" s="264"/>
      <c r="G106" s="265">
        <v>173448</v>
      </c>
      <c r="H106" s="266">
        <v>173448</v>
      </c>
      <c r="I106" s="267" t="s">
        <v>1119</v>
      </c>
      <c r="J106" s="260" t="s">
        <v>1122</v>
      </c>
    </row>
    <row r="107" spans="1:10" ht="42">
      <c r="A107" s="260">
        <v>106</v>
      </c>
      <c r="B107" s="261" t="s">
        <v>79</v>
      </c>
      <c r="C107" s="261" t="s">
        <v>292</v>
      </c>
      <c r="D107" s="262">
        <v>12</v>
      </c>
      <c r="E107" s="263"/>
      <c r="F107" s="264"/>
      <c r="G107" s="265"/>
      <c r="H107" s="266">
        <v>0</v>
      </c>
      <c r="I107" s="267"/>
      <c r="J107" s="260"/>
    </row>
    <row r="108" spans="1:10" ht="28">
      <c r="A108" s="260">
        <v>107</v>
      </c>
      <c r="B108" s="261" t="s">
        <v>80</v>
      </c>
      <c r="C108" s="261" t="s">
        <v>303</v>
      </c>
      <c r="D108" s="262">
        <v>8</v>
      </c>
      <c r="E108" s="263"/>
      <c r="F108" s="264"/>
      <c r="G108" s="265"/>
      <c r="H108" s="266">
        <v>0</v>
      </c>
      <c r="I108" s="267"/>
      <c r="J108" s="260"/>
    </row>
    <row r="109" spans="1:10" ht="28">
      <c r="A109" s="260">
        <v>108</v>
      </c>
      <c r="B109" s="261" t="s">
        <v>81</v>
      </c>
      <c r="C109" s="261" t="s">
        <v>292</v>
      </c>
      <c r="D109" s="262">
        <v>200</v>
      </c>
      <c r="E109" s="263">
        <v>12655</v>
      </c>
      <c r="F109" s="264">
        <v>2024.8</v>
      </c>
      <c r="G109" s="265">
        <v>14679.8</v>
      </c>
      <c r="H109" s="266">
        <v>2935960</v>
      </c>
      <c r="I109" s="267" t="s">
        <v>515</v>
      </c>
      <c r="J109" s="260" t="s">
        <v>1123</v>
      </c>
    </row>
    <row r="110" spans="1:10" ht="28">
      <c r="A110" s="260">
        <v>109</v>
      </c>
      <c r="B110" s="261" t="s">
        <v>82</v>
      </c>
      <c r="C110" s="261" t="s">
        <v>292</v>
      </c>
      <c r="D110" s="262">
        <v>80</v>
      </c>
      <c r="E110" s="263">
        <v>12685</v>
      </c>
      <c r="F110" s="264">
        <v>2029.6000000000001</v>
      </c>
      <c r="G110" s="265">
        <v>14714.6</v>
      </c>
      <c r="H110" s="266">
        <v>1177168</v>
      </c>
      <c r="I110" s="267" t="s">
        <v>515</v>
      </c>
      <c r="J110" s="260" t="s">
        <v>1123</v>
      </c>
    </row>
    <row r="111" spans="1:10">
      <c r="A111" s="260">
        <v>110</v>
      </c>
      <c r="B111" s="270" t="s">
        <v>767</v>
      </c>
      <c r="C111" s="270" t="s">
        <v>292</v>
      </c>
      <c r="D111" s="262">
        <v>4</v>
      </c>
      <c r="E111" s="263"/>
      <c r="F111" s="264"/>
      <c r="G111" s="265"/>
      <c r="H111" s="266">
        <v>0</v>
      </c>
      <c r="I111" s="267"/>
      <c r="J111" s="260"/>
    </row>
    <row r="112" spans="1:10">
      <c r="A112" s="260">
        <v>111</v>
      </c>
      <c r="B112" s="270" t="s">
        <v>768</v>
      </c>
      <c r="C112" s="270" t="s">
        <v>292</v>
      </c>
      <c r="D112" s="262">
        <v>20</v>
      </c>
      <c r="E112" s="263">
        <v>17143</v>
      </c>
      <c r="F112" s="264"/>
      <c r="G112" s="265">
        <v>17143</v>
      </c>
      <c r="H112" s="266">
        <v>342860</v>
      </c>
      <c r="I112" s="267" t="s">
        <v>1124</v>
      </c>
      <c r="J112" s="260" t="s">
        <v>1125</v>
      </c>
    </row>
    <row r="113" spans="1:10">
      <c r="A113" s="260">
        <v>112</v>
      </c>
      <c r="B113" s="270" t="s">
        <v>769</v>
      </c>
      <c r="C113" s="270" t="s">
        <v>292</v>
      </c>
      <c r="D113" s="262">
        <v>15</v>
      </c>
      <c r="E113" s="263">
        <v>17143</v>
      </c>
      <c r="F113" s="264"/>
      <c r="G113" s="265">
        <v>17143</v>
      </c>
      <c r="H113" s="266">
        <v>257145</v>
      </c>
      <c r="I113" s="267" t="s">
        <v>1126</v>
      </c>
      <c r="J113" s="260" t="s">
        <v>1127</v>
      </c>
    </row>
    <row r="114" spans="1:10" s="275" customFormat="1">
      <c r="A114" s="260">
        <v>113</v>
      </c>
      <c r="B114" s="270" t="s">
        <v>770</v>
      </c>
      <c r="C114" s="270" t="s">
        <v>292</v>
      </c>
      <c r="D114" s="262">
        <v>15</v>
      </c>
      <c r="E114" s="263">
        <v>15406</v>
      </c>
      <c r="F114" s="264">
        <v>2464.96</v>
      </c>
      <c r="G114" s="265">
        <v>17870.96</v>
      </c>
      <c r="H114" s="266">
        <v>268064.39999999997</v>
      </c>
      <c r="I114" s="267" t="s">
        <v>1126</v>
      </c>
      <c r="J114" s="260" t="s">
        <v>1127</v>
      </c>
    </row>
    <row r="115" spans="1:10" s="275" customFormat="1">
      <c r="A115" s="260">
        <v>114</v>
      </c>
      <c r="B115" s="261" t="s">
        <v>771</v>
      </c>
      <c r="C115" s="261" t="s">
        <v>292</v>
      </c>
      <c r="D115" s="262">
        <v>40</v>
      </c>
      <c r="E115" s="263">
        <v>21358</v>
      </c>
      <c r="F115" s="286"/>
      <c r="G115" s="265">
        <v>21358</v>
      </c>
      <c r="H115" s="266">
        <v>854320</v>
      </c>
      <c r="I115" s="273" t="s">
        <v>373</v>
      </c>
      <c r="J115" s="274" t="s">
        <v>1128</v>
      </c>
    </row>
    <row r="116" spans="1:10" ht="28">
      <c r="A116" s="260">
        <v>115</v>
      </c>
      <c r="B116" s="261" t="s">
        <v>772</v>
      </c>
      <c r="C116" s="261" t="s">
        <v>292</v>
      </c>
      <c r="D116" s="262">
        <v>20</v>
      </c>
      <c r="E116" s="263">
        <v>21358</v>
      </c>
      <c r="F116" s="264"/>
      <c r="G116" s="265">
        <v>21358</v>
      </c>
      <c r="H116" s="266">
        <v>427160</v>
      </c>
      <c r="I116" s="267" t="s">
        <v>373</v>
      </c>
      <c r="J116" s="260" t="s">
        <v>1129</v>
      </c>
    </row>
    <row r="117" spans="1:10" s="275" customFormat="1">
      <c r="A117" s="260">
        <v>116</v>
      </c>
      <c r="B117" s="270" t="s">
        <v>773</v>
      </c>
      <c r="C117" s="270" t="s">
        <v>292</v>
      </c>
      <c r="D117" s="262">
        <v>2</v>
      </c>
      <c r="E117" s="263"/>
      <c r="F117" s="286"/>
      <c r="G117" s="265"/>
      <c r="H117" s="266">
        <v>0</v>
      </c>
      <c r="I117" s="273"/>
      <c r="J117" s="274"/>
    </row>
    <row r="118" spans="1:10" s="275" customFormat="1">
      <c r="A118" s="260">
        <v>117</v>
      </c>
      <c r="B118" s="270" t="s">
        <v>774</v>
      </c>
      <c r="C118" s="270" t="s">
        <v>292</v>
      </c>
      <c r="D118" s="262">
        <v>2</v>
      </c>
      <c r="E118" s="263"/>
      <c r="F118" s="286"/>
      <c r="G118" s="265"/>
      <c r="H118" s="266">
        <v>0</v>
      </c>
      <c r="I118" s="273"/>
      <c r="J118" s="274"/>
    </row>
    <row r="119" spans="1:10">
      <c r="A119" s="260">
        <v>118</v>
      </c>
      <c r="B119" s="270" t="s">
        <v>775</v>
      </c>
      <c r="C119" s="270" t="s">
        <v>292</v>
      </c>
      <c r="D119" s="262">
        <v>2</v>
      </c>
      <c r="E119" s="263"/>
      <c r="F119" s="264"/>
      <c r="G119" s="265"/>
      <c r="H119" s="266">
        <v>0</v>
      </c>
      <c r="I119" s="267"/>
      <c r="J119" s="260"/>
    </row>
    <row r="120" spans="1:10" s="289" customFormat="1" ht="28">
      <c r="A120" s="260">
        <v>119</v>
      </c>
      <c r="B120" s="270" t="s">
        <v>776</v>
      </c>
      <c r="C120" s="270" t="s">
        <v>292</v>
      </c>
      <c r="D120" s="262">
        <v>10</v>
      </c>
      <c r="E120" s="263"/>
      <c r="F120" s="264"/>
      <c r="G120" s="265"/>
      <c r="H120" s="266">
        <v>0</v>
      </c>
      <c r="I120" s="287"/>
      <c r="J120" s="288"/>
    </row>
    <row r="121" spans="1:10" ht="28">
      <c r="A121" s="260">
        <v>120</v>
      </c>
      <c r="B121" s="261" t="s">
        <v>83</v>
      </c>
      <c r="C121" s="261" t="s">
        <v>292</v>
      </c>
      <c r="D121" s="262">
        <v>2000</v>
      </c>
      <c r="E121" s="263">
        <v>1857.2</v>
      </c>
      <c r="F121" s="264"/>
      <c r="G121" s="265">
        <v>1857.2</v>
      </c>
      <c r="H121" s="266">
        <v>3714400</v>
      </c>
      <c r="I121" s="267" t="s">
        <v>386</v>
      </c>
      <c r="J121" s="260" t="s">
        <v>387</v>
      </c>
    </row>
    <row r="122" spans="1:10">
      <c r="A122" s="260">
        <v>121</v>
      </c>
      <c r="B122" s="270" t="s">
        <v>777</v>
      </c>
      <c r="C122" s="270" t="s">
        <v>292</v>
      </c>
      <c r="D122" s="262">
        <v>20</v>
      </c>
      <c r="E122" s="263">
        <v>310</v>
      </c>
      <c r="F122" s="286"/>
      <c r="G122" s="265">
        <v>310</v>
      </c>
      <c r="H122" s="266">
        <v>6200</v>
      </c>
      <c r="I122" s="267" t="s">
        <v>1130</v>
      </c>
      <c r="J122" s="260" t="s">
        <v>1131</v>
      </c>
    </row>
    <row r="123" spans="1:10" s="278" customFormat="1">
      <c r="A123" s="260">
        <v>122</v>
      </c>
      <c r="B123" s="270" t="s">
        <v>778</v>
      </c>
      <c r="C123" s="270" t="s">
        <v>291</v>
      </c>
      <c r="D123" s="262">
        <v>4</v>
      </c>
      <c r="E123" s="263">
        <v>127.29</v>
      </c>
      <c r="F123" s="264">
        <v>20.366400000000002</v>
      </c>
      <c r="G123" s="265">
        <v>147.65640000000002</v>
      </c>
      <c r="H123" s="266">
        <v>59062.560000000005</v>
      </c>
      <c r="I123" s="276" t="s">
        <v>1132</v>
      </c>
      <c r="J123" s="277" t="s">
        <v>1133</v>
      </c>
    </row>
    <row r="124" spans="1:10" s="275" customFormat="1">
      <c r="A124" s="260">
        <v>123</v>
      </c>
      <c r="B124" s="261" t="s">
        <v>84</v>
      </c>
      <c r="C124" s="261" t="s">
        <v>291</v>
      </c>
      <c r="D124" s="262">
        <v>40</v>
      </c>
      <c r="E124" s="263">
        <v>127.29</v>
      </c>
      <c r="F124" s="264">
        <v>20.366400000000002</v>
      </c>
      <c r="G124" s="265">
        <v>147.65640000000002</v>
      </c>
      <c r="H124" s="266">
        <v>590625.60000000009</v>
      </c>
      <c r="I124" s="273" t="s">
        <v>1132</v>
      </c>
      <c r="J124" s="274" t="s">
        <v>1134</v>
      </c>
    </row>
    <row r="125" spans="1:10">
      <c r="A125" s="260">
        <v>124</v>
      </c>
      <c r="B125" s="261" t="s">
        <v>85</v>
      </c>
      <c r="C125" s="261" t="s">
        <v>291</v>
      </c>
      <c r="D125" s="262">
        <v>4</v>
      </c>
      <c r="E125" s="263">
        <v>157.15</v>
      </c>
      <c r="F125" s="264">
        <v>25.144000000000002</v>
      </c>
      <c r="G125" s="265">
        <v>182.29400000000001</v>
      </c>
      <c r="H125" s="266">
        <v>72917.600000000006</v>
      </c>
      <c r="I125" s="267" t="s">
        <v>1135</v>
      </c>
      <c r="J125" s="260" t="s">
        <v>1136</v>
      </c>
    </row>
    <row r="126" spans="1:10">
      <c r="A126" s="260">
        <v>125</v>
      </c>
      <c r="B126" s="261" t="s">
        <v>86</v>
      </c>
      <c r="C126" s="261" t="s">
        <v>291</v>
      </c>
      <c r="D126" s="262">
        <v>12</v>
      </c>
      <c r="E126" s="263">
        <v>157.15</v>
      </c>
      <c r="F126" s="264">
        <v>25.144000000000002</v>
      </c>
      <c r="G126" s="265">
        <v>182.29400000000001</v>
      </c>
      <c r="H126" s="266">
        <v>218752.80000000002</v>
      </c>
      <c r="I126" s="267" t="s">
        <v>1135</v>
      </c>
      <c r="J126" s="260" t="s">
        <v>1137</v>
      </c>
    </row>
    <row r="127" spans="1:10">
      <c r="A127" s="260">
        <v>126</v>
      </c>
      <c r="B127" s="270" t="s">
        <v>779</v>
      </c>
      <c r="C127" s="270" t="s">
        <v>291</v>
      </c>
      <c r="D127" s="262">
        <v>4</v>
      </c>
      <c r="E127" s="263">
        <v>157.15</v>
      </c>
      <c r="F127" s="264">
        <v>25.144000000000002</v>
      </c>
      <c r="G127" s="265">
        <v>182.29400000000001</v>
      </c>
      <c r="H127" s="266">
        <v>72917.600000000006</v>
      </c>
      <c r="I127" s="267" t="s">
        <v>1138</v>
      </c>
      <c r="J127" s="260" t="s">
        <v>389</v>
      </c>
    </row>
    <row r="128" spans="1:10">
      <c r="A128" s="260">
        <v>127</v>
      </c>
      <c r="B128" s="261" t="s">
        <v>87</v>
      </c>
      <c r="C128" s="261" t="s">
        <v>291</v>
      </c>
      <c r="D128" s="262">
        <v>48</v>
      </c>
      <c r="E128" s="263">
        <v>43.57</v>
      </c>
      <c r="F128" s="264"/>
      <c r="G128" s="265">
        <v>43.57</v>
      </c>
      <c r="H128" s="266">
        <v>209136</v>
      </c>
      <c r="I128" s="267" t="s">
        <v>1139</v>
      </c>
      <c r="J128" s="260" t="s">
        <v>630</v>
      </c>
    </row>
    <row r="129" spans="1:10">
      <c r="A129" s="260">
        <v>128</v>
      </c>
      <c r="B129" s="261" t="s">
        <v>88</v>
      </c>
      <c r="C129" s="261" t="s">
        <v>304</v>
      </c>
      <c r="D129" s="262">
        <v>12</v>
      </c>
      <c r="E129" s="263">
        <v>230316</v>
      </c>
      <c r="F129" s="264">
        <v>36851</v>
      </c>
      <c r="G129" s="265">
        <v>267167</v>
      </c>
      <c r="H129" s="266">
        <v>3206004</v>
      </c>
      <c r="I129" s="267" t="s">
        <v>1140</v>
      </c>
      <c r="J129" s="260" t="s">
        <v>1100</v>
      </c>
    </row>
    <row r="130" spans="1:10" ht="28">
      <c r="A130" s="260">
        <v>129</v>
      </c>
      <c r="B130" s="261" t="s">
        <v>89</v>
      </c>
      <c r="C130" s="261" t="s">
        <v>292</v>
      </c>
      <c r="D130" s="262">
        <v>600</v>
      </c>
      <c r="E130" s="263"/>
      <c r="F130" s="264"/>
      <c r="G130" s="265"/>
      <c r="H130" s="266">
        <v>0</v>
      </c>
      <c r="I130" s="267"/>
      <c r="J130" s="260"/>
    </row>
    <row r="131" spans="1:10">
      <c r="A131" s="260">
        <v>130</v>
      </c>
      <c r="B131" s="270" t="s">
        <v>780</v>
      </c>
      <c r="C131" s="270" t="s">
        <v>292</v>
      </c>
      <c r="D131" s="262">
        <v>200</v>
      </c>
      <c r="E131" s="263">
        <v>4572</v>
      </c>
      <c r="F131" s="264"/>
      <c r="G131" s="265">
        <v>4572</v>
      </c>
      <c r="H131" s="266">
        <v>914400</v>
      </c>
      <c r="I131" s="267" t="s">
        <v>1141</v>
      </c>
      <c r="J131" s="260" t="s">
        <v>1142</v>
      </c>
    </row>
    <row r="132" spans="1:10" s="275" customFormat="1" ht="28">
      <c r="A132" s="260">
        <v>131</v>
      </c>
      <c r="B132" s="261" t="s">
        <v>90</v>
      </c>
      <c r="C132" s="261" t="s">
        <v>292</v>
      </c>
      <c r="D132" s="262">
        <v>6</v>
      </c>
      <c r="E132" s="263"/>
      <c r="F132" s="286"/>
      <c r="G132" s="265"/>
      <c r="H132" s="266">
        <v>0</v>
      </c>
      <c r="I132" s="273"/>
      <c r="J132" s="274"/>
    </row>
    <row r="133" spans="1:10">
      <c r="A133" s="260">
        <v>132</v>
      </c>
      <c r="B133" s="261" t="s">
        <v>91</v>
      </c>
      <c r="C133" s="261" t="s">
        <v>292</v>
      </c>
      <c r="D133" s="262">
        <v>8</v>
      </c>
      <c r="E133" s="263">
        <v>22858</v>
      </c>
      <c r="F133" s="264">
        <v>3657.28</v>
      </c>
      <c r="G133" s="265">
        <v>26515.279999999999</v>
      </c>
      <c r="H133" s="266">
        <v>212122.23999999999</v>
      </c>
      <c r="I133" s="267" t="s">
        <v>892</v>
      </c>
      <c r="J133" s="260" t="s">
        <v>1143</v>
      </c>
    </row>
    <row r="134" spans="1:10">
      <c r="A134" s="260">
        <v>133</v>
      </c>
      <c r="B134" s="261" t="s">
        <v>92</v>
      </c>
      <c r="C134" s="261" t="s">
        <v>305</v>
      </c>
      <c r="D134" s="262">
        <v>8</v>
      </c>
      <c r="E134" s="263">
        <v>21429</v>
      </c>
      <c r="F134" s="264">
        <v>3428.64</v>
      </c>
      <c r="G134" s="265">
        <v>24857.64</v>
      </c>
      <c r="H134" s="266">
        <v>198861.12</v>
      </c>
      <c r="I134" s="267" t="s">
        <v>617</v>
      </c>
      <c r="J134" s="260" t="s">
        <v>1144</v>
      </c>
    </row>
    <row r="135" spans="1:10" s="278" customFormat="1">
      <c r="A135" s="260">
        <v>134</v>
      </c>
      <c r="B135" s="261" t="s">
        <v>93</v>
      </c>
      <c r="C135" s="261" t="s">
        <v>306</v>
      </c>
      <c r="D135" s="262">
        <v>10</v>
      </c>
      <c r="E135" s="263">
        <v>1714.3</v>
      </c>
      <c r="F135" s="264">
        <v>274.28800000000001</v>
      </c>
      <c r="G135" s="265">
        <v>1988.588</v>
      </c>
      <c r="H135" s="266">
        <v>198858.8</v>
      </c>
      <c r="I135" s="276" t="s">
        <v>375</v>
      </c>
      <c r="J135" s="277" t="s">
        <v>631</v>
      </c>
    </row>
    <row r="136" spans="1:10" s="271" customFormat="1">
      <c r="A136" s="260">
        <v>135</v>
      </c>
      <c r="B136" s="261" t="s">
        <v>94</v>
      </c>
      <c r="C136" s="261" t="s">
        <v>306</v>
      </c>
      <c r="D136" s="262">
        <v>16</v>
      </c>
      <c r="E136" s="263">
        <v>1714.3</v>
      </c>
      <c r="F136" s="264">
        <v>274.28800000000001</v>
      </c>
      <c r="G136" s="265">
        <v>1988.588</v>
      </c>
      <c r="H136" s="266">
        <v>318174.08000000002</v>
      </c>
      <c r="I136" s="269" t="s">
        <v>375</v>
      </c>
      <c r="J136" s="270" t="s">
        <v>631</v>
      </c>
    </row>
    <row r="137" spans="1:10" s="271" customFormat="1">
      <c r="A137" s="260">
        <v>136</v>
      </c>
      <c r="B137" s="261" t="s">
        <v>95</v>
      </c>
      <c r="C137" s="261" t="s">
        <v>307</v>
      </c>
      <c r="D137" s="262">
        <v>100</v>
      </c>
      <c r="E137" s="263">
        <v>221.44</v>
      </c>
      <c r="F137" s="264">
        <v>35.430399999999999</v>
      </c>
      <c r="G137" s="265">
        <v>256.87040000000002</v>
      </c>
      <c r="H137" s="266">
        <v>2568704</v>
      </c>
      <c r="I137" s="269" t="s">
        <v>617</v>
      </c>
      <c r="J137" s="270" t="s">
        <v>482</v>
      </c>
    </row>
    <row r="138" spans="1:10" s="271" customFormat="1" ht="28">
      <c r="A138" s="260">
        <v>137</v>
      </c>
      <c r="B138" s="261" t="s">
        <v>96</v>
      </c>
      <c r="C138" s="261" t="s">
        <v>292</v>
      </c>
      <c r="D138" s="262">
        <v>8</v>
      </c>
      <c r="E138" s="263"/>
      <c r="F138" s="272"/>
      <c r="G138" s="265"/>
      <c r="H138" s="266">
        <v>0</v>
      </c>
      <c r="I138" s="269"/>
      <c r="J138" s="270"/>
    </row>
    <row r="139" spans="1:10" s="271" customFormat="1">
      <c r="A139" s="260">
        <v>138</v>
      </c>
      <c r="B139" s="261" t="s">
        <v>97</v>
      </c>
      <c r="C139" s="261" t="s">
        <v>307</v>
      </c>
      <c r="D139" s="262">
        <v>80</v>
      </c>
      <c r="E139" s="263">
        <v>214.3</v>
      </c>
      <c r="F139" s="264">
        <v>34.288000000000004</v>
      </c>
      <c r="G139" s="265">
        <v>248.58800000000002</v>
      </c>
      <c r="H139" s="266">
        <v>1988704.0000000002</v>
      </c>
      <c r="I139" s="269" t="s">
        <v>1145</v>
      </c>
      <c r="J139" s="270" t="s">
        <v>1146</v>
      </c>
    </row>
    <row r="140" spans="1:10" ht="28">
      <c r="A140" s="260">
        <v>139</v>
      </c>
      <c r="B140" s="261" t="s">
        <v>781</v>
      </c>
      <c r="C140" s="261" t="s">
        <v>313</v>
      </c>
      <c r="D140" s="262">
        <v>10</v>
      </c>
      <c r="E140" s="263"/>
      <c r="F140" s="264"/>
      <c r="G140" s="265"/>
      <c r="H140" s="266">
        <v>0</v>
      </c>
      <c r="I140" s="267"/>
      <c r="J140" s="260"/>
    </row>
    <row r="141" spans="1:10">
      <c r="A141" s="260">
        <v>140</v>
      </c>
      <c r="B141" s="261" t="s">
        <v>98</v>
      </c>
      <c r="C141" s="261" t="s">
        <v>292</v>
      </c>
      <c r="D141" s="262">
        <v>1200</v>
      </c>
      <c r="E141" s="263">
        <v>110</v>
      </c>
      <c r="F141" s="264">
        <v>17.600000000000001</v>
      </c>
      <c r="G141" s="265">
        <v>127.6</v>
      </c>
      <c r="H141" s="266">
        <v>153120</v>
      </c>
      <c r="I141" s="267" t="s">
        <v>622</v>
      </c>
      <c r="J141" s="260" t="s">
        <v>1147</v>
      </c>
    </row>
    <row r="142" spans="1:10" s="271" customFormat="1" ht="28">
      <c r="A142" s="260">
        <v>141</v>
      </c>
      <c r="B142" s="261" t="s">
        <v>99</v>
      </c>
      <c r="C142" s="261" t="s">
        <v>292</v>
      </c>
      <c r="D142" s="262">
        <v>10</v>
      </c>
      <c r="E142" s="263">
        <v>20000</v>
      </c>
      <c r="F142" s="264"/>
      <c r="G142" s="265">
        <v>20000</v>
      </c>
      <c r="H142" s="266">
        <v>200000</v>
      </c>
      <c r="I142" s="269" t="s">
        <v>348</v>
      </c>
      <c r="J142" s="270" t="s">
        <v>557</v>
      </c>
    </row>
    <row r="143" spans="1:10">
      <c r="A143" s="260">
        <v>142</v>
      </c>
      <c r="B143" s="261" t="s">
        <v>100</v>
      </c>
      <c r="C143" s="261" t="s">
        <v>292</v>
      </c>
      <c r="D143" s="262">
        <v>5600</v>
      </c>
      <c r="E143" s="263">
        <v>642.6</v>
      </c>
      <c r="F143" s="264"/>
      <c r="G143" s="265">
        <v>642.6</v>
      </c>
      <c r="H143" s="266">
        <v>3598560</v>
      </c>
      <c r="I143" s="267" t="s">
        <v>578</v>
      </c>
      <c r="J143" s="260" t="s">
        <v>1148</v>
      </c>
    </row>
    <row r="144" spans="1:10">
      <c r="A144" s="260">
        <v>143</v>
      </c>
      <c r="B144" s="261" t="s">
        <v>101</v>
      </c>
      <c r="C144" s="261" t="s">
        <v>292</v>
      </c>
      <c r="D144" s="262">
        <v>8</v>
      </c>
      <c r="E144" s="263">
        <v>20858</v>
      </c>
      <c r="F144" s="264">
        <v>3337.28</v>
      </c>
      <c r="G144" s="265">
        <v>24195.279999999999</v>
      </c>
      <c r="H144" s="266">
        <v>193562.23999999999</v>
      </c>
      <c r="I144" s="267" t="s">
        <v>344</v>
      </c>
      <c r="J144" s="260" t="s">
        <v>1149</v>
      </c>
    </row>
    <row r="145" spans="1:10">
      <c r="A145" s="260">
        <v>144</v>
      </c>
      <c r="B145" s="261" t="s">
        <v>102</v>
      </c>
      <c r="C145" s="261" t="s">
        <v>292</v>
      </c>
      <c r="D145" s="262">
        <v>200</v>
      </c>
      <c r="E145" s="263">
        <v>2071</v>
      </c>
      <c r="F145" s="264"/>
      <c r="G145" s="265">
        <v>2071</v>
      </c>
      <c r="H145" s="266">
        <v>414200</v>
      </c>
      <c r="I145" s="267" t="s">
        <v>1150</v>
      </c>
      <c r="J145" s="260" t="s">
        <v>559</v>
      </c>
    </row>
    <row r="146" spans="1:10" ht="28">
      <c r="A146" s="260">
        <v>145</v>
      </c>
      <c r="B146" s="261" t="s">
        <v>103</v>
      </c>
      <c r="C146" s="261" t="s">
        <v>308</v>
      </c>
      <c r="D146" s="262">
        <v>60</v>
      </c>
      <c r="E146" s="263">
        <v>64301</v>
      </c>
      <c r="F146" s="264"/>
      <c r="G146" s="265">
        <v>64301</v>
      </c>
      <c r="H146" s="266">
        <v>3858060</v>
      </c>
      <c r="I146" s="267" t="s">
        <v>1151</v>
      </c>
      <c r="J146" s="260" t="s">
        <v>398</v>
      </c>
    </row>
    <row r="147" spans="1:10">
      <c r="A147" s="260">
        <v>146</v>
      </c>
      <c r="B147" s="261" t="s">
        <v>104</v>
      </c>
      <c r="C147" s="261" t="s">
        <v>303</v>
      </c>
      <c r="D147" s="262">
        <v>40</v>
      </c>
      <c r="E147" s="263">
        <v>4000</v>
      </c>
      <c r="F147" s="264"/>
      <c r="G147" s="265">
        <v>4000</v>
      </c>
      <c r="H147" s="266">
        <v>160000</v>
      </c>
      <c r="I147" s="267" t="s">
        <v>484</v>
      </c>
      <c r="J147" s="260" t="s">
        <v>400</v>
      </c>
    </row>
    <row r="148" spans="1:10">
      <c r="A148" s="260">
        <v>147</v>
      </c>
      <c r="B148" s="261" t="s">
        <v>105</v>
      </c>
      <c r="C148" s="261" t="s">
        <v>309</v>
      </c>
      <c r="D148" s="262">
        <v>120</v>
      </c>
      <c r="E148" s="263">
        <v>4000</v>
      </c>
      <c r="F148" s="264"/>
      <c r="G148" s="265">
        <v>4000</v>
      </c>
      <c r="H148" s="266">
        <v>480000</v>
      </c>
      <c r="I148" s="267" t="s">
        <v>484</v>
      </c>
      <c r="J148" s="260" t="s">
        <v>400</v>
      </c>
    </row>
    <row r="149" spans="1:10">
      <c r="A149" s="260">
        <v>148</v>
      </c>
      <c r="B149" s="261" t="s">
        <v>106</v>
      </c>
      <c r="C149" s="261" t="s">
        <v>310</v>
      </c>
      <c r="D149" s="262">
        <v>80</v>
      </c>
      <c r="E149" s="263">
        <v>7800.2</v>
      </c>
      <c r="F149" s="264"/>
      <c r="G149" s="265">
        <v>7800.2</v>
      </c>
      <c r="H149" s="266">
        <v>624016</v>
      </c>
      <c r="I149" s="267" t="s">
        <v>1152</v>
      </c>
      <c r="J149" s="260" t="s">
        <v>1153</v>
      </c>
    </row>
    <row r="150" spans="1:10">
      <c r="A150" s="260">
        <v>149</v>
      </c>
      <c r="B150" s="261" t="s">
        <v>782</v>
      </c>
      <c r="C150" s="261" t="s">
        <v>292</v>
      </c>
      <c r="D150" s="262">
        <v>160</v>
      </c>
      <c r="E150" s="263">
        <v>829</v>
      </c>
      <c r="F150" s="264">
        <v>132.64000000000001</v>
      </c>
      <c r="G150" s="265">
        <v>961.64</v>
      </c>
      <c r="H150" s="266">
        <v>153862.39999999999</v>
      </c>
      <c r="I150" s="267" t="s">
        <v>622</v>
      </c>
      <c r="J150" s="260" t="s">
        <v>1154</v>
      </c>
    </row>
    <row r="151" spans="1:10">
      <c r="A151" s="260">
        <v>150</v>
      </c>
      <c r="B151" s="261" t="s">
        <v>783</v>
      </c>
      <c r="C151" s="261"/>
      <c r="D151" s="262">
        <v>100</v>
      </c>
      <c r="E151" s="263">
        <v>5500</v>
      </c>
      <c r="F151" s="264">
        <v>880</v>
      </c>
      <c r="G151" s="265">
        <v>6380</v>
      </c>
      <c r="H151" s="266">
        <v>638000</v>
      </c>
      <c r="I151" s="267" t="s">
        <v>348</v>
      </c>
      <c r="J151" s="260" t="s">
        <v>1155</v>
      </c>
    </row>
    <row r="152" spans="1:10">
      <c r="A152" s="260">
        <v>151</v>
      </c>
      <c r="B152" s="261" t="s">
        <v>784</v>
      </c>
      <c r="C152" s="261" t="s">
        <v>292</v>
      </c>
      <c r="D152" s="262">
        <v>200</v>
      </c>
      <c r="E152" s="263">
        <v>5500</v>
      </c>
      <c r="F152" s="264">
        <v>880</v>
      </c>
      <c r="G152" s="265">
        <v>6380</v>
      </c>
      <c r="H152" s="266">
        <v>1276000</v>
      </c>
      <c r="I152" s="267" t="s">
        <v>348</v>
      </c>
      <c r="J152" s="260" t="s">
        <v>1156</v>
      </c>
    </row>
    <row r="153" spans="1:10">
      <c r="A153" s="260">
        <v>152</v>
      </c>
      <c r="B153" s="261" t="s">
        <v>785</v>
      </c>
      <c r="C153" s="261" t="s">
        <v>292</v>
      </c>
      <c r="D153" s="262">
        <v>400</v>
      </c>
      <c r="E153" s="263">
        <v>5500.12</v>
      </c>
      <c r="F153" s="264">
        <v>880.01919999999996</v>
      </c>
      <c r="G153" s="265">
        <v>6380.1391999999996</v>
      </c>
      <c r="H153" s="266">
        <v>2552055.6799999997</v>
      </c>
      <c r="I153" s="267" t="s">
        <v>348</v>
      </c>
      <c r="J153" s="260" t="s">
        <v>1157</v>
      </c>
    </row>
    <row r="154" spans="1:10">
      <c r="A154" s="260">
        <v>153</v>
      </c>
      <c r="B154" s="261" t="s">
        <v>786</v>
      </c>
      <c r="C154" s="261" t="s">
        <v>292</v>
      </c>
      <c r="D154" s="262">
        <v>200</v>
      </c>
      <c r="E154" s="263">
        <v>5500</v>
      </c>
      <c r="F154" s="264">
        <v>880</v>
      </c>
      <c r="G154" s="265">
        <v>6380</v>
      </c>
      <c r="H154" s="266">
        <v>1276000</v>
      </c>
      <c r="I154" s="267" t="s">
        <v>348</v>
      </c>
      <c r="J154" s="260" t="s">
        <v>1158</v>
      </c>
    </row>
    <row r="155" spans="1:10" ht="28">
      <c r="A155" s="260">
        <v>154</v>
      </c>
      <c r="B155" s="261" t="s">
        <v>107</v>
      </c>
      <c r="C155" s="261" t="s">
        <v>292</v>
      </c>
      <c r="D155" s="262">
        <v>200</v>
      </c>
      <c r="E155" s="263"/>
      <c r="F155" s="264"/>
      <c r="G155" s="265"/>
      <c r="H155" s="266">
        <v>0</v>
      </c>
      <c r="I155" s="267"/>
      <c r="J155" s="260"/>
    </row>
    <row r="156" spans="1:10" ht="28">
      <c r="A156" s="260">
        <v>155</v>
      </c>
      <c r="B156" s="261" t="s">
        <v>108</v>
      </c>
      <c r="C156" s="261" t="s">
        <v>14</v>
      </c>
      <c r="D156" s="262">
        <v>4</v>
      </c>
      <c r="E156" s="263">
        <v>32113</v>
      </c>
      <c r="F156" s="264"/>
      <c r="G156" s="265">
        <v>32113</v>
      </c>
      <c r="H156" s="266">
        <v>128452</v>
      </c>
      <c r="I156" s="267" t="s">
        <v>1119</v>
      </c>
      <c r="J156" s="260" t="s">
        <v>1159</v>
      </c>
    </row>
    <row r="157" spans="1:10" ht="28">
      <c r="A157" s="260">
        <v>156</v>
      </c>
      <c r="B157" s="261" t="s">
        <v>109</v>
      </c>
      <c r="C157" s="261" t="s">
        <v>311</v>
      </c>
      <c r="D157" s="262">
        <v>200</v>
      </c>
      <c r="E157" s="263"/>
      <c r="F157" s="264"/>
      <c r="G157" s="265"/>
      <c r="H157" s="266">
        <v>0</v>
      </c>
      <c r="I157" s="267"/>
      <c r="J157" s="260"/>
    </row>
    <row r="158" spans="1:10">
      <c r="A158" s="260">
        <v>157</v>
      </c>
      <c r="B158" s="261" t="s">
        <v>110</v>
      </c>
      <c r="C158" s="261" t="s">
        <v>292</v>
      </c>
      <c r="D158" s="262">
        <v>48</v>
      </c>
      <c r="E158" s="263">
        <v>8920</v>
      </c>
      <c r="F158" s="264"/>
      <c r="G158" s="265">
        <v>8920</v>
      </c>
      <c r="H158" s="266">
        <v>428160</v>
      </c>
      <c r="I158" s="267" t="s">
        <v>1121</v>
      </c>
      <c r="J158" s="260" t="s">
        <v>1160</v>
      </c>
    </row>
    <row r="159" spans="1:10">
      <c r="A159" s="260">
        <v>158</v>
      </c>
      <c r="B159" s="261" t="s">
        <v>111</v>
      </c>
      <c r="C159" s="261" t="s">
        <v>292</v>
      </c>
      <c r="D159" s="262">
        <v>48</v>
      </c>
      <c r="E159" s="263"/>
      <c r="F159" s="264"/>
      <c r="G159" s="265"/>
      <c r="H159" s="266">
        <v>0</v>
      </c>
      <c r="I159" s="267"/>
      <c r="J159" s="260"/>
    </row>
    <row r="160" spans="1:10">
      <c r="A160" s="260">
        <v>159</v>
      </c>
      <c r="B160" s="261" t="s">
        <v>112</v>
      </c>
      <c r="C160" s="261" t="s">
        <v>292</v>
      </c>
      <c r="D160" s="262">
        <v>40</v>
      </c>
      <c r="E160" s="263">
        <v>1000</v>
      </c>
      <c r="F160" s="264"/>
      <c r="G160" s="265">
        <v>1000</v>
      </c>
      <c r="H160" s="266">
        <v>40000</v>
      </c>
      <c r="I160" s="267" t="s">
        <v>1150</v>
      </c>
      <c r="J160" s="260" t="s">
        <v>633</v>
      </c>
    </row>
    <row r="161" spans="1:10">
      <c r="A161" s="260">
        <v>160</v>
      </c>
      <c r="B161" s="261" t="s">
        <v>113</v>
      </c>
      <c r="C161" s="261" t="s">
        <v>292</v>
      </c>
      <c r="D161" s="262">
        <v>250</v>
      </c>
      <c r="E161" s="263">
        <v>1000.04</v>
      </c>
      <c r="F161" s="290"/>
      <c r="G161" s="265">
        <v>1000.04</v>
      </c>
      <c r="H161" s="266">
        <v>250010</v>
      </c>
      <c r="I161" s="267" t="s">
        <v>413</v>
      </c>
      <c r="J161" s="260" t="s">
        <v>1161</v>
      </c>
    </row>
    <row r="162" spans="1:10">
      <c r="A162" s="260">
        <v>161</v>
      </c>
      <c r="B162" s="261" t="s">
        <v>114</v>
      </c>
      <c r="C162" s="261" t="s">
        <v>312</v>
      </c>
      <c r="D162" s="262">
        <v>4</v>
      </c>
      <c r="E162" s="263"/>
      <c r="F162" s="264"/>
      <c r="G162" s="265"/>
      <c r="H162" s="266">
        <v>0</v>
      </c>
      <c r="I162" s="267"/>
      <c r="J162" s="260"/>
    </row>
    <row r="163" spans="1:10">
      <c r="A163" s="260">
        <v>162</v>
      </c>
      <c r="B163" s="261" t="s">
        <v>115</v>
      </c>
      <c r="C163" s="261" t="s">
        <v>292</v>
      </c>
      <c r="D163" s="262">
        <v>30</v>
      </c>
      <c r="E163" s="263"/>
      <c r="F163" s="264"/>
      <c r="G163" s="265"/>
      <c r="H163" s="266">
        <v>0</v>
      </c>
      <c r="I163" s="267"/>
      <c r="J163" s="260"/>
    </row>
    <row r="164" spans="1:10">
      <c r="A164" s="260">
        <v>163</v>
      </c>
      <c r="B164" s="261" t="s">
        <v>116</v>
      </c>
      <c r="C164" s="261" t="s">
        <v>292</v>
      </c>
      <c r="D164" s="262">
        <v>200</v>
      </c>
      <c r="E164" s="263"/>
      <c r="F164" s="264"/>
      <c r="G164" s="265"/>
      <c r="H164" s="266">
        <v>0</v>
      </c>
      <c r="I164" s="267"/>
      <c r="J164" s="260"/>
    </row>
    <row r="165" spans="1:10">
      <c r="A165" s="260">
        <v>164</v>
      </c>
      <c r="B165" s="261" t="s">
        <v>117</v>
      </c>
      <c r="C165" s="261" t="s">
        <v>292</v>
      </c>
      <c r="D165" s="262">
        <v>6000</v>
      </c>
      <c r="E165" s="263">
        <v>157</v>
      </c>
      <c r="F165" s="264">
        <v>25</v>
      </c>
      <c r="G165" s="265">
        <v>182</v>
      </c>
      <c r="H165" s="266">
        <v>1092000</v>
      </c>
      <c r="I165" s="267" t="s">
        <v>622</v>
      </c>
      <c r="J165" s="260" t="s">
        <v>454</v>
      </c>
    </row>
    <row r="166" spans="1:10" ht="28">
      <c r="A166" s="260">
        <v>165</v>
      </c>
      <c r="B166" s="261" t="s">
        <v>118</v>
      </c>
      <c r="C166" s="261" t="s">
        <v>313</v>
      </c>
      <c r="D166" s="262">
        <v>40</v>
      </c>
      <c r="E166" s="263"/>
      <c r="F166" s="264"/>
      <c r="G166" s="265"/>
      <c r="H166" s="266">
        <v>0</v>
      </c>
      <c r="I166" s="267"/>
      <c r="J166" s="260"/>
    </row>
    <row r="167" spans="1:10" ht="28">
      <c r="A167" s="260">
        <v>166</v>
      </c>
      <c r="B167" s="261" t="s">
        <v>119</v>
      </c>
      <c r="C167" s="261" t="s">
        <v>314</v>
      </c>
      <c r="D167" s="262">
        <v>120</v>
      </c>
      <c r="E167" s="263">
        <v>40001</v>
      </c>
      <c r="F167" s="264">
        <v>6400.16</v>
      </c>
      <c r="G167" s="265">
        <v>46401.16</v>
      </c>
      <c r="H167" s="266">
        <v>5568139.2000000002</v>
      </c>
      <c r="I167" s="267" t="s">
        <v>407</v>
      </c>
      <c r="J167" s="260" t="s">
        <v>1162</v>
      </c>
    </row>
    <row r="168" spans="1:10">
      <c r="A168" s="260">
        <v>167</v>
      </c>
      <c r="B168" s="261" t="s">
        <v>120</v>
      </c>
      <c r="C168" s="261" t="s">
        <v>315</v>
      </c>
      <c r="D168" s="262">
        <v>20</v>
      </c>
      <c r="E168" s="263"/>
      <c r="F168" s="264"/>
      <c r="G168" s="265"/>
      <c r="H168" s="266">
        <v>0</v>
      </c>
      <c r="I168" s="267"/>
      <c r="J168" s="260"/>
    </row>
    <row r="169" spans="1:10" ht="28">
      <c r="A169" s="260">
        <v>168</v>
      </c>
      <c r="B169" s="261" t="s">
        <v>121</v>
      </c>
      <c r="C169" s="261" t="s">
        <v>316</v>
      </c>
      <c r="D169" s="262">
        <v>40</v>
      </c>
      <c r="E169" s="263"/>
      <c r="F169" s="264"/>
      <c r="G169" s="265"/>
      <c r="H169" s="266">
        <v>0</v>
      </c>
      <c r="I169" s="267"/>
      <c r="J169" s="260"/>
    </row>
    <row r="170" spans="1:10" ht="28">
      <c r="A170" s="260">
        <v>169</v>
      </c>
      <c r="B170" s="261" t="s">
        <v>121</v>
      </c>
      <c r="C170" s="261" t="s">
        <v>317</v>
      </c>
      <c r="D170" s="262">
        <v>40</v>
      </c>
      <c r="E170" s="263"/>
      <c r="F170" s="264"/>
      <c r="G170" s="265"/>
      <c r="H170" s="266">
        <v>0</v>
      </c>
      <c r="I170" s="267"/>
      <c r="J170" s="260"/>
    </row>
    <row r="171" spans="1:10">
      <c r="A171" s="260">
        <v>170</v>
      </c>
      <c r="B171" s="270" t="s">
        <v>122</v>
      </c>
      <c r="C171" s="270" t="s">
        <v>880</v>
      </c>
      <c r="D171" s="262">
        <v>40</v>
      </c>
      <c r="E171" s="263"/>
      <c r="F171" s="264"/>
      <c r="G171" s="265"/>
      <c r="H171" s="266">
        <v>0</v>
      </c>
      <c r="I171" s="267"/>
      <c r="J171" s="260"/>
    </row>
    <row r="172" spans="1:10">
      <c r="A172" s="260">
        <v>171</v>
      </c>
      <c r="B172" s="261" t="s">
        <v>123</v>
      </c>
      <c r="C172" s="261" t="s">
        <v>318</v>
      </c>
      <c r="D172" s="262">
        <v>4</v>
      </c>
      <c r="E172" s="263">
        <v>50164</v>
      </c>
      <c r="F172" s="264"/>
      <c r="G172" s="265">
        <v>50164</v>
      </c>
      <c r="H172" s="266">
        <v>200656</v>
      </c>
      <c r="I172" s="267" t="s">
        <v>635</v>
      </c>
      <c r="J172" s="260" t="s">
        <v>1163</v>
      </c>
    </row>
    <row r="173" spans="1:10" s="275" customFormat="1">
      <c r="A173" s="274">
        <v>172</v>
      </c>
      <c r="B173" s="285" t="s">
        <v>124</v>
      </c>
      <c r="C173" s="285" t="s">
        <v>319</v>
      </c>
      <c r="D173" s="291">
        <v>240</v>
      </c>
      <c r="E173" s="292">
        <v>129</v>
      </c>
      <c r="F173" s="286">
        <v>21</v>
      </c>
      <c r="G173" s="293">
        <v>150</v>
      </c>
      <c r="H173" s="294">
        <v>1800000</v>
      </c>
      <c r="I173" s="273" t="s">
        <v>640</v>
      </c>
      <c r="J173" s="274" t="s">
        <v>454</v>
      </c>
    </row>
    <row r="174" spans="1:10">
      <c r="A174" s="260">
        <v>173</v>
      </c>
      <c r="B174" s="261" t="s">
        <v>125</v>
      </c>
      <c r="C174" s="261" t="s">
        <v>320</v>
      </c>
      <c r="D174" s="262">
        <v>24</v>
      </c>
      <c r="E174" s="263">
        <v>97.14</v>
      </c>
      <c r="F174" s="264">
        <v>15.542400000000001</v>
      </c>
      <c r="G174" s="265">
        <v>112.6824</v>
      </c>
      <c r="H174" s="266">
        <v>135218.88</v>
      </c>
      <c r="I174" s="267" t="s">
        <v>457</v>
      </c>
      <c r="J174" s="260" t="s">
        <v>485</v>
      </c>
    </row>
    <row r="175" spans="1:10">
      <c r="A175" s="260">
        <v>174</v>
      </c>
      <c r="B175" s="261" t="s">
        <v>126</v>
      </c>
      <c r="C175" s="261" t="s">
        <v>320</v>
      </c>
      <c r="D175" s="262">
        <v>800</v>
      </c>
      <c r="E175" s="263">
        <v>107.15</v>
      </c>
      <c r="F175" s="264">
        <v>17.144000000000002</v>
      </c>
      <c r="G175" s="265">
        <v>124.29400000000001</v>
      </c>
      <c r="H175" s="266">
        <v>4971760</v>
      </c>
      <c r="I175" s="267" t="s">
        <v>457</v>
      </c>
      <c r="J175" s="260" t="s">
        <v>485</v>
      </c>
    </row>
    <row r="176" spans="1:10">
      <c r="A176" s="260">
        <v>175</v>
      </c>
      <c r="B176" s="261" t="s">
        <v>127</v>
      </c>
      <c r="C176" s="261" t="s">
        <v>320</v>
      </c>
      <c r="D176" s="262">
        <v>800</v>
      </c>
      <c r="E176" s="263">
        <v>111.43</v>
      </c>
      <c r="F176" s="264">
        <v>17.828800000000001</v>
      </c>
      <c r="G176" s="265">
        <v>129.25880000000001</v>
      </c>
      <c r="H176" s="266">
        <v>5170352</v>
      </c>
      <c r="I176" s="267" t="s">
        <v>457</v>
      </c>
      <c r="J176" s="260" t="s">
        <v>485</v>
      </c>
    </row>
    <row r="177" spans="1:10">
      <c r="A177" s="260">
        <v>176</v>
      </c>
      <c r="B177" s="261" t="s">
        <v>128</v>
      </c>
      <c r="C177" s="261" t="s">
        <v>320</v>
      </c>
      <c r="D177" s="262">
        <v>40</v>
      </c>
      <c r="E177" s="263">
        <v>97.14</v>
      </c>
      <c r="F177" s="264">
        <v>15.542400000000001</v>
      </c>
      <c r="G177" s="265">
        <v>112.6824</v>
      </c>
      <c r="H177" s="266">
        <v>225364.8</v>
      </c>
      <c r="I177" s="267" t="s">
        <v>457</v>
      </c>
      <c r="J177" s="260" t="s">
        <v>485</v>
      </c>
    </row>
    <row r="178" spans="1:10">
      <c r="A178" s="260">
        <v>177</v>
      </c>
      <c r="B178" s="261" t="s">
        <v>129</v>
      </c>
      <c r="C178" s="261" t="s">
        <v>320</v>
      </c>
      <c r="D178" s="262">
        <v>60</v>
      </c>
      <c r="E178" s="263">
        <v>671.44</v>
      </c>
      <c r="F178" s="264">
        <v>107.43040000000001</v>
      </c>
      <c r="G178" s="265">
        <v>778.87040000000002</v>
      </c>
      <c r="H178" s="266">
        <v>2336611.2000000002</v>
      </c>
      <c r="I178" s="267" t="s">
        <v>417</v>
      </c>
      <c r="J178" s="260" t="s">
        <v>1164</v>
      </c>
    </row>
    <row r="179" spans="1:10">
      <c r="A179" s="260">
        <v>178</v>
      </c>
      <c r="B179" s="261" t="s">
        <v>130</v>
      </c>
      <c r="C179" s="261" t="s">
        <v>320</v>
      </c>
      <c r="D179" s="262">
        <v>60</v>
      </c>
      <c r="E179" s="263">
        <v>671.44</v>
      </c>
      <c r="F179" s="264">
        <v>107.43040000000001</v>
      </c>
      <c r="G179" s="265">
        <v>778.87040000000002</v>
      </c>
      <c r="H179" s="266">
        <v>2336611.2000000002</v>
      </c>
      <c r="I179" s="267" t="s">
        <v>417</v>
      </c>
      <c r="J179" s="260" t="s">
        <v>1165</v>
      </c>
    </row>
    <row r="180" spans="1:10">
      <c r="A180" s="260">
        <v>179</v>
      </c>
      <c r="B180" s="261" t="s">
        <v>131</v>
      </c>
      <c r="C180" s="261" t="s">
        <v>320</v>
      </c>
      <c r="D180" s="262">
        <v>80</v>
      </c>
      <c r="E180" s="263">
        <v>671.44</v>
      </c>
      <c r="F180" s="264">
        <v>107.43040000000001</v>
      </c>
      <c r="G180" s="265">
        <v>778.87040000000002</v>
      </c>
      <c r="H180" s="266">
        <v>3115481.6</v>
      </c>
      <c r="I180" s="267" t="s">
        <v>417</v>
      </c>
      <c r="J180" s="260" t="s">
        <v>1165</v>
      </c>
    </row>
    <row r="181" spans="1:10">
      <c r="A181" s="260">
        <v>180</v>
      </c>
      <c r="B181" s="261" t="s">
        <v>132</v>
      </c>
      <c r="C181" s="261" t="s">
        <v>320</v>
      </c>
      <c r="D181" s="262">
        <v>24</v>
      </c>
      <c r="E181" s="263"/>
      <c r="F181" s="264"/>
      <c r="G181" s="265"/>
      <c r="H181" s="266">
        <v>0</v>
      </c>
      <c r="I181" s="267"/>
      <c r="J181" s="260"/>
    </row>
    <row r="182" spans="1:10">
      <c r="A182" s="260">
        <v>181</v>
      </c>
      <c r="B182" s="261" t="s">
        <v>133</v>
      </c>
      <c r="C182" s="261" t="s">
        <v>320</v>
      </c>
      <c r="D182" s="262">
        <v>12</v>
      </c>
      <c r="E182" s="263">
        <v>155.72</v>
      </c>
      <c r="F182" s="264">
        <v>24.915199999999999</v>
      </c>
      <c r="G182" s="265">
        <v>180.6352</v>
      </c>
      <c r="H182" s="266">
        <v>108381.12</v>
      </c>
      <c r="I182" s="267" t="s">
        <v>407</v>
      </c>
      <c r="J182" s="260" t="s">
        <v>1166</v>
      </c>
    </row>
    <row r="183" spans="1:10" s="275" customFormat="1">
      <c r="A183" s="260">
        <v>182</v>
      </c>
      <c r="B183" s="261" t="s">
        <v>134</v>
      </c>
      <c r="C183" s="261" t="s">
        <v>320</v>
      </c>
      <c r="D183" s="262">
        <v>12</v>
      </c>
      <c r="E183" s="263">
        <v>155.72</v>
      </c>
      <c r="F183" s="264">
        <v>24.915199999999999</v>
      </c>
      <c r="G183" s="265">
        <v>180.6352</v>
      </c>
      <c r="H183" s="266">
        <v>108381.12</v>
      </c>
      <c r="I183" s="273" t="s">
        <v>407</v>
      </c>
      <c r="J183" s="274" t="s">
        <v>1166</v>
      </c>
    </row>
    <row r="184" spans="1:10">
      <c r="A184" s="260">
        <v>183</v>
      </c>
      <c r="B184" s="261" t="s">
        <v>135</v>
      </c>
      <c r="C184" s="261" t="s">
        <v>320</v>
      </c>
      <c r="D184" s="262">
        <v>20</v>
      </c>
      <c r="E184" s="263">
        <v>155.72</v>
      </c>
      <c r="F184" s="264">
        <v>24.915199999999999</v>
      </c>
      <c r="G184" s="265">
        <v>180.6352</v>
      </c>
      <c r="H184" s="266">
        <v>180635.2</v>
      </c>
      <c r="I184" s="267" t="s">
        <v>407</v>
      </c>
      <c r="J184" s="260" t="s">
        <v>1166</v>
      </c>
    </row>
    <row r="185" spans="1:10" s="275" customFormat="1">
      <c r="A185" s="260">
        <v>184</v>
      </c>
      <c r="B185" s="261" t="s">
        <v>136</v>
      </c>
      <c r="C185" s="261" t="s">
        <v>292</v>
      </c>
      <c r="D185" s="262">
        <v>300</v>
      </c>
      <c r="E185" s="263">
        <v>4929</v>
      </c>
      <c r="F185" s="264">
        <v>789</v>
      </c>
      <c r="G185" s="265">
        <v>5718</v>
      </c>
      <c r="H185" s="266">
        <v>1715400</v>
      </c>
      <c r="I185" s="273" t="s">
        <v>622</v>
      </c>
      <c r="J185" s="274" t="s">
        <v>1167</v>
      </c>
    </row>
    <row r="186" spans="1:10">
      <c r="A186" s="260">
        <v>185</v>
      </c>
      <c r="B186" s="261" t="s">
        <v>137</v>
      </c>
      <c r="C186" s="261" t="s">
        <v>292</v>
      </c>
      <c r="D186" s="262">
        <v>120</v>
      </c>
      <c r="E186" s="263">
        <v>3421</v>
      </c>
      <c r="F186" s="264">
        <v>547</v>
      </c>
      <c r="G186" s="265">
        <v>3968</v>
      </c>
      <c r="H186" s="266">
        <v>476160</v>
      </c>
      <c r="I186" s="267" t="s">
        <v>622</v>
      </c>
      <c r="J186" s="260" t="s">
        <v>454</v>
      </c>
    </row>
    <row r="187" spans="1:10">
      <c r="A187" s="260">
        <v>186</v>
      </c>
      <c r="B187" s="261" t="s">
        <v>138</v>
      </c>
      <c r="C187" s="261" t="s">
        <v>292</v>
      </c>
      <c r="D187" s="262">
        <v>200</v>
      </c>
      <c r="E187" s="263">
        <v>2557</v>
      </c>
      <c r="F187" s="264">
        <v>409</v>
      </c>
      <c r="G187" s="265">
        <v>2966</v>
      </c>
      <c r="H187" s="266">
        <v>593200</v>
      </c>
      <c r="I187" s="267" t="s">
        <v>1168</v>
      </c>
      <c r="J187" s="260" t="s">
        <v>454</v>
      </c>
    </row>
    <row r="188" spans="1:10" s="275" customFormat="1">
      <c r="A188" s="260">
        <v>187</v>
      </c>
      <c r="B188" s="270" t="s">
        <v>787</v>
      </c>
      <c r="C188" s="270" t="s">
        <v>292</v>
      </c>
      <c r="D188" s="262">
        <v>4</v>
      </c>
      <c r="E188" s="263"/>
      <c r="F188" s="286"/>
      <c r="G188" s="265"/>
      <c r="H188" s="266">
        <v>0</v>
      </c>
      <c r="I188" s="273"/>
      <c r="J188" s="274"/>
    </row>
    <row r="189" spans="1:10" s="278" customFormat="1">
      <c r="A189" s="260">
        <v>188</v>
      </c>
      <c r="B189" s="270" t="s">
        <v>788</v>
      </c>
      <c r="C189" s="270" t="s">
        <v>292</v>
      </c>
      <c r="D189" s="262">
        <v>4</v>
      </c>
      <c r="E189" s="263"/>
      <c r="F189" s="264"/>
      <c r="G189" s="265"/>
      <c r="H189" s="266">
        <v>0</v>
      </c>
      <c r="I189" s="295"/>
      <c r="J189" s="296"/>
    </row>
    <row r="190" spans="1:10" s="275" customFormat="1">
      <c r="A190" s="260">
        <v>189</v>
      </c>
      <c r="B190" s="270" t="s">
        <v>789</v>
      </c>
      <c r="C190" s="270" t="s">
        <v>292</v>
      </c>
      <c r="D190" s="262">
        <v>4</v>
      </c>
      <c r="E190" s="263"/>
      <c r="F190" s="286"/>
      <c r="G190" s="265"/>
      <c r="H190" s="266">
        <v>0</v>
      </c>
      <c r="I190" s="273"/>
      <c r="J190" s="274"/>
    </row>
    <row r="191" spans="1:10" s="275" customFormat="1">
      <c r="A191" s="260">
        <v>190</v>
      </c>
      <c r="B191" s="261" t="s">
        <v>139</v>
      </c>
      <c r="C191" s="261" t="s">
        <v>292</v>
      </c>
      <c r="D191" s="262">
        <v>8</v>
      </c>
      <c r="E191" s="263"/>
      <c r="F191" s="286"/>
      <c r="G191" s="265"/>
      <c r="H191" s="266">
        <v>0</v>
      </c>
      <c r="I191" s="273"/>
      <c r="J191" s="274"/>
    </row>
    <row r="192" spans="1:10" s="275" customFormat="1">
      <c r="A192" s="260">
        <v>191</v>
      </c>
      <c r="B192" s="261" t="s">
        <v>140</v>
      </c>
      <c r="C192" s="261" t="s">
        <v>292</v>
      </c>
      <c r="D192" s="262">
        <v>8</v>
      </c>
      <c r="E192" s="263"/>
      <c r="F192" s="286"/>
      <c r="G192" s="265"/>
      <c r="H192" s="266">
        <v>0</v>
      </c>
      <c r="I192" s="273"/>
      <c r="J192" s="274"/>
    </row>
    <row r="193" spans="1:10" s="275" customFormat="1">
      <c r="A193" s="260">
        <v>192</v>
      </c>
      <c r="B193" s="261" t="s">
        <v>141</v>
      </c>
      <c r="C193" s="261" t="s">
        <v>292</v>
      </c>
      <c r="D193" s="262">
        <v>8</v>
      </c>
      <c r="E193" s="263"/>
      <c r="F193" s="286"/>
      <c r="G193" s="265"/>
      <c r="H193" s="266">
        <v>0</v>
      </c>
      <c r="I193" s="273"/>
      <c r="J193" s="274"/>
    </row>
    <row r="194" spans="1:10" s="278" customFormat="1" ht="28">
      <c r="A194" s="260">
        <v>193</v>
      </c>
      <c r="B194" s="261" t="s">
        <v>790</v>
      </c>
      <c r="C194" s="261" t="s">
        <v>302</v>
      </c>
      <c r="D194" s="262">
        <v>4</v>
      </c>
      <c r="E194" s="263"/>
      <c r="F194" s="264"/>
      <c r="G194" s="265"/>
      <c r="H194" s="266">
        <v>0</v>
      </c>
      <c r="I194" s="295"/>
      <c r="J194" s="296"/>
    </row>
    <row r="195" spans="1:10" s="278" customFormat="1">
      <c r="A195" s="260">
        <v>194</v>
      </c>
      <c r="B195" s="261" t="s">
        <v>142</v>
      </c>
      <c r="C195" s="261" t="s">
        <v>292</v>
      </c>
      <c r="D195" s="262">
        <v>1600</v>
      </c>
      <c r="E195" s="263">
        <v>4429</v>
      </c>
      <c r="F195" s="264">
        <v>708.64</v>
      </c>
      <c r="G195" s="265">
        <v>5137.6400000000003</v>
      </c>
      <c r="H195" s="266">
        <v>8220224.0000000009</v>
      </c>
      <c r="I195" s="276" t="s">
        <v>413</v>
      </c>
      <c r="J195" s="277" t="s">
        <v>690</v>
      </c>
    </row>
    <row r="196" spans="1:10">
      <c r="A196" s="260">
        <v>195</v>
      </c>
      <c r="B196" s="261" t="s">
        <v>143</v>
      </c>
      <c r="C196" s="261" t="s">
        <v>292</v>
      </c>
      <c r="D196" s="262">
        <v>200</v>
      </c>
      <c r="E196" s="263">
        <v>4500</v>
      </c>
      <c r="F196" s="264">
        <v>720</v>
      </c>
      <c r="G196" s="265">
        <v>5220</v>
      </c>
      <c r="H196" s="266">
        <v>1044000</v>
      </c>
      <c r="I196" s="267" t="s">
        <v>413</v>
      </c>
      <c r="J196" s="260" t="s">
        <v>1169</v>
      </c>
    </row>
    <row r="197" spans="1:10" s="271" customFormat="1" ht="28">
      <c r="A197" s="260">
        <v>196</v>
      </c>
      <c r="B197" s="261" t="s">
        <v>144</v>
      </c>
      <c r="C197" s="261" t="s">
        <v>292</v>
      </c>
      <c r="D197" s="262">
        <v>160</v>
      </c>
      <c r="E197" s="263">
        <v>4500</v>
      </c>
      <c r="F197" s="264">
        <v>720</v>
      </c>
      <c r="G197" s="265">
        <v>5220</v>
      </c>
      <c r="H197" s="266">
        <v>835200</v>
      </c>
      <c r="I197" s="269" t="s">
        <v>413</v>
      </c>
      <c r="J197" s="270" t="s">
        <v>1170</v>
      </c>
    </row>
    <row r="198" spans="1:10" ht="28">
      <c r="A198" s="260">
        <v>197</v>
      </c>
      <c r="B198" s="270" t="s">
        <v>791</v>
      </c>
      <c r="C198" s="270" t="s">
        <v>292</v>
      </c>
      <c r="D198" s="262">
        <v>4</v>
      </c>
      <c r="E198" s="263"/>
      <c r="F198" s="264"/>
      <c r="G198" s="265"/>
      <c r="H198" s="266">
        <v>0</v>
      </c>
      <c r="I198" s="267"/>
      <c r="J198" s="260"/>
    </row>
    <row r="199" spans="1:10" ht="28">
      <c r="A199" s="260">
        <v>198</v>
      </c>
      <c r="B199" s="261" t="s">
        <v>145</v>
      </c>
      <c r="C199" s="261" t="s">
        <v>292</v>
      </c>
      <c r="D199" s="262">
        <v>8</v>
      </c>
      <c r="E199" s="263"/>
      <c r="F199" s="264"/>
      <c r="G199" s="265"/>
      <c r="H199" s="266">
        <v>0</v>
      </c>
      <c r="I199" s="267"/>
      <c r="J199" s="260"/>
    </row>
    <row r="200" spans="1:10" ht="42">
      <c r="A200" s="260">
        <v>199</v>
      </c>
      <c r="B200" s="261" t="s">
        <v>147</v>
      </c>
      <c r="C200" s="261" t="s">
        <v>322</v>
      </c>
      <c r="D200" s="262">
        <v>1000</v>
      </c>
      <c r="E200" s="263"/>
      <c r="F200" s="264"/>
      <c r="G200" s="265"/>
      <c r="H200" s="266">
        <v>0</v>
      </c>
      <c r="I200" s="267"/>
      <c r="J200" s="260"/>
    </row>
    <row r="201" spans="1:10" ht="42">
      <c r="A201" s="260">
        <v>200</v>
      </c>
      <c r="B201" s="261" t="s">
        <v>793</v>
      </c>
      <c r="C201" s="261" t="s">
        <v>322</v>
      </c>
      <c r="D201" s="262">
        <v>1000</v>
      </c>
      <c r="E201" s="263"/>
      <c r="F201" s="264"/>
      <c r="G201" s="265"/>
      <c r="H201" s="266">
        <v>0</v>
      </c>
      <c r="I201" s="267"/>
      <c r="J201" s="260"/>
    </row>
    <row r="202" spans="1:10" ht="42">
      <c r="A202" s="260">
        <v>201</v>
      </c>
      <c r="B202" s="261" t="s">
        <v>794</v>
      </c>
      <c r="C202" s="261" t="s">
        <v>321</v>
      </c>
      <c r="D202" s="262">
        <v>40</v>
      </c>
      <c r="E202" s="263"/>
      <c r="F202" s="264"/>
      <c r="G202" s="265"/>
      <c r="H202" s="266">
        <v>0</v>
      </c>
      <c r="I202" s="267"/>
      <c r="J202" s="260"/>
    </row>
    <row r="203" spans="1:10" ht="42">
      <c r="A203" s="260">
        <v>202</v>
      </c>
      <c r="B203" s="261" t="s">
        <v>146</v>
      </c>
      <c r="C203" s="261" t="s">
        <v>321</v>
      </c>
      <c r="D203" s="262">
        <v>80</v>
      </c>
      <c r="E203" s="263"/>
      <c r="F203" s="264"/>
      <c r="G203" s="265"/>
      <c r="H203" s="266">
        <v>0</v>
      </c>
      <c r="I203" s="267"/>
      <c r="J203" s="260"/>
    </row>
    <row r="204" spans="1:10">
      <c r="A204" s="260">
        <v>203</v>
      </c>
      <c r="B204" s="261" t="s">
        <v>148</v>
      </c>
      <c r="C204" s="261" t="s">
        <v>292</v>
      </c>
      <c r="D204" s="262">
        <v>800</v>
      </c>
      <c r="E204" s="263">
        <v>485.72</v>
      </c>
      <c r="F204" s="264">
        <v>77.71520000000001</v>
      </c>
      <c r="G204" s="265">
        <v>563.43520000000001</v>
      </c>
      <c r="H204" s="266">
        <v>450748.16000000003</v>
      </c>
      <c r="I204" s="267" t="s">
        <v>1090</v>
      </c>
      <c r="J204" s="260" t="s">
        <v>1171</v>
      </c>
    </row>
    <row r="205" spans="1:10" ht="28">
      <c r="A205" s="260">
        <v>204</v>
      </c>
      <c r="B205" s="261" t="s">
        <v>795</v>
      </c>
      <c r="C205" s="261" t="s">
        <v>292</v>
      </c>
      <c r="D205" s="262">
        <v>2000</v>
      </c>
      <c r="E205" s="263"/>
      <c r="F205" s="264"/>
      <c r="G205" s="265"/>
      <c r="H205" s="266">
        <v>0</v>
      </c>
      <c r="I205" s="267"/>
      <c r="J205" s="260"/>
    </row>
    <row r="206" spans="1:10">
      <c r="A206" s="260">
        <v>205</v>
      </c>
      <c r="B206" s="261" t="s">
        <v>149</v>
      </c>
      <c r="C206" s="261" t="s">
        <v>292</v>
      </c>
      <c r="D206" s="262">
        <v>4000</v>
      </c>
      <c r="E206" s="263">
        <v>285.95999999999998</v>
      </c>
      <c r="F206" s="264">
        <v>45.753599999999999</v>
      </c>
      <c r="G206" s="265">
        <v>331.71359999999999</v>
      </c>
      <c r="H206" s="266">
        <v>1326854.3999999999</v>
      </c>
      <c r="I206" s="267" t="s">
        <v>457</v>
      </c>
      <c r="J206" s="260" t="s">
        <v>579</v>
      </c>
    </row>
    <row r="207" spans="1:10">
      <c r="A207" s="260">
        <v>206</v>
      </c>
      <c r="B207" s="261" t="s">
        <v>150</v>
      </c>
      <c r="C207" s="261" t="s">
        <v>292</v>
      </c>
      <c r="D207" s="262">
        <v>40000</v>
      </c>
      <c r="E207" s="263">
        <v>168.15</v>
      </c>
      <c r="F207" s="264">
        <v>26.904</v>
      </c>
      <c r="G207" s="265">
        <v>195.054</v>
      </c>
      <c r="H207" s="266">
        <v>7802160</v>
      </c>
      <c r="I207" s="267" t="s">
        <v>457</v>
      </c>
      <c r="J207" s="260" t="s">
        <v>579</v>
      </c>
    </row>
    <row r="208" spans="1:10">
      <c r="A208" s="260">
        <v>207</v>
      </c>
      <c r="B208" s="261" t="s">
        <v>151</v>
      </c>
      <c r="C208" s="261" t="s">
        <v>292</v>
      </c>
      <c r="D208" s="262">
        <v>20000</v>
      </c>
      <c r="E208" s="263"/>
      <c r="F208" s="264"/>
      <c r="G208" s="265"/>
      <c r="H208" s="266">
        <v>0</v>
      </c>
      <c r="I208" s="267"/>
      <c r="J208" s="260"/>
    </row>
    <row r="209" spans="1:10">
      <c r="A209" s="260">
        <v>208</v>
      </c>
      <c r="B209" s="261" t="s">
        <v>152</v>
      </c>
      <c r="C209" s="261" t="s">
        <v>292</v>
      </c>
      <c r="D209" s="262">
        <v>20000</v>
      </c>
      <c r="E209" s="263">
        <v>114.58</v>
      </c>
      <c r="F209" s="264">
        <v>18.332799999999999</v>
      </c>
      <c r="G209" s="265">
        <v>132.9128</v>
      </c>
      <c r="H209" s="266">
        <v>2658256</v>
      </c>
      <c r="I209" s="267" t="s">
        <v>457</v>
      </c>
      <c r="J209" s="260" t="s">
        <v>1172</v>
      </c>
    </row>
    <row r="210" spans="1:10">
      <c r="A210" s="260">
        <v>209</v>
      </c>
      <c r="B210" s="261" t="s">
        <v>153</v>
      </c>
      <c r="C210" s="261" t="s">
        <v>292</v>
      </c>
      <c r="D210" s="262">
        <v>32000</v>
      </c>
      <c r="E210" s="263">
        <v>118.92</v>
      </c>
      <c r="F210" s="264">
        <v>19.027200000000001</v>
      </c>
      <c r="G210" s="265">
        <v>137.94720000000001</v>
      </c>
      <c r="H210" s="266">
        <v>4414310.4000000004</v>
      </c>
      <c r="I210" s="267" t="s">
        <v>457</v>
      </c>
      <c r="J210" s="260" t="s">
        <v>579</v>
      </c>
    </row>
    <row r="211" spans="1:10">
      <c r="A211" s="260">
        <v>210</v>
      </c>
      <c r="B211" s="261" t="s">
        <v>154</v>
      </c>
      <c r="C211" s="261" t="s">
        <v>292</v>
      </c>
      <c r="D211" s="262">
        <v>200</v>
      </c>
      <c r="E211" s="263">
        <v>690.4</v>
      </c>
      <c r="F211" s="264">
        <v>110.464</v>
      </c>
      <c r="G211" s="265">
        <v>800.86400000000003</v>
      </c>
      <c r="H211" s="266">
        <v>160172.80000000002</v>
      </c>
      <c r="I211" s="267" t="s">
        <v>1173</v>
      </c>
      <c r="J211" s="260" t="s">
        <v>1174</v>
      </c>
    </row>
    <row r="212" spans="1:10" ht="28">
      <c r="A212" s="260">
        <v>211</v>
      </c>
      <c r="B212" s="261" t="s">
        <v>155</v>
      </c>
      <c r="C212" s="261" t="s">
        <v>323</v>
      </c>
      <c r="D212" s="262">
        <v>4</v>
      </c>
      <c r="E212" s="263"/>
      <c r="F212" s="264"/>
      <c r="G212" s="265"/>
      <c r="H212" s="266">
        <v>0</v>
      </c>
      <c r="I212" s="267"/>
      <c r="J212" s="260"/>
    </row>
    <row r="213" spans="1:10" ht="28">
      <c r="A213" s="260">
        <v>212</v>
      </c>
      <c r="B213" s="261" t="s">
        <v>158</v>
      </c>
      <c r="C213" s="261" t="s">
        <v>292</v>
      </c>
      <c r="D213" s="262">
        <v>10</v>
      </c>
      <c r="E213" s="263">
        <v>27858</v>
      </c>
      <c r="F213" s="264"/>
      <c r="G213" s="265">
        <v>27858</v>
      </c>
      <c r="H213" s="266">
        <v>278580</v>
      </c>
      <c r="I213" s="267" t="s">
        <v>348</v>
      </c>
      <c r="J213" s="260" t="s">
        <v>1175</v>
      </c>
    </row>
    <row r="214" spans="1:10" ht="28">
      <c r="A214" s="260">
        <v>213</v>
      </c>
      <c r="B214" s="261" t="s">
        <v>157</v>
      </c>
      <c r="C214" s="261" t="s">
        <v>292</v>
      </c>
      <c r="D214" s="262">
        <v>10</v>
      </c>
      <c r="E214" s="263"/>
      <c r="F214" s="264"/>
      <c r="G214" s="265"/>
      <c r="H214" s="266">
        <v>0</v>
      </c>
      <c r="I214" s="267"/>
      <c r="J214" s="260"/>
    </row>
    <row r="215" spans="1:10" ht="28">
      <c r="A215" s="260">
        <v>214</v>
      </c>
      <c r="B215" s="261" t="s">
        <v>156</v>
      </c>
      <c r="C215" s="261" t="s">
        <v>292</v>
      </c>
      <c r="D215" s="262">
        <v>10</v>
      </c>
      <c r="E215" s="263"/>
      <c r="F215" s="264"/>
      <c r="G215" s="265"/>
      <c r="H215" s="266">
        <v>0</v>
      </c>
      <c r="I215" s="267"/>
      <c r="J215" s="260"/>
    </row>
    <row r="216" spans="1:10">
      <c r="A216" s="260">
        <v>215</v>
      </c>
      <c r="B216" s="261" t="s">
        <v>159</v>
      </c>
      <c r="C216" s="261" t="s">
        <v>324</v>
      </c>
      <c r="D216" s="262">
        <v>120</v>
      </c>
      <c r="E216" s="263"/>
      <c r="F216" s="264"/>
      <c r="G216" s="265"/>
      <c r="H216" s="266">
        <v>0</v>
      </c>
      <c r="I216" s="267"/>
      <c r="J216" s="260"/>
    </row>
    <row r="217" spans="1:10" s="275" customFormat="1">
      <c r="A217" s="274">
        <v>216</v>
      </c>
      <c r="B217" s="285" t="s">
        <v>161</v>
      </c>
      <c r="C217" s="285" t="s">
        <v>325</v>
      </c>
      <c r="D217" s="291">
        <v>12</v>
      </c>
      <c r="E217" s="292">
        <v>5714</v>
      </c>
      <c r="F217" s="286">
        <v>914</v>
      </c>
      <c r="G217" s="293">
        <v>6628</v>
      </c>
      <c r="H217" s="294">
        <v>79536</v>
      </c>
      <c r="I217" s="273" t="s">
        <v>640</v>
      </c>
      <c r="J217" s="274" t="s">
        <v>454</v>
      </c>
    </row>
    <row r="218" spans="1:10" ht="28">
      <c r="A218" s="260">
        <v>217</v>
      </c>
      <c r="B218" s="261" t="s">
        <v>160</v>
      </c>
      <c r="C218" s="261" t="s">
        <v>324</v>
      </c>
      <c r="D218" s="262">
        <v>20</v>
      </c>
      <c r="E218" s="263">
        <v>74287</v>
      </c>
      <c r="F218" s="264"/>
      <c r="G218" s="265">
        <v>74287</v>
      </c>
      <c r="H218" s="266">
        <v>1485740</v>
      </c>
      <c r="I218" s="267" t="s">
        <v>420</v>
      </c>
      <c r="J218" s="260" t="s">
        <v>976</v>
      </c>
    </row>
    <row r="219" spans="1:10">
      <c r="A219" s="260">
        <v>218</v>
      </c>
      <c r="B219" s="261" t="s">
        <v>202</v>
      </c>
      <c r="C219" s="261" t="s">
        <v>292</v>
      </c>
      <c r="D219" s="262">
        <v>20</v>
      </c>
      <c r="E219" s="263"/>
      <c r="F219" s="264"/>
      <c r="G219" s="265"/>
      <c r="H219" s="266">
        <v>0</v>
      </c>
      <c r="I219" s="267"/>
      <c r="J219" s="260"/>
    </row>
    <row r="220" spans="1:10" ht="42">
      <c r="A220" s="260">
        <v>219</v>
      </c>
      <c r="B220" s="261" t="s">
        <v>796</v>
      </c>
      <c r="C220" s="261" t="s">
        <v>324</v>
      </c>
      <c r="D220" s="262">
        <v>2</v>
      </c>
      <c r="E220" s="263"/>
      <c r="F220" s="264"/>
      <c r="G220" s="265"/>
      <c r="H220" s="266">
        <v>0</v>
      </c>
      <c r="I220" s="267"/>
      <c r="J220" s="260"/>
    </row>
    <row r="221" spans="1:10" s="275" customFormat="1">
      <c r="A221" s="274">
        <v>220</v>
      </c>
      <c r="B221" s="285" t="s">
        <v>162</v>
      </c>
      <c r="C221" s="285" t="s">
        <v>291</v>
      </c>
      <c r="D221" s="291">
        <v>16</v>
      </c>
      <c r="E221" s="292">
        <v>56</v>
      </c>
      <c r="F221" s="286">
        <v>9</v>
      </c>
      <c r="G221" s="293">
        <v>64</v>
      </c>
      <c r="H221" s="294">
        <v>102400</v>
      </c>
      <c r="I221" s="273" t="s">
        <v>1176</v>
      </c>
      <c r="J221" s="274" t="s">
        <v>454</v>
      </c>
    </row>
    <row r="222" spans="1:10" s="275" customFormat="1">
      <c r="A222" s="274">
        <v>221</v>
      </c>
      <c r="B222" s="285" t="s">
        <v>163</v>
      </c>
      <c r="C222" s="285" t="s">
        <v>291</v>
      </c>
      <c r="D222" s="291">
        <v>8</v>
      </c>
      <c r="E222" s="292">
        <v>24</v>
      </c>
      <c r="F222" s="286">
        <v>4</v>
      </c>
      <c r="G222" s="293">
        <v>28</v>
      </c>
      <c r="H222" s="294">
        <v>22400</v>
      </c>
      <c r="I222" s="273" t="s">
        <v>581</v>
      </c>
      <c r="J222" s="274" t="s">
        <v>454</v>
      </c>
    </row>
    <row r="223" spans="1:10">
      <c r="A223" s="260">
        <v>222</v>
      </c>
      <c r="B223" s="261" t="s">
        <v>164</v>
      </c>
      <c r="C223" s="261" t="s">
        <v>292</v>
      </c>
      <c r="D223" s="262">
        <v>700</v>
      </c>
      <c r="E223" s="263">
        <v>16318</v>
      </c>
      <c r="F223" s="264">
        <v>2610.88</v>
      </c>
      <c r="G223" s="265">
        <v>18928.88</v>
      </c>
      <c r="H223" s="266">
        <v>13250216</v>
      </c>
      <c r="I223" s="267" t="s">
        <v>1177</v>
      </c>
      <c r="J223" s="260" t="s">
        <v>1178</v>
      </c>
    </row>
    <row r="224" spans="1:10" ht="15">
      <c r="A224" s="260">
        <v>223</v>
      </c>
      <c r="B224" s="279" t="s">
        <v>797</v>
      </c>
      <c r="C224" s="270" t="s">
        <v>292</v>
      </c>
      <c r="D224" s="262">
        <v>4</v>
      </c>
      <c r="E224" s="263">
        <v>32239.222222222223</v>
      </c>
      <c r="F224" s="264">
        <v>5158.2755555555559</v>
      </c>
      <c r="G224" s="265">
        <v>37397.497777777782</v>
      </c>
      <c r="H224" s="266">
        <v>149589.99111111113</v>
      </c>
      <c r="I224" s="267" t="s">
        <v>1179</v>
      </c>
      <c r="J224" s="260" t="s">
        <v>1180</v>
      </c>
    </row>
    <row r="225" spans="1:10">
      <c r="A225" s="260">
        <v>224</v>
      </c>
      <c r="B225" s="261" t="s">
        <v>165</v>
      </c>
      <c r="C225" s="261" t="s">
        <v>292</v>
      </c>
      <c r="D225" s="262">
        <v>120</v>
      </c>
      <c r="E225" s="263">
        <v>2357</v>
      </c>
      <c r="F225" s="264">
        <v>377.12</v>
      </c>
      <c r="G225" s="265">
        <v>2734.12</v>
      </c>
      <c r="H225" s="266">
        <v>328094.39999999997</v>
      </c>
      <c r="I225" s="267" t="s">
        <v>354</v>
      </c>
      <c r="J225" s="260" t="s">
        <v>1181</v>
      </c>
    </row>
    <row r="226" spans="1:10">
      <c r="A226" s="260">
        <v>225</v>
      </c>
      <c r="B226" s="261" t="s">
        <v>166</v>
      </c>
      <c r="C226" s="261" t="s">
        <v>292</v>
      </c>
      <c r="D226" s="262">
        <v>4</v>
      </c>
      <c r="E226" s="263">
        <v>447838</v>
      </c>
      <c r="F226" s="272"/>
      <c r="G226" s="265">
        <v>447838</v>
      </c>
      <c r="H226" s="266">
        <v>1791352</v>
      </c>
      <c r="I226" s="267" t="s">
        <v>1121</v>
      </c>
      <c r="J226" s="260" t="s">
        <v>1182</v>
      </c>
    </row>
    <row r="227" spans="1:10" s="271" customFormat="1">
      <c r="A227" s="260">
        <v>226</v>
      </c>
      <c r="B227" s="282" t="s">
        <v>167</v>
      </c>
      <c r="C227" s="261" t="s">
        <v>326</v>
      </c>
      <c r="D227" s="262">
        <v>4</v>
      </c>
      <c r="E227" s="263">
        <v>60858</v>
      </c>
      <c r="F227" s="264">
        <v>9737.2800000000007</v>
      </c>
      <c r="G227" s="265">
        <v>70595.28</v>
      </c>
      <c r="H227" s="266">
        <v>282381.12</v>
      </c>
      <c r="I227" s="269" t="s">
        <v>1183</v>
      </c>
      <c r="J227" s="270" t="s">
        <v>1184</v>
      </c>
    </row>
    <row r="228" spans="1:10" s="271" customFormat="1">
      <c r="A228" s="260">
        <v>227</v>
      </c>
      <c r="B228" s="261" t="s">
        <v>168</v>
      </c>
      <c r="C228" s="261" t="s">
        <v>292</v>
      </c>
      <c r="D228" s="262">
        <v>200</v>
      </c>
      <c r="E228" s="263"/>
      <c r="F228" s="264"/>
      <c r="G228" s="265"/>
      <c r="H228" s="266">
        <v>0</v>
      </c>
      <c r="I228" s="269"/>
      <c r="J228" s="270"/>
    </row>
    <row r="229" spans="1:10">
      <c r="A229" s="260">
        <v>228</v>
      </c>
      <c r="B229" s="261" t="s">
        <v>172</v>
      </c>
      <c r="C229" s="261" t="s">
        <v>292</v>
      </c>
      <c r="D229" s="262">
        <v>12</v>
      </c>
      <c r="E229" s="263">
        <v>114288</v>
      </c>
      <c r="F229" s="264">
        <v>18286.080000000002</v>
      </c>
      <c r="G229" s="265">
        <v>132574.08000000002</v>
      </c>
      <c r="H229" s="266">
        <v>1590888.9600000002</v>
      </c>
      <c r="I229" s="267" t="s">
        <v>638</v>
      </c>
      <c r="J229" s="260" t="s">
        <v>1185</v>
      </c>
    </row>
    <row r="230" spans="1:10">
      <c r="A230" s="260">
        <v>229</v>
      </c>
      <c r="B230" s="261" t="s">
        <v>169</v>
      </c>
      <c r="C230" s="261" t="s">
        <v>292</v>
      </c>
      <c r="D230" s="262">
        <v>40</v>
      </c>
      <c r="E230" s="263">
        <v>4572</v>
      </c>
      <c r="F230" s="264">
        <v>732</v>
      </c>
      <c r="G230" s="265">
        <v>5304</v>
      </c>
      <c r="H230" s="266">
        <v>212160</v>
      </c>
      <c r="I230" s="267" t="s">
        <v>1186</v>
      </c>
      <c r="J230" s="260" t="s">
        <v>1187</v>
      </c>
    </row>
    <row r="231" spans="1:10">
      <c r="A231" s="260">
        <v>230</v>
      </c>
      <c r="B231" s="261" t="s">
        <v>170</v>
      </c>
      <c r="C231" s="261" t="s">
        <v>292</v>
      </c>
      <c r="D231" s="262">
        <v>4</v>
      </c>
      <c r="E231" s="263">
        <v>5477</v>
      </c>
      <c r="F231" s="264">
        <v>876</v>
      </c>
      <c r="G231" s="265">
        <v>6353</v>
      </c>
      <c r="H231" s="266">
        <v>25412</v>
      </c>
      <c r="I231" s="267" t="s">
        <v>1188</v>
      </c>
      <c r="J231" s="260" t="s">
        <v>1189</v>
      </c>
    </row>
    <row r="232" spans="1:10">
      <c r="A232" s="260">
        <v>231</v>
      </c>
      <c r="B232" s="261" t="s">
        <v>171</v>
      </c>
      <c r="C232" s="261" t="s">
        <v>292</v>
      </c>
      <c r="D232" s="262">
        <v>4</v>
      </c>
      <c r="E232" s="263">
        <v>6254</v>
      </c>
      <c r="F232" s="264">
        <v>1001</v>
      </c>
      <c r="G232" s="265">
        <v>7255</v>
      </c>
      <c r="H232" s="266">
        <v>29020</v>
      </c>
      <c r="I232" s="267" t="s">
        <v>515</v>
      </c>
      <c r="J232" s="260" t="s">
        <v>1190</v>
      </c>
    </row>
    <row r="233" spans="1:10" s="298" customFormat="1">
      <c r="A233" s="260">
        <v>232</v>
      </c>
      <c r="B233" s="261" t="s">
        <v>174</v>
      </c>
      <c r="C233" s="261" t="s">
        <v>292</v>
      </c>
      <c r="D233" s="262">
        <v>12</v>
      </c>
      <c r="E233" s="263">
        <v>114288</v>
      </c>
      <c r="F233" s="264">
        <v>18286.080000000002</v>
      </c>
      <c r="G233" s="265">
        <v>132574.08000000002</v>
      </c>
      <c r="H233" s="266">
        <v>1590888.9600000002</v>
      </c>
      <c r="I233" s="297" t="s">
        <v>638</v>
      </c>
      <c r="J233" s="284" t="s">
        <v>1191</v>
      </c>
    </row>
    <row r="234" spans="1:10" s="275" customFormat="1">
      <c r="A234" s="260">
        <v>233</v>
      </c>
      <c r="B234" s="261" t="s">
        <v>176</v>
      </c>
      <c r="C234" s="261" t="s">
        <v>292</v>
      </c>
      <c r="D234" s="262">
        <v>12</v>
      </c>
      <c r="E234" s="263">
        <v>114288</v>
      </c>
      <c r="F234" s="264">
        <v>18286.080000000002</v>
      </c>
      <c r="G234" s="265">
        <v>132574.08000000002</v>
      </c>
      <c r="H234" s="266">
        <v>1590888.9600000002</v>
      </c>
      <c r="I234" s="273" t="s">
        <v>638</v>
      </c>
      <c r="J234" s="274" t="s">
        <v>1192</v>
      </c>
    </row>
    <row r="235" spans="1:10" s="275" customFormat="1">
      <c r="A235" s="260">
        <v>234</v>
      </c>
      <c r="B235" s="261" t="s">
        <v>177</v>
      </c>
      <c r="C235" s="261" t="s">
        <v>292</v>
      </c>
      <c r="D235" s="262">
        <v>12</v>
      </c>
      <c r="E235" s="263">
        <v>114288</v>
      </c>
      <c r="F235" s="264">
        <v>18286.080000000002</v>
      </c>
      <c r="G235" s="265">
        <v>132574.08000000002</v>
      </c>
      <c r="H235" s="266">
        <v>1590888.9600000002</v>
      </c>
      <c r="I235" s="273" t="s">
        <v>638</v>
      </c>
      <c r="J235" s="274" t="s">
        <v>1193</v>
      </c>
    </row>
    <row r="236" spans="1:10" s="271" customFormat="1">
      <c r="A236" s="260">
        <v>235</v>
      </c>
      <c r="B236" s="261" t="s">
        <v>178</v>
      </c>
      <c r="C236" s="261" t="s">
        <v>292</v>
      </c>
      <c r="D236" s="262">
        <v>12</v>
      </c>
      <c r="E236" s="263"/>
      <c r="F236" s="272"/>
      <c r="G236" s="265"/>
      <c r="H236" s="266">
        <v>0</v>
      </c>
      <c r="I236" s="269"/>
      <c r="J236" s="270"/>
    </row>
    <row r="237" spans="1:10" s="271" customFormat="1">
      <c r="A237" s="260">
        <v>236</v>
      </c>
      <c r="B237" s="261" t="s">
        <v>179</v>
      </c>
      <c r="C237" s="261" t="s">
        <v>292</v>
      </c>
      <c r="D237" s="262">
        <v>12</v>
      </c>
      <c r="E237" s="263">
        <v>114288</v>
      </c>
      <c r="F237" s="264">
        <v>18286.080000000002</v>
      </c>
      <c r="G237" s="265">
        <v>132574.08000000002</v>
      </c>
      <c r="H237" s="266">
        <v>1590888.9600000002</v>
      </c>
      <c r="I237" s="269" t="s">
        <v>638</v>
      </c>
      <c r="J237" s="270" t="s">
        <v>1194</v>
      </c>
    </row>
    <row r="238" spans="1:10" s="271" customFormat="1">
      <c r="A238" s="260">
        <v>237</v>
      </c>
      <c r="B238" s="261" t="s">
        <v>180</v>
      </c>
      <c r="C238" s="261" t="s">
        <v>292</v>
      </c>
      <c r="D238" s="262">
        <v>12</v>
      </c>
      <c r="E238" s="263"/>
      <c r="F238" s="272"/>
      <c r="G238" s="265"/>
      <c r="H238" s="266">
        <v>0</v>
      </c>
      <c r="I238" s="269"/>
      <c r="J238" s="270"/>
    </row>
    <row r="239" spans="1:10" s="271" customFormat="1">
      <c r="A239" s="260">
        <v>238</v>
      </c>
      <c r="B239" s="261" t="s">
        <v>173</v>
      </c>
      <c r="C239" s="261" t="s">
        <v>292</v>
      </c>
      <c r="D239" s="262">
        <v>12</v>
      </c>
      <c r="E239" s="263">
        <v>114288</v>
      </c>
      <c r="F239" s="264">
        <v>18286.080000000002</v>
      </c>
      <c r="G239" s="265">
        <v>132574.08000000002</v>
      </c>
      <c r="H239" s="266">
        <v>1590888.9600000002</v>
      </c>
      <c r="I239" s="269" t="s">
        <v>638</v>
      </c>
      <c r="J239" s="270" t="s">
        <v>1195</v>
      </c>
    </row>
    <row r="240" spans="1:10" s="271" customFormat="1">
      <c r="A240" s="260">
        <v>239</v>
      </c>
      <c r="B240" s="261" t="s">
        <v>175</v>
      </c>
      <c r="C240" s="261" t="s">
        <v>292</v>
      </c>
      <c r="D240" s="262">
        <v>12</v>
      </c>
      <c r="E240" s="263">
        <v>114288</v>
      </c>
      <c r="F240" s="264">
        <v>18286.080000000002</v>
      </c>
      <c r="G240" s="265">
        <v>132574.08000000002</v>
      </c>
      <c r="H240" s="266">
        <v>1590888.9600000002</v>
      </c>
      <c r="I240" s="269" t="s">
        <v>638</v>
      </c>
      <c r="J240" s="270" t="s">
        <v>1191</v>
      </c>
    </row>
    <row r="241" spans="1:10" s="271" customFormat="1">
      <c r="A241" s="260">
        <v>240</v>
      </c>
      <c r="B241" s="261" t="s">
        <v>181</v>
      </c>
      <c r="C241" s="261" t="s">
        <v>292</v>
      </c>
      <c r="D241" s="262">
        <v>80</v>
      </c>
      <c r="E241" s="263">
        <v>3929</v>
      </c>
      <c r="F241" s="264">
        <v>628.64</v>
      </c>
      <c r="G241" s="265">
        <v>4557.6400000000003</v>
      </c>
      <c r="H241" s="266">
        <v>364611.2</v>
      </c>
      <c r="I241" s="269" t="s">
        <v>1196</v>
      </c>
      <c r="J241" s="270" t="s">
        <v>1197</v>
      </c>
    </row>
    <row r="242" spans="1:10" s="271" customFormat="1" ht="28">
      <c r="A242" s="260">
        <v>241</v>
      </c>
      <c r="B242" s="270" t="s">
        <v>798</v>
      </c>
      <c r="C242" s="270" t="s">
        <v>292</v>
      </c>
      <c r="D242" s="262">
        <v>40</v>
      </c>
      <c r="E242" s="263">
        <v>3929</v>
      </c>
      <c r="F242" s="264">
        <v>628.64</v>
      </c>
      <c r="G242" s="265">
        <v>4557.6400000000003</v>
      </c>
      <c r="H242" s="266">
        <v>182305.6</v>
      </c>
      <c r="I242" s="269" t="s">
        <v>622</v>
      </c>
      <c r="J242" s="270" t="s">
        <v>1197</v>
      </c>
    </row>
    <row r="243" spans="1:10" s="271" customFormat="1">
      <c r="A243" s="260">
        <v>242</v>
      </c>
      <c r="B243" s="261" t="s">
        <v>182</v>
      </c>
      <c r="C243" s="261" t="s">
        <v>292</v>
      </c>
      <c r="D243" s="262">
        <v>200</v>
      </c>
      <c r="E243" s="263">
        <v>1714</v>
      </c>
      <c r="F243" s="264">
        <v>274.24</v>
      </c>
      <c r="G243" s="265">
        <v>1988.24</v>
      </c>
      <c r="H243" s="266">
        <v>397648</v>
      </c>
      <c r="I243" s="269" t="s">
        <v>457</v>
      </c>
      <c r="J243" s="270" t="s">
        <v>1198</v>
      </c>
    </row>
    <row r="244" spans="1:10" s="271" customFormat="1">
      <c r="A244" s="260">
        <v>243</v>
      </c>
      <c r="B244" s="261" t="s">
        <v>183</v>
      </c>
      <c r="C244" s="261" t="s">
        <v>292</v>
      </c>
      <c r="D244" s="262">
        <v>80</v>
      </c>
      <c r="E244" s="263">
        <v>2500</v>
      </c>
      <c r="F244" s="264">
        <v>400</v>
      </c>
      <c r="G244" s="265">
        <v>2900</v>
      </c>
      <c r="H244" s="266">
        <v>232000</v>
      </c>
      <c r="I244" s="269" t="s">
        <v>622</v>
      </c>
      <c r="J244" s="270" t="s">
        <v>431</v>
      </c>
    </row>
    <row r="245" spans="1:10" s="271" customFormat="1">
      <c r="A245" s="260">
        <v>244</v>
      </c>
      <c r="B245" s="261" t="s">
        <v>184</v>
      </c>
      <c r="C245" s="261" t="s">
        <v>292</v>
      </c>
      <c r="D245" s="262">
        <v>60</v>
      </c>
      <c r="E245" s="263">
        <v>3571</v>
      </c>
      <c r="F245" s="264">
        <v>571.36</v>
      </c>
      <c r="G245" s="265">
        <v>4142.3599999999997</v>
      </c>
      <c r="H245" s="266">
        <v>248541.59999999998</v>
      </c>
      <c r="I245" s="269" t="s">
        <v>457</v>
      </c>
      <c r="J245" s="270" t="s">
        <v>1199</v>
      </c>
    </row>
    <row r="246" spans="1:10" s="271" customFormat="1">
      <c r="A246" s="260">
        <v>245</v>
      </c>
      <c r="B246" s="261" t="s">
        <v>188</v>
      </c>
      <c r="C246" s="261" t="s">
        <v>292</v>
      </c>
      <c r="D246" s="262">
        <v>60</v>
      </c>
      <c r="E246" s="263">
        <v>11143</v>
      </c>
      <c r="F246" s="264">
        <v>1782.88</v>
      </c>
      <c r="G246" s="265">
        <v>12925.880000000001</v>
      </c>
      <c r="H246" s="266">
        <v>775552.8</v>
      </c>
      <c r="I246" s="269" t="s">
        <v>1135</v>
      </c>
      <c r="J246" s="270" t="s">
        <v>1200</v>
      </c>
    </row>
    <row r="247" spans="1:10" s="271" customFormat="1">
      <c r="A247" s="260">
        <v>246</v>
      </c>
      <c r="B247" s="261" t="s">
        <v>185</v>
      </c>
      <c r="C247" s="261" t="s">
        <v>292</v>
      </c>
      <c r="D247" s="262">
        <v>20</v>
      </c>
      <c r="E247" s="263">
        <v>11143</v>
      </c>
      <c r="F247" s="264">
        <v>1782.88</v>
      </c>
      <c r="G247" s="265">
        <v>12925.880000000001</v>
      </c>
      <c r="H247" s="266">
        <v>258517.60000000003</v>
      </c>
      <c r="I247" s="269" t="s">
        <v>1135</v>
      </c>
      <c r="J247" s="270" t="s">
        <v>1200</v>
      </c>
    </row>
    <row r="248" spans="1:10" s="271" customFormat="1">
      <c r="A248" s="260">
        <v>247</v>
      </c>
      <c r="B248" s="261" t="s">
        <v>186</v>
      </c>
      <c r="C248" s="261" t="s">
        <v>292</v>
      </c>
      <c r="D248" s="262">
        <v>20</v>
      </c>
      <c r="E248" s="263">
        <v>11143</v>
      </c>
      <c r="F248" s="264">
        <v>1782.88</v>
      </c>
      <c r="G248" s="265">
        <v>12925.880000000001</v>
      </c>
      <c r="H248" s="266">
        <v>258517.60000000003</v>
      </c>
      <c r="I248" s="269" t="s">
        <v>1201</v>
      </c>
      <c r="J248" s="270" t="s">
        <v>1200</v>
      </c>
    </row>
    <row r="249" spans="1:10" s="271" customFormat="1">
      <c r="A249" s="260">
        <v>248</v>
      </c>
      <c r="B249" s="261" t="s">
        <v>189</v>
      </c>
      <c r="C249" s="261" t="s">
        <v>292</v>
      </c>
      <c r="D249" s="262">
        <v>40</v>
      </c>
      <c r="E249" s="263">
        <v>4714</v>
      </c>
      <c r="F249" s="264">
        <v>754.24</v>
      </c>
      <c r="G249" s="265">
        <v>5468.24</v>
      </c>
      <c r="H249" s="266">
        <v>218729.59999999998</v>
      </c>
      <c r="I249" s="269" t="s">
        <v>1202</v>
      </c>
      <c r="J249" s="270" t="s">
        <v>1203</v>
      </c>
    </row>
    <row r="250" spans="1:10">
      <c r="A250" s="260">
        <v>249</v>
      </c>
      <c r="B250" s="261" t="s">
        <v>190</v>
      </c>
      <c r="C250" s="261" t="s">
        <v>292</v>
      </c>
      <c r="D250" s="262">
        <v>40</v>
      </c>
      <c r="E250" s="263">
        <v>4714</v>
      </c>
      <c r="F250" s="264">
        <v>754.24</v>
      </c>
      <c r="G250" s="265">
        <v>5468.24</v>
      </c>
      <c r="H250" s="266">
        <v>218729.59999999998</v>
      </c>
      <c r="I250" s="267" t="s">
        <v>1183</v>
      </c>
      <c r="J250" s="260" t="s">
        <v>539</v>
      </c>
    </row>
    <row r="251" spans="1:10">
      <c r="A251" s="260">
        <v>250</v>
      </c>
      <c r="B251" s="261" t="s">
        <v>187</v>
      </c>
      <c r="C251" s="261" t="s">
        <v>292</v>
      </c>
      <c r="D251" s="262">
        <v>32</v>
      </c>
      <c r="E251" s="263">
        <v>4572</v>
      </c>
      <c r="F251" s="264">
        <v>731.52</v>
      </c>
      <c r="G251" s="265">
        <v>5303.52</v>
      </c>
      <c r="H251" s="266">
        <v>169712.64000000001</v>
      </c>
      <c r="I251" s="267" t="s">
        <v>1183</v>
      </c>
      <c r="J251" s="260" t="s">
        <v>1204</v>
      </c>
    </row>
    <row r="252" spans="1:10">
      <c r="A252" s="260">
        <v>251</v>
      </c>
      <c r="B252" s="261" t="s">
        <v>191</v>
      </c>
      <c r="C252" s="261" t="s">
        <v>292</v>
      </c>
      <c r="D252" s="262">
        <v>600</v>
      </c>
      <c r="E252" s="263">
        <v>2427</v>
      </c>
      <c r="F252" s="264">
        <v>388.32</v>
      </c>
      <c r="G252" s="265">
        <v>2815.32</v>
      </c>
      <c r="H252" s="266">
        <v>1689192</v>
      </c>
      <c r="I252" s="267" t="s">
        <v>1205</v>
      </c>
      <c r="J252" s="260" t="s">
        <v>475</v>
      </c>
    </row>
    <row r="253" spans="1:10">
      <c r="A253" s="260">
        <v>252</v>
      </c>
      <c r="B253" s="261" t="s">
        <v>192</v>
      </c>
      <c r="C253" s="261" t="s">
        <v>292</v>
      </c>
      <c r="D253" s="262">
        <v>400</v>
      </c>
      <c r="E253" s="263">
        <v>3143</v>
      </c>
      <c r="F253" s="264">
        <v>502.88</v>
      </c>
      <c r="G253" s="265">
        <v>3645.88</v>
      </c>
      <c r="H253" s="266">
        <v>1458352</v>
      </c>
      <c r="I253" s="267" t="s">
        <v>1150</v>
      </c>
      <c r="J253" s="260" t="s">
        <v>590</v>
      </c>
    </row>
    <row r="254" spans="1:10" s="271" customFormat="1">
      <c r="A254" s="260">
        <v>253</v>
      </c>
      <c r="B254" s="261" t="s">
        <v>193</v>
      </c>
      <c r="C254" s="261" t="s">
        <v>292</v>
      </c>
      <c r="D254" s="262">
        <v>48</v>
      </c>
      <c r="E254" s="263">
        <v>26799</v>
      </c>
      <c r="F254" s="272"/>
      <c r="G254" s="265">
        <v>26799</v>
      </c>
      <c r="H254" s="266">
        <v>1286352</v>
      </c>
      <c r="I254" s="269" t="s">
        <v>1121</v>
      </c>
      <c r="J254" s="270" t="s">
        <v>1206</v>
      </c>
    </row>
    <row r="255" spans="1:10" s="271" customFormat="1">
      <c r="A255" s="260">
        <v>254</v>
      </c>
      <c r="B255" s="261" t="s">
        <v>194</v>
      </c>
      <c r="C255" s="261" t="s">
        <v>292</v>
      </c>
      <c r="D255" s="262">
        <v>320</v>
      </c>
      <c r="E255" s="263">
        <v>943</v>
      </c>
      <c r="F255" s="264">
        <v>150.88</v>
      </c>
      <c r="G255" s="265">
        <v>1093.8800000000001</v>
      </c>
      <c r="H255" s="266">
        <v>350041.60000000003</v>
      </c>
      <c r="I255" s="269" t="s">
        <v>1183</v>
      </c>
      <c r="J255" s="270" t="s">
        <v>539</v>
      </c>
    </row>
    <row r="256" spans="1:10" s="271" customFormat="1">
      <c r="A256" s="260">
        <v>255</v>
      </c>
      <c r="B256" s="261" t="s">
        <v>195</v>
      </c>
      <c r="C256" s="261" t="s">
        <v>327</v>
      </c>
      <c r="D256" s="262">
        <v>4</v>
      </c>
      <c r="E256" s="263">
        <v>947.9</v>
      </c>
      <c r="F256" s="272"/>
      <c r="G256" s="265">
        <v>947.9</v>
      </c>
      <c r="H256" s="266">
        <v>75832</v>
      </c>
      <c r="I256" s="269" t="s">
        <v>1207</v>
      </c>
      <c r="J256" s="270" t="s">
        <v>1208</v>
      </c>
    </row>
    <row r="257" spans="1:10" s="275" customFormat="1">
      <c r="A257" s="260">
        <v>256</v>
      </c>
      <c r="B257" s="261" t="s">
        <v>196</v>
      </c>
      <c r="C257" s="261" t="s">
        <v>327</v>
      </c>
      <c r="D257" s="262">
        <v>4</v>
      </c>
      <c r="E257" s="263">
        <v>1031.45</v>
      </c>
      <c r="F257" s="286"/>
      <c r="G257" s="265">
        <v>1031.45</v>
      </c>
      <c r="H257" s="266">
        <v>82516</v>
      </c>
      <c r="I257" s="273" t="s">
        <v>1209</v>
      </c>
      <c r="J257" s="274" t="s">
        <v>1210</v>
      </c>
    </row>
    <row r="258" spans="1:10" s="275" customFormat="1">
      <c r="A258" s="260">
        <v>257</v>
      </c>
      <c r="B258" s="261" t="s">
        <v>799</v>
      </c>
      <c r="C258" s="261" t="s">
        <v>317</v>
      </c>
      <c r="D258" s="262">
        <v>4</v>
      </c>
      <c r="E258" s="263"/>
      <c r="F258" s="286"/>
      <c r="G258" s="265"/>
      <c r="H258" s="266">
        <v>0</v>
      </c>
      <c r="I258" s="273"/>
      <c r="J258" s="274"/>
    </row>
    <row r="259" spans="1:10" s="275" customFormat="1">
      <c r="A259" s="260">
        <v>258</v>
      </c>
      <c r="B259" s="261" t="s">
        <v>198</v>
      </c>
      <c r="C259" s="261" t="s">
        <v>328</v>
      </c>
      <c r="D259" s="262">
        <v>4</v>
      </c>
      <c r="E259" s="263">
        <v>37144</v>
      </c>
      <c r="F259" s="286"/>
      <c r="G259" s="265">
        <v>37144</v>
      </c>
      <c r="H259" s="266">
        <v>148576</v>
      </c>
      <c r="I259" s="273" t="s">
        <v>348</v>
      </c>
      <c r="J259" s="274" t="s">
        <v>1211</v>
      </c>
    </row>
    <row r="260" spans="1:10" s="278" customFormat="1">
      <c r="A260" s="260">
        <v>259</v>
      </c>
      <c r="B260" s="270" t="s">
        <v>213</v>
      </c>
      <c r="C260" s="270" t="s">
        <v>292</v>
      </c>
      <c r="D260" s="262">
        <v>36</v>
      </c>
      <c r="E260" s="263">
        <v>62956</v>
      </c>
      <c r="F260" s="264"/>
      <c r="G260" s="265">
        <v>62956</v>
      </c>
      <c r="H260" s="266">
        <v>2266416</v>
      </c>
      <c r="I260" s="276" t="s">
        <v>1119</v>
      </c>
      <c r="J260" s="277" t="s">
        <v>1212</v>
      </c>
    </row>
    <row r="261" spans="1:10" s="275" customFormat="1" ht="42">
      <c r="A261" s="260">
        <v>260</v>
      </c>
      <c r="B261" s="270" t="s">
        <v>800</v>
      </c>
      <c r="C261" s="270" t="s">
        <v>292</v>
      </c>
      <c r="D261" s="262">
        <v>200</v>
      </c>
      <c r="E261" s="263">
        <v>2822.67</v>
      </c>
      <c r="F261" s="286"/>
      <c r="G261" s="265">
        <v>2822.67</v>
      </c>
      <c r="H261" s="266">
        <v>564534</v>
      </c>
      <c r="I261" s="273" t="s">
        <v>509</v>
      </c>
      <c r="J261" s="274" t="s">
        <v>1213</v>
      </c>
    </row>
    <row r="262" spans="1:10" s="275" customFormat="1" ht="42">
      <c r="A262" s="260">
        <v>261</v>
      </c>
      <c r="B262" s="270" t="s">
        <v>801</v>
      </c>
      <c r="C262" s="270"/>
      <c r="D262" s="262">
        <v>200</v>
      </c>
      <c r="E262" s="263">
        <v>3694.36</v>
      </c>
      <c r="F262" s="286"/>
      <c r="G262" s="265">
        <v>3694.36</v>
      </c>
      <c r="H262" s="266">
        <v>738872</v>
      </c>
      <c r="I262" s="273" t="s">
        <v>509</v>
      </c>
      <c r="J262" s="274" t="s">
        <v>1213</v>
      </c>
    </row>
    <row r="263" spans="1:10" s="275" customFormat="1" ht="28">
      <c r="A263" s="260">
        <v>262</v>
      </c>
      <c r="B263" s="261" t="s">
        <v>802</v>
      </c>
      <c r="C263" s="261" t="s">
        <v>292</v>
      </c>
      <c r="D263" s="262">
        <v>20</v>
      </c>
      <c r="E263" s="263"/>
      <c r="F263" s="286"/>
      <c r="G263" s="265"/>
      <c r="H263" s="266">
        <v>0</v>
      </c>
      <c r="I263" s="273"/>
      <c r="J263" s="274"/>
    </row>
    <row r="264" spans="1:10" s="275" customFormat="1">
      <c r="A264" s="260">
        <v>263</v>
      </c>
      <c r="B264" s="261" t="s">
        <v>199</v>
      </c>
      <c r="C264" s="261" t="s">
        <v>292</v>
      </c>
      <c r="D264" s="262">
        <v>120</v>
      </c>
      <c r="E264" s="263">
        <v>18096</v>
      </c>
      <c r="F264" s="264">
        <v>2895.36</v>
      </c>
      <c r="G264" s="265">
        <v>20991.360000000001</v>
      </c>
      <c r="H264" s="266">
        <v>2518963.2000000002</v>
      </c>
      <c r="I264" s="273" t="s">
        <v>1214</v>
      </c>
      <c r="J264" s="274" t="s">
        <v>436</v>
      </c>
    </row>
    <row r="265" spans="1:10" s="275" customFormat="1">
      <c r="A265" s="260">
        <v>264</v>
      </c>
      <c r="B265" s="261" t="s">
        <v>200</v>
      </c>
      <c r="C265" s="261" t="s">
        <v>292</v>
      </c>
      <c r="D265" s="262">
        <v>40</v>
      </c>
      <c r="E265" s="263"/>
      <c r="F265" s="286"/>
      <c r="G265" s="265"/>
      <c r="H265" s="266">
        <v>0</v>
      </c>
      <c r="I265" s="273"/>
      <c r="J265" s="274"/>
    </row>
    <row r="266" spans="1:10" s="275" customFormat="1" ht="28">
      <c r="A266" s="260">
        <v>265</v>
      </c>
      <c r="B266" s="261" t="s">
        <v>201</v>
      </c>
      <c r="C266" s="261" t="s">
        <v>292</v>
      </c>
      <c r="D266" s="262">
        <v>40</v>
      </c>
      <c r="E266" s="263"/>
      <c r="F266" s="286"/>
      <c r="G266" s="265"/>
      <c r="H266" s="266">
        <v>0</v>
      </c>
      <c r="I266" s="273"/>
      <c r="J266" s="274"/>
    </row>
    <row r="267" spans="1:10" s="275" customFormat="1">
      <c r="A267" s="274">
        <v>266</v>
      </c>
      <c r="B267" s="285" t="s">
        <v>203</v>
      </c>
      <c r="C267" s="285" t="s">
        <v>329</v>
      </c>
      <c r="D267" s="291">
        <v>200</v>
      </c>
      <c r="E267" s="292">
        <v>314</v>
      </c>
      <c r="F267" s="286">
        <v>50</v>
      </c>
      <c r="G267" s="293">
        <v>364</v>
      </c>
      <c r="H267" s="294">
        <v>3640000</v>
      </c>
      <c r="I267" s="273" t="s">
        <v>640</v>
      </c>
      <c r="J267" s="274" t="s">
        <v>454</v>
      </c>
    </row>
    <row r="268" spans="1:10" s="275" customFormat="1">
      <c r="A268" s="260">
        <v>267</v>
      </c>
      <c r="B268" s="261" t="s">
        <v>803</v>
      </c>
      <c r="C268" s="261" t="s">
        <v>330</v>
      </c>
      <c r="D268" s="262">
        <v>4</v>
      </c>
      <c r="E268" s="263"/>
      <c r="F268" s="286"/>
      <c r="G268" s="265"/>
      <c r="H268" s="266">
        <v>0</v>
      </c>
      <c r="I268" s="273"/>
      <c r="J268" s="274"/>
    </row>
    <row r="269" spans="1:10">
      <c r="A269" s="260">
        <v>268</v>
      </c>
      <c r="B269" s="261" t="s">
        <v>204</v>
      </c>
      <c r="C269" s="261" t="s">
        <v>292</v>
      </c>
      <c r="D269" s="262">
        <v>48</v>
      </c>
      <c r="E269" s="263">
        <v>7639</v>
      </c>
      <c r="F269" s="264"/>
      <c r="G269" s="265">
        <v>7639</v>
      </c>
      <c r="H269" s="266">
        <v>366672</v>
      </c>
      <c r="I269" s="267" t="s">
        <v>1121</v>
      </c>
      <c r="J269" s="260" t="s">
        <v>462</v>
      </c>
    </row>
    <row r="270" spans="1:10">
      <c r="A270" s="260">
        <v>269</v>
      </c>
      <c r="B270" s="261" t="s">
        <v>205</v>
      </c>
      <c r="C270" s="261" t="s">
        <v>292</v>
      </c>
      <c r="D270" s="262">
        <v>288</v>
      </c>
      <c r="E270" s="263">
        <v>8529</v>
      </c>
      <c r="F270" s="264"/>
      <c r="G270" s="265">
        <v>8529</v>
      </c>
      <c r="H270" s="266">
        <v>2456352</v>
      </c>
      <c r="I270" s="267" t="s">
        <v>1119</v>
      </c>
      <c r="J270" s="260" t="s">
        <v>462</v>
      </c>
    </row>
    <row r="271" spans="1:10">
      <c r="A271" s="260">
        <v>270</v>
      </c>
      <c r="B271" s="261" t="s">
        <v>206</v>
      </c>
      <c r="C271" s="261" t="s">
        <v>292</v>
      </c>
      <c r="D271" s="262">
        <v>192</v>
      </c>
      <c r="E271" s="263">
        <v>8843</v>
      </c>
      <c r="F271" s="264"/>
      <c r="G271" s="265">
        <v>8843</v>
      </c>
      <c r="H271" s="266">
        <v>1697856</v>
      </c>
      <c r="I271" s="267" t="s">
        <v>627</v>
      </c>
      <c r="J271" s="260" t="s">
        <v>1215</v>
      </c>
    </row>
    <row r="272" spans="1:10">
      <c r="A272" s="260">
        <v>271</v>
      </c>
      <c r="B272" s="261" t="s">
        <v>207</v>
      </c>
      <c r="C272" s="261" t="s">
        <v>292</v>
      </c>
      <c r="D272" s="262">
        <v>48</v>
      </c>
      <c r="E272" s="263">
        <v>18472</v>
      </c>
      <c r="F272" s="264"/>
      <c r="G272" s="265">
        <v>18472</v>
      </c>
      <c r="H272" s="266">
        <v>886656</v>
      </c>
      <c r="I272" s="267" t="s">
        <v>627</v>
      </c>
      <c r="J272" s="260" t="s">
        <v>462</v>
      </c>
    </row>
    <row r="273" spans="1:10">
      <c r="A273" s="260">
        <v>272</v>
      </c>
      <c r="B273" s="261" t="s">
        <v>208</v>
      </c>
      <c r="C273" s="261" t="s">
        <v>292</v>
      </c>
      <c r="D273" s="262">
        <v>192</v>
      </c>
      <c r="E273" s="263">
        <v>9390</v>
      </c>
      <c r="F273" s="264"/>
      <c r="G273" s="265">
        <v>9390</v>
      </c>
      <c r="H273" s="266">
        <v>1802880</v>
      </c>
      <c r="I273" s="267" t="s">
        <v>1119</v>
      </c>
      <c r="J273" s="260" t="s">
        <v>1216</v>
      </c>
    </row>
    <row r="274" spans="1:10">
      <c r="A274" s="260">
        <v>273</v>
      </c>
      <c r="B274" s="261" t="s">
        <v>209</v>
      </c>
      <c r="C274" s="261" t="s">
        <v>292</v>
      </c>
      <c r="D274" s="262">
        <v>288</v>
      </c>
      <c r="E274" s="263">
        <v>10587</v>
      </c>
      <c r="F274" s="264"/>
      <c r="G274" s="265">
        <v>10587</v>
      </c>
      <c r="H274" s="266">
        <v>3049056</v>
      </c>
      <c r="I274" s="267" t="s">
        <v>1119</v>
      </c>
      <c r="J274" s="260" t="s">
        <v>462</v>
      </c>
    </row>
    <row r="275" spans="1:10">
      <c r="A275" s="260">
        <v>274</v>
      </c>
      <c r="B275" s="261" t="s">
        <v>210</v>
      </c>
      <c r="C275" s="261" t="s">
        <v>292</v>
      </c>
      <c r="D275" s="262">
        <v>288</v>
      </c>
      <c r="E275" s="263">
        <v>8500</v>
      </c>
      <c r="F275" s="264"/>
      <c r="G275" s="265">
        <v>8500</v>
      </c>
      <c r="H275" s="266">
        <v>2448000</v>
      </c>
      <c r="I275" s="267" t="s">
        <v>1119</v>
      </c>
      <c r="J275" s="260" t="s">
        <v>1217</v>
      </c>
    </row>
    <row r="276" spans="1:10">
      <c r="A276" s="260">
        <v>275</v>
      </c>
      <c r="B276" s="270" t="s">
        <v>804</v>
      </c>
      <c r="C276" s="270" t="s">
        <v>292</v>
      </c>
      <c r="D276" s="262">
        <v>48</v>
      </c>
      <c r="E276" s="263">
        <v>10587</v>
      </c>
      <c r="F276" s="264"/>
      <c r="G276" s="265">
        <v>10587</v>
      </c>
      <c r="H276" s="266">
        <v>508176</v>
      </c>
      <c r="I276" s="267" t="s">
        <v>1119</v>
      </c>
      <c r="J276" s="260" t="s">
        <v>641</v>
      </c>
    </row>
    <row r="277" spans="1:10">
      <c r="A277" s="260">
        <v>276</v>
      </c>
      <c r="B277" s="261" t="s">
        <v>211</v>
      </c>
      <c r="C277" s="261" t="s">
        <v>292</v>
      </c>
      <c r="D277" s="262">
        <v>192</v>
      </c>
      <c r="E277" s="263">
        <v>15445</v>
      </c>
      <c r="F277" s="264"/>
      <c r="G277" s="265">
        <v>15445</v>
      </c>
      <c r="H277" s="266">
        <v>2965440</v>
      </c>
      <c r="I277" s="267" t="s">
        <v>1119</v>
      </c>
      <c r="J277" s="260" t="s">
        <v>641</v>
      </c>
    </row>
    <row r="278" spans="1:10">
      <c r="A278" s="260">
        <v>277</v>
      </c>
      <c r="B278" s="261" t="s">
        <v>212</v>
      </c>
      <c r="C278" s="261" t="s">
        <v>292</v>
      </c>
      <c r="D278" s="262">
        <v>96</v>
      </c>
      <c r="E278" s="263">
        <v>12215</v>
      </c>
      <c r="F278" s="264"/>
      <c r="G278" s="265">
        <v>12215</v>
      </c>
      <c r="H278" s="266">
        <v>1172640</v>
      </c>
      <c r="I278" s="267" t="s">
        <v>1218</v>
      </c>
      <c r="J278" s="260" t="s">
        <v>462</v>
      </c>
    </row>
    <row r="279" spans="1:10">
      <c r="A279" s="260">
        <v>278</v>
      </c>
      <c r="B279" s="270" t="s">
        <v>805</v>
      </c>
      <c r="C279" s="270" t="s">
        <v>292</v>
      </c>
      <c r="D279" s="262">
        <v>48</v>
      </c>
      <c r="E279" s="263">
        <v>14386</v>
      </c>
      <c r="F279" s="264"/>
      <c r="G279" s="265">
        <v>14386</v>
      </c>
      <c r="H279" s="266">
        <v>690528</v>
      </c>
      <c r="I279" s="267" t="s">
        <v>1119</v>
      </c>
      <c r="J279" s="260" t="s">
        <v>462</v>
      </c>
    </row>
    <row r="280" spans="1:10">
      <c r="A280" s="260">
        <v>279</v>
      </c>
      <c r="B280" s="261" t="s">
        <v>214</v>
      </c>
      <c r="C280" s="261" t="s">
        <v>292</v>
      </c>
      <c r="D280" s="262">
        <v>16</v>
      </c>
      <c r="E280" s="263"/>
      <c r="F280" s="264"/>
      <c r="G280" s="265"/>
      <c r="H280" s="266">
        <v>0</v>
      </c>
      <c r="I280" s="267"/>
      <c r="J280" s="260"/>
    </row>
    <row r="281" spans="1:10" s="271" customFormat="1">
      <c r="A281" s="260">
        <v>280</v>
      </c>
      <c r="B281" s="261" t="s">
        <v>215</v>
      </c>
      <c r="C281" s="261" t="s">
        <v>292</v>
      </c>
      <c r="D281" s="262">
        <v>16</v>
      </c>
      <c r="E281" s="263"/>
      <c r="F281" s="264"/>
      <c r="G281" s="265"/>
      <c r="H281" s="266">
        <v>0</v>
      </c>
      <c r="I281" s="269"/>
      <c r="J281" s="270"/>
    </row>
    <row r="282" spans="1:10">
      <c r="A282" s="260">
        <v>281</v>
      </c>
      <c r="B282" s="261" t="s">
        <v>216</v>
      </c>
      <c r="C282" s="261" t="s">
        <v>292</v>
      </c>
      <c r="D282" s="262">
        <v>16</v>
      </c>
      <c r="E282" s="263"/>
      <c r="F282" s="264"/>
      <c r="G282" s="265"/>
      <c r="H282" s="266">
        <v>0</v>
      </c>
      <c r="I282" s="267"/>
      <c r="J282" s="260"/>
    </row>
    <row r="283" spans="1:10">
      <c r="A283" s="260">
        <v>282</v>
      </c>
      <c r="B283" s="261" t="s">
        <v>217</v>
      </c>
      <c r="C283" s="261" t="s">
        <v>292</v>
      </c>
      <c r="D283" s="262">
        <v>48</v>
      </c>
      <c r="E283" s="263">
        <v>7357</v>
      </c>
      <c r="F283" s="264"/>
      <c r="G283" s="265">
        <v>7357</v>
      </c>
      <c r="H283" s="266">
        <v>353136</v>
      </c>
      <c r="I283" s="267" t="s">
        <v>1121</v>
      </c>
      <c r="J283" s="260" t="s">
        <v>642</v>
      </c>
    </row>
    <row r="284" spans="1:10">
      <c r="A284" s="260">
        <v>283</v>
      </c>
      <c r="B284" s="261" t="s">
        <v>218</v>
      </c>
      <c r="C284" s="261" t="s">
        <v>292</v>
      </c>
      <c r="D284" s="262">
        <v>96</v>
      </c>
      <c r="E284" s="263">
        <v>5639</v>
      </c>
      <c r="F284" s="264"/>
      <c r="G284" s="265">
        <v>5639</v>
      </c>
      <c r="H284" s="266">
        <v>541344</v>
      </c>
      <c r="I284" s="267" t="s">
        <v>627</v>
      </c>
      <c r="J284" s="260" t="s">
        <v>642</v>
      </c>
    </row>
    <row r="285" spans="1:10">
      <c r="A285" s="260">
        <v>284</v>
      </c>
      <c r="B285" s="261" t="s">
        <v>219</v>
      </c>
      <c r="C285" s="261" t="s">
        <v>292</v>
      </c>
      <c r="D285" s="262">
        <v>48</v>
      </c>
      <c r="E285" s="263">
        <v>7357</v>
      </c>
      <c r="F285" s="264"/>
      <c r="G285" s="265">
        <v>7357</v>
      </c>
      <c r="H285" s="266">
        <v>353136</v>
      </c>
      <c r="I285" s="267" t="s">
        <v>1218</v>
      </c>
      <c r="J285" s="260" t="s">
        <v>1219</v>
      </c>
    </row>
    <row r="286" spans="1:10">
      <c r="A286" s="260">
        <v>285</v>
      </c>
      <c r="B286" s="270" t="s">
        <v>806</v>
      </c>
      <c r="C286" s="270" t="s">
        <v>292</v>
      </c>
      <c r="D286" s="262">
        <v>48</v>
      </c>
      <c r="E286" s="263">
        <v>5059</v>
      </c>
      <c r="F286" s="264"/>
      <c r="G286" s="265">
        <v>5059</v>
      </c>
      <c r="H286" s="266">
        <v>242832</v>
      </c>
      <c r="I286" s="267" t="s">
        <v>1121</v>
      </c>
      <c r="J286" s="260" t="s">
        <v>1219</v>
      </c>
    </row>
    <row r="287" spans="1:10" ht="28">
      <c r="A287" s="260">
        <v>286</v>
      </c>
      <c r="B287" s="261" t="s">
        <v>279</v>
      </c>
      <c r="C287" s="261" t="s">
        <v>333</v>
      </c>
      <c r="D287" s="262">
        <v>4</v>
      </c>
      <c r="E287" s="263"/>
      <c r="F287" s="264"/>
      <c r="G287" s="265"/>
      <c r="H287" s="266">
        <v>0</v>
      </c>
      <c r="I287" s="267"/>
      <c r="J287" s="260"/>
    </row>
    <row r="288" spans="1:10">
      <c r="A288" s="260">
        <v>287</v>
      </c>
      <c r="B288" s="261" t="s">
        <v>197</v>
      </c>
      <c r="C288" s="261" t="s">
        <v>292</v>
      </c>
      <c r="D288" s="262">
        <v>4</v>
      </c>
      <c r="E288" s="263">
        <v>229830</v>
      </c>
      <c r="F288" s="299"/>
      <c r="G288" s="265">
        <v>229830</v>
      </c>
      <c r="H288" s="266">
        <v>919320</v>
      </c>
      <c r="I288" s="267" t="s">
        <v>526</v>
      </c>
      <c r="J288" s="260" t="s">
        <v>1220</v>
      </c>
    </row>
    <row r="289" spans="1:10">
      <c r="A289" s="260">
        <v>288</v>
      </c>
      <c r="B289" s="261" t="s">
        <v>807</v>
      </c>
      <c r="C289" s="261" t="s">
        <v>292</v>
      </c>
      <c r="D289" s="262">
        <v>8</v>
      </c>
      <c r="E289" s="263"/>
      <c r="F289" s="264"/>
      <c r="G289" s="265"/>
      <c r="H289" s="266">
        <v>0</v>
      </c>
      <c r="I289" s="267"/>
      <c r="J289" s="260"/>
    </row>
    <row r="290" spans="1:10">
      <c r="A290" s="260">
        <v>289</v>
      </c>
      <c r="B290" s="261" t="s">
        <v>808</v>
      </c>
      <c r="C290" s="261" t="s">
        <v>292</v>
      </c>
      <c r="D290" s="262">
        <v>12</v>
      </c>
      <c r="E290" s="263"/>
      <c r="F290" s="264"/>
      <c r="G290" s="265"/>
      <c r="H290" s="266">
        <v>0</v>
      </c>
      <c r="I290" s="267"/>
      <c r="J290" s="260"/>
    </row>
    <row r="291" spans="1:10" ht="28">
      <c r="A291" s="260">
        <v>290</v>
      </c>
      <c r="B291" s="261" t="s">
        <v>809</v>
      </c>
      <c r="C291" s="261" t="s">
        <v>292</v>
      </c>
      <c r="D291" s="262">
        <v>12</v>
      </c>
      <c r="E291" s="263"/>
      <c r="F291" s="264"/>
      <c r="G291" s="265"/>
      <c r="H291" s="266">
        <v>0</v>
      </c>
      <c r="I291" s="267"/>
      <c r="J291" s="260"/>
    </row>
    <row r="292" spans="1:10" ht="28">
      <c r="A292" s="260">
        <v>291</v>
      </c>
      <c r="B292" s="270" t="s">
        <v>810</v>
      </c>
      <c r="C292" s="270" t="s">
        <v>292</v>
      </c>
      <c r="D292" s="262">
        <v>8</v>
      </c>
      <c r="E292" s="263"/>
      <c r="F292" s="264"/>
      <c r="G292" s="265"/>
      <c r="H292" s="266">
        <v>0</v>
      </c>
      <c r="I292" s="267"/>
      <c r="J292" s="260"/>
    </row>
    <row r="293" spans="1:10" ht="28">
      <c r="A293" s="260">
        <v>292</v>
      </c>
      <c r="B293" s="261" t="s">
        <v>811</v>
      </c>
      <c r="C293" s="261" t="s">
        <v>292</v>
      </c>
      <c r="D293" s="262">
        <v>40</v>
      </c>
      <c r="E293" s="263">
        <v>221433</v>
      </c>
      <c r="F293" s="264"/>
      <c r="G293" s="265">
        <v>221433</v>
      </c>
      <c r="H293" s="266">
        <v>8857320</v>
      </c>
      <c r="I293" s="267" t="s">
        <v>1221</v>
      </c>
      <c r="J293" s="260" t="s">
        <v>1222</v>
      </c>
    </row>
    <row r="294" spans="1:10" ht="28">
      <c r="A294" s="260">
        <v>293</v>
      </c>
      <c r="B294" s="261" t="s">
        <v>812</v>
      </c>
      <c r="C294" s="261" t="s">
        <v>292</v>
      </c>
      <c r="D294" s="262">
        <v>40</v>
      </c>
      <c r="E294" s="263"/>
      <c r="F294" s="264"/>
      <c r="G294" s="265"/>
      <c r="H294" s="266">
        <v>0</v>
      </c>
      <c r="I294" s="267"/>
      <c r="J294" s="260"/>
    </row>
    <row r="295" spans="1:10" s="275" customFormat="1">
      <c r="A295" s="274">
        <v>294</v>
      </c>
      <c r="B295" s="285" t="s">
        <v>220</v>
      </c>
      <c r="C295" s="285" t="s">
        <v>17</v>
      </c>
      <c r="D295" s="291">
        <v>4</v>
      </c>
      <c r="E295" s="292">
        <v>295720</v>
      </c>
      <c r="F295" s="286">
        <v>47315</v>
      </c>
      <c r="G295" s="293">
        <v>343035</v>
      </c>
      <c r="H295" s="294">
        <v>1372140</v>
      </c>
      <c r="I295" s="273" t="s">
        <v>1223</v>
      </c>
      <c r="J295" s="274"/>
    </row>
    <row r="296" spans="1:10" s="275" customFormat="1" ht="40">
      <c r="A296" s="274">
        <v>295</v>
      </c>
      <c r="B296" s="300" t="s">
        <v>813</v>
      </c>
      <c r="C296" s="284" t="s">
        <v>881</v>
      </c>
      <c r="D296" s="291">
        <v>400</v>
      </c>
      <c r="E296" s="292">
        <v>4050</v>
      </c>
      <c r="F296" s="286">
        <v>648</v>
      </c>
      <c r="G296" s="293">
        <v>4698</v>
      </c>
      <c r="H296" s="294">
        <v>1879200</v>
      </c>
      <c r="I296" s="273" t="s">
        <v>635</v>
      </c>
      <c r="J296" s="274" t="s">
        <v>1224</v>
      </c>
    </row>
    <row r="297" spans="1:10">
      <c r="A297" s="260">
        <v>296</v>
      </c>
      <c r="B297" s="261" t="s">
        <v>221</v>
      </c>
      <c r="C297" s="261" t="s">
        <v>292</v>
      </c>
      <c r="D297" s="262">
        <v>4</v>
      </c>
      <c r="E297" s="263">
        <v>120662</v>
      </c>
      <c r="F297" s="264">
        <v>19305.920000000002</v>
      </c>
      <c r="G297" s="265">
        <v>139967.92000000001</v>
      </c>
      <c r="H297" s="266">
        <v>559871.68000000005</v>
      </c>
      <c r="I297" s="267" t="s">
        <v>1225</v>
      </c>
      <c r="J297" s="260" t="s">
        <v>1226</v>
      </c>
    </row>
    <row r="298" spans="1:10">
      <c r="A298" s="260">
        <v>297</v>
      </c>
      <c r="B298" s="261" t="s">
        <v>222</v>
      </c>
      <c r="C298" s="261" t="s">
        <v>292</v>
      </c>
      <c r="D298" s="262">
        <v>16</v>
      </c>
      <c r="E298" s="263">
        <v>806</v>
      </c>
      <c r="F298" s="264"/>
      <c r="G298" s="265">
        <v>806</v>
      </c>
      <c r="H298" s="266">
        <v>12896</v>
      </c>
      <c r="I298" s="267" t="s">
        <v>386</v>
      </c>
      <c r="J298" s="260" t="s">
        <v>1227</v>
      </c>
    </row>
    <row r="299" spans="1:10">
      <c r="A299" s="260">
        <v>298</v>
      </c>
      <c r="B299" s="261" t="s">
        <v>223</v>
      </c>
      <c r="C299" s="261" t="s">
        <v>292</v>
      </c>
      <c r="D299" s="262">
        <v>16</v>
      </c>
      <c r="E299" s="263">
        <v>821</v>
      </c>
      <c r="F299" s="264"/>
      <c r="G299" s="265">
        <v>821</v>
      </c>
      <c r="H299" s="266">
        <v>13136</v>
      </c>
      <c r="I299" s="267" t="s">
        <v>386</v>
      </c>
      <c r="J299" s="260" t="s">
        <v>1227</v>
      </c>
    </row>
    <row r="300" spans="1:10">
      <c r="A300" s="260">
        <v>299</v>
      </c>
      <c r="B300" s="261" t="s">
        <v>224</v>
      </c>
      <c r="C300" s="261" t="s">
        <v>292</v>
      </c>
      <c r="D300" s="262">
        <v>12</v>
      </c>
      <c r="E300" s="263">
        <v>886</v>
      </c>
      <c r="F300" s="264"/>
      <c r="G300" s="265">
        <v>886</v>
      </c>
      <c r="H300" s="266">
        <v>10632</v>
      </c>
      <c r="I300" s="267" t="s">
        <v>386</v>
      </c>
      <c r="J300" s="260" t="s">
        <v>1227</v>
      </c>
    </row>
    <row r="301" spans="1:10" s="271" customFormat="1">
      <c r="A301" s="260">
        <v>300</v>
      </c>
      <c r="B301" s="261" t="s">
        <v>225</v>
      </c>
      <c r="C301" s="261" t="s">
        <v>292</v>
      </c>
      <c r="D301" s="262">
        <v>160</v>
      </c>
      <c r="E301" s="263">
        <v>830</v>
      </c>
      <c r="F301" s="272"/>
      <c r="G301" s="265">
        <v>830</v>
      </c>
      <c r="H301" s="266">
        <v>132800</v>
      </c>
      <c r="I301" s="269" t="s">
        <v>547</v>
      </c>
      <c r="J301" s="270" t="s">
        <v>600</v>
      </c>
    </row>
    <row r="302" spans="1:10" s="298" customFormat="1">
      <c r="A302" s="260">
        <v>301</v>
      </c>
      <c r="B302" s="261" t="s">
        <v>226</v>
      </c>
      <c r="C302" s="261" t="s">
        <v>292</v>
      </c>
      <c r="D302" s="262">
        <v>160</v>
      </c>
      <c r="E302" s="263">
        <v>830</v>
      </c>
      <c r="F302" s="299"/>
      <c r="G302" s="265">
        <v>830</v>
      </c>
      <c r="H302" s="266">
        <v>132800</v>
      </c>
      <c r="I302" s="297" t="s">
        <v>386</v>
      </c>
      <c r="J302" s="284" t="s">
        <v>1228</v>
      </c>
    </row>
    <row r="303" spans="1:10" s="271" customFormat="1">
      <c r="A303" s="260">
        <v>302</v>
      </c>
      <c r="B303" s="261" t="s">
        <v>227</v>
      </c>
      <c r="C303" s="261" t="s">
        <v>292</v>
      </c>
      <c r="D303" s="262">
        <v>8</v>
      </c>
      <c r="E303" s="263">
        <v>814</v>
      </c>
      <c r="F303" s="272"/>
      <c r="G303" s="265">
        <v>814</v>
      </c>
      <c r="H303" s="266">
        <v>6512</v>
      </c>
      <c r="I303" s="269" t="s">
        <v>375</v>
      </c>
      <c r="J303" s="270" t="s">
        <v>643</v>
      </c>
    </row>
    <row r="304" spans="1:10" s="271" customFormat="1">
      <c r="A304" s="260">
        <v>303</v>
      </c>
      <c r="B304" s="261" t="s">
        <v>228</v>
      </c>
      <c r="C304" s="261" t="s">
        <v>292</v>
      </c>
      <c r="D304" s="262">
        <v>8</v>
      </c>
      <c r="E304" s="263">
        <v>579</v>
      </c>
      <c r="F304" s="272"/>
      <c r="G304" s="265">
        <v>579</v>
      </c>
      <c r="H304" s="266">
        <v>4632</v>
      </c>
      <c r="I304" s="269" t="s">
        <v>386</v>
      </c>
      <c r="J304" s="260" t="s">
        <v>1227</v>
      </c>
    </row>
    <row r="305" spans="1:10" s="271" customFormat="1">
      <c r="A305" s="260">
        <v>304</v>
      </c>
      <c r="B305" s="261" t="s">
        <v>229</v>
      </c>
      <c r="C305" s="261" t="s">
        <v>292</v>
      </c>
      <c r="D305" s="262">
        <v>8</v>
      </c>
      <c r="E305" s="263">
        <v>579</v>
      </c>
      <c r="F305" s="272"/>
      <c r="G305" s="265">
        <v>579</v>
      </c>
      <c r="H305" s="266">
        <v>4632</v>
      </c>
      <c r="I305" s="269" t="s">
        <v>386</v>
      </c>
      <c r="J305" s="270" t="s">
        <v>600</v>
      </c>
    </row>
    <row r="306" spans="1:10" s="271" customFormat="1">
      <c r="A306" s="260">
        <v>305</v>
      </c>
      <c r="B306" s="261" t="s">
        <v>230</v>
      </c>
      <c r="C306" s="261" t="s">
        <v>292</v>
      </c>
      <c r="D306" s="262">
        <v>200</v>
      </c>
      <c r="E306" s="263">
        <v>500</v>
      </c>
      <c r="F306" s="272"/>
      <c r="G306" s="265">
        <v>500</v>
      </c>
      <c r="H306" s="266">
        <v>100000</v>
      </c>
      <c r="I306" s="269" t="s">
        <v>551</v>
      </c>
      <c r="J306" s="270" t="s">
        <v>464</v>
      </c>
    </row>
    <row r="307" spans="1:10" s="271" customFormat="1">
      <c r="A307" s="260">
        <v>306</v>
      </c>
      <c r="B307" s="261" t="s">
        <v>231</v>
      </c>
      <c r="C307" s="261" t="s">
        <v>292</v>
      </c>
      <c r="D307" s="262">
        <v>80</v>
      </c>
      <c r="E307" s="263">
        <v>500</v>
      </c>
      <c r="F307" s="272"/>
      <c r="G307" s="265">
        <v>500</v>
      </c>
      <c r="H307" s="266">
        <v>40000</v>
      </c>
      <c r="I307" s="269" t="s">
        <v>375</v>
      </c>
      <c r="J307" s="270" t="s">
        <v>602</v>
      </c>
    </row>
    <row r="308" spans="1:10" s="271" customFormat="1">
      <c r="A308" s="260">
        <v>307</v>
      </c>
      <c r="B308" s="261" t="s">
        <v>232</v>
      </c>
      <c r="C308" s="261" t="s">
        <v>292</v>
      </c>
      <c r="D308" s="262">
        <v>80</v>
      </c>
      <c r="E308" s="263">
        <v>500</v>
      </c>
      <c r="F308" s="272"/>
      <c r="G308" s="265">
        <v>500</v>
      </c>
      <c r="H308" s="266">
        <v>40000</v>
      </c>
      <c r="I308" s="269" t="s">
        <v>375</v>
      </c>
      <c r="J308" s="270" t="s">
        <v>464</v>
      </c>
    </row>
    <row r="309" spans="1:10" s="271" customFormat="1">
      <c r="A309" s="260">
        <v>308</v>
      </c>
      <c r="B309" s="261" t="s">
        <v>233</v>
      </c>
      <c r="C309" s="261" t="s">
        <v>292</v>
      </c>
      <c r="D309" s="262">
        <v>120</v>
      </c>
      <c r="E309" s="263">
        <v>500</v>
      </c>
      <c r="F309" s="272"/>
      <c r="G309" s="265">
        <v>500</v>
      </c>
      <c r="H309" s="266">
        <v>60000</v>
      </c>
      <c r="I309" s="269" t="s">
        <v>375</v>
      </c>
      <c r="J309" s="270" t="s">
        <v>464</v>
      </c>
    </row>
    <row r="310" spans="1:10" s="271" customFormat="1">
      <c r="A310" s="260">
        <v>309</v>
      </c>
      <c r="B310" s="261" t="s">
        <v>234</v>
      </c>
      <c r="C310" s="261" t="s">
        <v>292</v>
      </c>
      <c r="D310" s="262">
        <v>120</v>
      </c>
      <c r="E310" s="263">
        <v>500</v>
      </c>
      <c r="F310" s="272"/>
      <c r="G310" s="265">
        <v>500</v>
      </c>
      <c r="H310" s="266">
        <v>60000</v>
      </c>
      <c r="I310" s="269" t="s">
        <v>375</v>
      </c>
      <c r="J310" s="270" t="s">
        <v>464</v>
      </c>
    </row>
    <row r="311" spans="1:10" s="271" customFormat="1">
      <c r="A311" s="260">
        <v>310</v>
      </c>
      <c r="B311" s="261" t="s">
        <v>235</v>
      </c>
      <c r="C311" s="261" t="s">
        <v>292</v>
      </c>
      <c r="D311" s="262">
        <v>80</v>
      </c>
      <c r="E311" s="263">
        <v>1167</v>
      </c>
      <c r="F311" s="272"/>
      <c r="G311" s="265">
        <v>1167</v>
      </c>
      <c r="H311" s="266">
        <v>93360</v>
      </c>
      <c r="I311" s="269" t="s">
        <v>375</v>
      </c>
      <c r="J311" s="270" t="s">
        <v>464</v>
      </c>
    </row>
    <row r="312" spans="1:10" s="271" customFormat="1">
      <c r="A312" s="260">
        <v>311</v>
      </c>
      <c r="B312" s="261" t="s">
        <v>236</v>
      </c>
      <c r="C312" s="261" t="s">
        <v>292</v>
      </c>
      <c r="D312" s="262">
        <v>200</v>
      </c>
      <c r="E312" s="263">
        <v>500</v>
      </c>
      <c r="F312" s="272"/>
      <c r="G312" s="265">
        <v>500</v>
      </c>
      <c r="H312" s="266">
        <v>100000</v>
      </c>
      <c r="I312" s="269" t="s">
        <v>551</v>
      </c>
      <c r="J312" s="270" t="s">
        <v>464</v>
      </c>
    </row>
    <row r="313" spans="1:10" s="271" customFormat="1">
      <c r="A313" s="260">
        <v>312</v>
      </c>
      <c r="B313" s="261" t="s">
        <v>237</v>
      </c>
      <c r="C313" s="261" t="s">
        <v>292</v>
      </c>
      <c r="D313" s="262">
        <v>240</v>
      </c>
      <c r="E313" s="263">
        <v>500</v>
      </c>
      <c r="F313" s="272"/>
      <c r="G313" s="265">
        <v>500</v>
      </c>
      <c r="H313" s="266">
        <v>120000</v>
      </c>
      <c r="I313" s="269" t="s">
        <v>375</v>
      </c>
      <c r="J313" s="270" t="s">
        <v>464</v>
      </c>
    </row>
    <row r="314" spans="1:10" s="271" customFormat="1">
      <c r="A314" s="260">
        <v>313</v>
      </c>
      <c r="B314" s="261" t="s">
        <v>238</v>
      </c>
      <c r="C314" s="261" t="s">
        <v>292</v>
      </c>
      <c r="D314" s="262">
        <v>400</v>
      </c>
      <c r="E314" s="263">
        <v>500</v>
      </c>
      <c r="F314" s="272"/>
      <c r="G314" s="265">
        <v>500</v>
      </c>
      <c r="H314" s="266">
        <v>200000</v>
      </c>
      <c r="I314" s="269" t="s">
        <v>375</v>
      </c>
      <c r="J314" s="270" t="s">
        <v>464</v>
      </c>
    </row>
    <row r="315" spans="1:10" s="271" customFormat="1" ht="28">
      <c r="A315" s="260">
        <v>314</v>
      </c>
      <c r="B315" s="261" t="s">
        <v>239</v>
      </c>
      <c r="C315" s="261" t="s">
        <v>292</v>
      </c>
      <c r="D315" s="262">
        <v>4</v>
      </c>
      <c r="E315" s="263"/>
      <c r="F315" s="272"/>
      <c r="G315" s="265"/>
      <c r="H315" s="266">
        <v>0</v>
      </c>
      <c r="I315" s="269"/>
      <c r="J315" s="270"/>
    </row>
    <row r="316" spans="1:10" s="271" customFormat="1" ht="28">
      <c r="A316" s="260">
        <v>315</v>
      </c>
      <c r="B316" s="261" t="s">
        <v>240</v>
      </c>
      <c r="C316" s="261" t="s">
        <v>292</v>
      </c>
      <c r="D316" s="262">
        <v>4</v>
      </c>
      <c r="E316" s="263"/>
      <c r="F316" s="272"/>
      <c r="G316" s="265"/>
      <c r="H316" s="266">
        <v>0</v>
      </c>
      <c r="I316" s="269"/>
      <c r="J316" s="270"/>
    </row>
    <row r="317" spans="1:10" s="271" customFormat="1">
      <c r="A317" s="260">
        <v>316</v>
      </c>
      <c r="B317" s="261" t="s">
        <v>243</v>
      </c>
      <c r="C317" s="261" t="s">
        <v>292</v>
      </c>
      <c r="D317" s="262">
        <v>4</v>
      </c>
      <c r="E317" s="263">
        <v>1429</v>
      </c>
      <c r="F317" s="272"/>
      <c r="G317" s="265">
        <v>1429</v>
      </c>
      <c r="H317" s="266">
        <v>5716</v>
      </c>
      <c r="I317" s="269" t="s">
        <v>1229</v>
      </c>
      <c r="J317" s="270" t="s">
        <v>499</v>
      </c>
    </row>
    <row r="318" spans="1:10" s="271" customFormat="1">
      <c r="A318" s="260">
        <v>317</v>
      </c>
      <c r="B318" s="261" t="s">
        <v>814</v>
      </c>
      <c r="C318" s="261" t="s">
        <v>292</v>
      </c>
      <c r="D318" s="262">
        <v>4</v>
      </c>
      <c r="E318" s="263">
        <v>1643</v>
      </c>
      <c r="F318" s="272"/>
      <c r="G318" s="265">
        <v>1643</v>
      </c>
      <c r="H318" s="266">
        <v>6572</v>
      </c>
      <c r="I318" s="269" t="s">
        <v>1230</v>
      </c>
      <c r="J318" s="270" t="s">
        <v>499</v>
      </c>
    </row>
    <row r="319" spans="1:10" s="271" customFormat="1">
      <c r="A319" s="260">
        <v>318</v>
      </c>
      <c r="B319" s="261" t="s">
        <v>244</v>
      </c>
      <c r="C319" s="261" t="s">
        <v>292</v>
      </c>
      <c r="D319" s="262">
        <v>400</v>
      </c>
      <c r="E319" s="263">
        <v>1643</v>
      </c>
      <c r="F319" s="272"/>
      <c r="G319" s="265">
        <v>1643</v>
      </c>
      <c r="H319" s="266">
        <v>657200</v>
      </c>
      <c r="I319" s="269" t="s">
        <v>1231</v>
      </c>
      <c r="J319" s="270" t="s">
        <v>499</v>
      </c>
    </row>
    <row r="320" spans="1:10" s="271" customFormat="1">
      <c r="A320" s="260">
        <v>319</v>
      </c>
      <c r="B320" s="261" t="s">
        <v>245</v>
      </c>
      <c r="C320" s="261" t="s">
        <v>292</v>
      </c>
      <c r="D320" s="262">
        <v>400</v>
      </c>
      <c r="E320" s="263">
        <v>1642.9</v>
      </c>
      <c r="F320" s="272"/>
      <c r="G320" s="265">
        <v>1642.9</v>
      </c>
      <c r="H320" s="266">
        <v>657160</v>
      </c>
      <c r="I320" s="269" t="s">
        <v>1231</v>
      </c>
      <c r="J320" s="270" t="s">
        <v>1232</v>
      </c>
    </row>
    <row r="321" spans="1:10">
      <c r="A321" s="260">
        <v>320</v>
      </c>
      <c r="B321" s="270" t="s">
        <v>815</v>
      </c>
      <c r="C321" s="270"/>
      <c r="D321" s="262">
        <v>400</v>
      </c>
      <c r="E321" s="263">
        <v>1642.9</v>
      </c>
      <c r="F321" s="264"/>
      <c r="G321" s="265">
        <v>1642.9</v>
      </c>
      <c r="H321" s="266">
        <v>657160</v>
      </c>
      <c r="I321" s="267" t="s">
        <v>1231</v>
      </c>
      <c r="J321" s="260" t="s">
        <v>499</v>
      </c>
    </row>
    <row r="322" spans="1:10">
      <c r="A322" s="260">
        <v>321</v>
      </c>
      <c r="B322" s="270" t="s">
        <v>816</v>
      </c>
      <c r="C322" s="270"/>
      <c r="D322" s="262">
        <v>8</v>
      </c>
      <c r="E322" s="263">
        <v>1371.5</v>
      </c>
      <c r="F322" s="264"/>
      <c r="G322" s="265">
        <v>1371.5</v>
      </c>
      <c r="H322" s="266">
        <v>10972</v>
      </c>
      <c r="I322" s="267" t="s">
        <v>439</v>
      </c>
      <c r="J322" s="260" t="s">
        <v>499</v>
      </c>
    </row>
    <row r="323" spans="1:10">
      <c r="A323" s="260">
        <v>322</v>
      </c>
      <c r="B323" s="261" t="s">
        <v>241</v>
      </c>
      <c r="C323" s="261" t="s">
        <v>292</v>
      </c>
      <c r="D323" s="262">
        <v>20</v>
      </c>
      <c r="E323" s="263">
        <v>1857.2</v>
      </c>
      <c r="F323" s="264"/>
      <c r="G323" s="265">
        <v>1857.2</v>
      </c>
      <c r="H323" s="266">
        <v>37144</v>
      </c>
      <c r="I323" s="267" t="s">
        <v>1233</v>
      </c>
      <c r="J323" s="260" t="s">
        <v>499</v>
      </c>
    </row>
    <row r="324" spans="1:10">
      <c r="A324" s="260">
        <v>323</v>
      </c>
      <c r="B324" s="261" t="s">
        <v>242</v>
      </c>
      <c r="C324" s="261" t="s">
        <v>292</v>
      </c>
      <c r="D324" s="262">
        <v>8</v>
      </c>
      <c r="E324" s="263">
        <v>1429</v>
      </c>
      <c r="F324" s="264"/>
      <c r="G324" s="265">
        <v>1429</v>
      </c>
      <c r="H324" s="266">
        <v>11432</v>
      </c>
      <c r="I324" s="267" t="s">
        <v>1233</v>
      </c>
      <c r="J324" s="260" t="s">
        <v>1234</v>
      </c>
    </row>
    <row r="325" spans="1:10">
      <c r="A325" s="260">
        <v>324</v>
      </c>
      <c r="B325" s="270" t="s">
        <v>817</v>
      </c>
      <c r="C325" s="270" t="s">
        <v>292</v>
      </c>
      <c r="D325" s="262">
        <v>50</v>
      </c>
      <c r="E325" s="263">
        <v>2000</v>
      </c>
      <c r="F325" s="264"/>
      <c r="G325" s="265">
        <v>2000</v>
      </c>
      <c r="H325" s="266">
        <v>100000</v>
      </c>
      <c r="I325" s="267" t="s">
        <v>1233</v>
      </c>
      <c r="J325" s="260" t="s">
        <v>499</v>
      </c>
    </row>
    <row r="326" spans="1:10">
      <c r="A326" s="260">
        <v>325</v>
      </c>
      <c r="B326" s="261" t="s">
        <v>246</v>
      </c>
      <c r="C326" s="261" t="s">
        <v>292</v>
      </c>
      <c r="D326" s="262">
        <v>12</v>
      </c>
      <c r="E326" s="263"/>
      <c r="F326" s="264"/>
      <c r="G326" s="265"/>
      <c r="H326" s="266">
        <v>0</v>
      </c>
      <c r="I326" s="267"/>
      <c r="J326" s="260"/>
    </row>
    <row r="327" spans="1:10">
      <c r="A327" s="260">
        <v>326</v>
      </c>
      <c r="B327" s="261" t="s">
        <v>247</v>
      </c>
      <c r="C327" s="261" t="s">
        <v>292</v>
      </c>
      <c r="D327" s="262">
        <v>12</v>
      </c>
      <c r="E327" s="263"/>
      <c r="F327" s="264"/>
      <c r="G327" s="265"/>
      <c r="H327" s="266">
        <v>0</v>
      </c>
      <c r="I327" s="267"/>
      <c r="J327" s="260"/>
    </row>
    <row r="328" spans="1:10">
      <c r="A328" s="260">
        <v>327</v>
      </c>
      <c r="B328" s="261" t="s">
        <v>248</v>
      </c>
      <c r="C328" s="261" t="s">
        <v>292</v>
      </c>
      <c r="D328" s="262">
        <v>12</v>
      </c>
      <c r="E328" s="263"/>
      <c r="F328" s="264"/>
      <c r="G328" s="265"/>
      <c r="H328" s="266">
        <v>0</v>
      </c>
      <c r="I328" s="267"/>
      <c r="J328" s="260"/>
    </row>
    <row r="329" spans="1:10" ht="28">
      <c r="A329" s="260">
        <v>328</v>
      </c>
      <c r="B329" s="270" t="s">
        <v>818</v>
      </c>
      <c r="C329" s="270" t="s">
        <v>311</v>
      </c>
      <c r="D329" s="262">
        <v>200</v>
      </c>
      <c r="E329" s="263"/>
      <c r="F329" s="264"/>
      <c r="G329" s="265"/>
      <c r="H329" s="266">
        <v>0</v>
      </c>
      <c r="I329" s="267"/>
      <c r="J329" s="260"/>
    </row>
    <row r="330" spans="1:10">
      <c r="A330" s="260">
        <v>329</v>
      </c>
      <c r="B330" s="261" t="s">
        <v>249</v>
      </c>
      <c r="C330" s="261" t="s">
        <v>331</v>
      </c>
      <c r="D330" s="262">
        <v>80</v>
      </c>
      <c r="E330" s="263">
        <v>134.28</v>
      </c>
      <c r="F330" s="264">
        <v>21.4848</v>
      </c>
      <c r="G330" s="265">
        <v>155.76480000000001</v>
      </c>
      <c r="H330" s="266">
        <v>623059.20000000007</v>
      </c>
      <c r="I330" s="267" t="s">
        <v>1235</v>
      </c>
      <c r="J330" s="260" t="s">
        <v>1236</v>
      </c>
    </row>
    <row r="331" spans="1:10" s="271" customFormat="1">
      <c r="A331" s="260">
        <v>330</v>
      </c>
      <c r="B331" s="261" t="s">
        <v>250</v>
      </c>
      <c r="C331" s="261" t="s">
        <v>332</v>
      </c>
      <c r="D331" s="262">
        <v>300</v>
      </c>
      <c r="E331" s="263">
        <v>134.28</v>
      </c>
      <c r="F331" s="264">
        <v>21.4848</v>
      </c>
      <c r="G331" s="265">
        <v>155.76480000000001</v>
      </c>
      <c r="H331" s="266">
        <v>2336472</v>
      </c>
      <c r="I331" s="269" t="s">
        <v>1235</v>
      </c>
      <c r="J331" s="270" t="s">
        <v>1237</v>
      </c>
    </row>
    <row r="332" spans="1:10" s="271" customFormat="1">
      <c r="A332" s="260">
        <v>331</v>
      </c>
      <c r="B332" s="261" t="s">
        <v>819</v>
      </c>
      <c r="C332" s="261" t="s">
        <v>313</v>
      </c>
      <c r="D332" s="262">
        <v>200</v>
      </c>
      <c r="E332" s="263">
        <v>3157.2</v>
      </c>
      <c r="F332" s="264">
        <v>505.15199999999999</v>
      </c>
      <c r="G332" s="265">
        <v>3662.3519999999999</v>
      </c>
      <c r="H332" s="266">
        <v>732470.4</v>
      </c>
      <c r="I332" s="269" t="s">
        <v>509</v>
      </c>
      <c r="J332" s="270" t="s">
        <v>1238</v>
      </c>
    </row>
    <row r="333" spans="1:10" s="271" customFormat="1">
      <c r="A333" s="260">
        <v>332</v>
      </c>
      <c r="B333" s="261" t="s">
        <v>251</v>
      </c>
      <c r="C333" s="261" t="s">
        <v>292</v>
      </c>
      <c r="D333" s="262">
        <v>800</v>
      </c>
      <c r="E333" s="263"/>
      <c r="F333" s="272"/>
      <c r="G333" s="265"/>
      <c r="H333" s="266">
        <v>0</v>
      </c>
      <c r="I333" s="269"/>
      <c r="J333" s="270"/>
    </row>
    <row r="334" spans="1:10" s="271" customFormat="1">
      <c r="A334" s="260">
        <v>333</v>
      </c>
      <c r="B334" s="261" t="s">
        <v>252</v>
      </c>
      <c r="C334" s="261" t="s">
        <v>294</v>
      </c>
      <c r="D334" s="262">
        <v>20</v>
      </c>
      <c r="E334" s="263">
        <v>71430</v>
      </c>
      <c r="F334" s="272"/>
      <c r="G334" s="265">
        <v>71430</v>
      </c>
      <c r="H334" s="266">
        <v>1428600</v>
      </c>
      <c r="I334" s="269" t="s">
        <v>1239</v>
      </c>
      <c r="J334" s="270" t="s">
        <v>1240</v>
      </c>
    </row>
    <row r="335" spans="1:10" s="298" customFormat="1" ht="28">
      <c r="A335" s="274">
        <v>334</v>
      </c>
      <c r="B335" s="285" t="s">
        <v>253</v>
      </c>
      <c r="C335" s="285" t="s">
        <v>331</v>
      </c>
      <c r="D335" s="291">
        <v>140</v>
      </c>
      <c r="E335" s="292">
        <v>857</v>
      </c>
      <c r="F335" s="299"/>
      <c r="G335" s="293">
        <v>857</v>
      </c>
      <c r="H335" s="294">
        <v>5999000</v>
      </c>
      <c r="I335" s="297" t="s">
        <v>345</v>
      </c>
      <c r="J335" s="284" t="s">
        <v>604</v>
      </c>
    </row>
    <row r="336" spans="1:10" s="271" customFormat="1" ht="42">
      <c r="A336" s="260">
        <v>335</v>
      </c>
      <c r="B336" s="261" t="s">
        <v>820</v>
      </c>
      <c r="C336" s="261" t="s">
        <v>292</v>
      </c>
      <c r="D336" s="262">
        <v>12</v>
      </c>
      <c r="E336" s="263"/>
      <c r="F336" s="272"/>
      <c r="G336" s="265"/>
      <c r="H336" s="266">
        <v>0</v>
      </c>
      <c r="I336" s="269"/>
      <c r="J336" s="270"/>
    </row>
    <row r="337" spans="1:10" s="271" customFormat="1" ht="42">
      <c r="A337" s="260">
        <v>336</v>
      </c>
      <c r="B337" s="261" t="s">
        <v>821</v>
      </c>
      <c r="C337" s="261" t="s">
        <v>292</v>
      </c>
      <c r="D337" s="262">
        <v>12</v>
      </c>
      <c r="E337" s="263"/>
      <c r="F337" s="272"/>
      <c r="G337" s="265"/>
      <c r="H337" s="266">
        <v>0</v>
      </c>
      <c r="I337" s="269"/>
      <c r="J337" s="270"/>
    </row>
    <row r="338" spans="1:10" s="271" customFormat="1">
      <c r="A338" s="260">
        <v>337</v>
      </c>
      <c r="B338" s="270" t="s">
        <v>822</v>
      </c>
      <c r="C338" s="270" t="s">
        <v>292</v>
      </c>
      <c r="D338" s="262">
        <v>8</v>
      </c>
      <c r="E338" s="263">
        <v>2516</v>
      </c>
      <c r="F338" s="272"/>
      <c r="G338" s="265">
        <v>2516</v>
      </c>
      <c r="H338" s="266">
        <v>20128</v>
      </c>
      <c r="I338" s="269" t="s">
        <v>1241</v>
      </c>
      <c r="J338" s="270" t="s">
        <v>1242</v>
      </c>
    </row>
    <row r="339" spans="1:10" s="271" customFormat="1">
      <c r="A339" s="260">
        <v>338</v>
      </c>
      <c r="B339" s="270" t="s">
        <v>823</v>
      </c>
      <c r="C339" s="270" t="s">
        <v>292</v>
      </c>
      <c r="D339" s="262">
        <v>8</v>
      </c>
      <c r="E339" s="263">
        <v>2737</v>
      </c>
      <c r="F339" s="272"/>
      <c r="G339" s="265">
        <v>2737</v>
      </c>
      <c r="H339" s="266">
        <v>21896</v>
      </c>
      <c r="I339" s="269" t="s">
        <v>375</v>
      </c>
      <c r="J339" s="270" t="s">
        <v>1243</v>
      </c>
    </row>
    <row r="340" spans="1:10">
      <c r="A340" s="260">
        <v>339</v>
      </c>
      <c r="B340" s="270" t="s">
        <v>824</v>
      </c>
      <c r="C340" s="270" t="s">
        <v>292</v>
      </c>
      <c r="D340" s="262">
        <v>8</v>
      </c>
      <c r="E340" s="263">
        <v>2804</v>
      </c>
      <c r="F340" s="264"/>
      <c r="G340" s="265">
        <v>2804</v>
      </c>
      <c r="H340" s="266">
        <v>22432</v>
      </c>
      <c r="I340" s="267" t="s">
        <v>375</v>
      </c>
      <c r="J340" s="260" t="s">
        <v>644</v>
      </c>
    </row>
    <row r="341" spans="1:10">
      <c r="A341" s="260">
        <v>340</v>
      </c>
      <c r="B341" s="270" t="s">
        <v>825</v>
      </c>
      <c r="C341" s="270" t="s">
        <v>292</v>
      </c>
      <c r="D341" s="262">
        <v>8</v>
      </c>
      <c r="E341" s="263">
        <v>1786</v>
      </c>
      <c r="F341" s="264"/>
      <c r="G341" s="265">
        <v>1786</v>
      </c>
      <c r="H341" s="266">
        <v>14288</v>
      </c>
      <c r="I341" s="267" t="s">
        <v>375</v>
      </c>
      <c r="J341" s="260" t="s">
        <v>644</v>
      </c>
    </row>
    <row r="342" spans="1:10">
      <c r="A342" s="260">
        <v>341</v>
      </c>
      <c r="B342" s="261" t="s">
        <v>254</v>
      </c>
      <c r="C342" s="261" t="s">
        <v>292</v>
      </c>
      <c r="D342" s="262">
        <v>8</v>
      </c>
      <c r="E342" s="263">
        <v>3040</v>
      </c>
      <c r="F342" s="301"/>
      <c r="G342" s="265">
        <v>3040</v>
      </c>
      <c r="H342" s="266">
        <v>24320</v>
      </c>
      <c r="I342" s="267" t="s">
        <v>375</v>
      </c>
      <c r="J342" s="260" t="s">
        <v>1244</v>
      </c>
    </row>
    <row r="343" spans="1:10">
      <c r="A343" s="260">
        <v>342</v>
      </c>
      <c r="B343" s="261" t="s">
        <v>255</v>
      </c>
      <c r="C343" s="261" t="s">
        <v>292</v>
      </c>
      <c r="D343" s="262">
        <v>8</v>
      </c>
      <c r="E343" s="263">
        <v>3333</v>
      </c>
      <c r="F343" s="264"/>
      <c r="G343" s="265">
        <v>3333</v>
      </c>
      <c r="H343" s="266">
        <v>26664</v>
      </c>
      <c r="I343" s="267" t="s">
        <v>375</v>
      </c>
      <c r="J343" s="260" t="s">
        <v>644</v>
      </c>
    </row>
    <row r="344" spans="1:10">
      <c r="A344" s="260">
        <v>343</v>
      </c>
      <c r="B344" s="270" t="s">
        <v>826</v>
      </c>
      <c r="C344" s="270" t="s">
        <v>292</v>
      </c>
      <c r="D344" s="262">
        <v>8</v>
      </c>
      <c r="E344" s="263">
        <v>1786</v>
      </c>
      <c r="F344" s="264"/>
      <c r="G344" s="265">
        <v>1786</v>
      </c>
      <c r="H344" s="266">
        <v>14288</v>
      </c>
      <c r="I344" s="267" t="s">
        <v>375</v>
      </c>
      <c r="J344" s="260" t="s">
        <v>644</v>
      </c>
    </row>
    <row r="345" spans="1:10">
      <c r="A345" s="260">
        <v>344</v>
      </c>
      <c r="B345" s="270" t="s">
        <v>827</v>
      </c>
      <c r="C345" s="270" t="s">
        <v>292</v>
      </c>
      <c r="D345" s="262">
        <v>4</v>
      </c>
      <c r="E345" s="263">
        <v>1786</v>
      </c>
      <c r="F345" s="264"/>
      <c r="G345" s="265">
        <v>1786</v>
      </c>
      <c r="H345" s="266">
        <v>7144</v>
      </c>
      <c r="I345" s="267" t="s">
        <v>375</v>
      </c>
      <c r="J345" s="260" t="s">
        <v>644</v>
      </c>
    </row>
    <row r="346" spans="1:10">
      <c r="A346" s="260">
        <v>345</v>
      </c>
      <c r="B346" s="261" t="s">
        <v>256</v>
      </c>
      <c r="C346" s="261" t="s">
        <v>292</v>
      </c>
      <c r="D346" s="262">
        <v>4</v>
      </c>
      <c r="E346" s="263">
        <v>5000</v>
      </c>
      <c r="F346" s="264">
        <v>800</v>
      </c>
      <c r="G346" s="265">
        <v>5800</v>
      </c>
      <c r="H346" s="266">
        <v>23200</v>
      </c>
      <c r="I346" s="267" t="s">
        <v>375</v>
      </c>
      <c r="J346" s="260" t="s">
        <v>553</v>
      </c>
    </row>
    <row r="347" spans="1:10">
      <c r="A347" s="260">
        <v>346</v>
      </c>
      <c r="B347" s="270" t="s">
        <v>828</v>
      </c>
      <c r="C347" s="270"/>
      <c r="D347" s="262">
        <v>4</v>
      </c>
      <c r="E347" s="263">
        <v>6290</v>
      </c>
      <c r="F347" s="264">
        <v>1006.4</v>
      </c>
      <c r="G347" s="265">
        <v>7296.4</v>
      </c>
      <c r="H347" s="266">
        <v>29185.599999999999</v>
      </c>
      <c r="I347" s="267" t="s">
        <v>375</v>
      </c>
      <c r="J347" s="260" t="s">
        <v>1245</v>
      </c>
    </row>
    <row r="348" spans="1:10">
      <c r="A348" s="260">
        <v>347</v>
      </c>
      <c r="B348" s="261" t="s">
        <v>257</v>
      </c>
      <c r="C348" s="261" t="s">
        <v>292</v>
      </c>
      <c r="D348" s="262">
        <v>8</v>
      </c>
      <c r="E348" s="263">
        <v>5000</v>
      </c>
      <c r="F348" s="264">
        <v>800</v>
      </c>
      <c r="G348" s="265">
        <v>5800</v>
      </c>
      <c r="H348" s="266">
        <v>46400</v>
      </c>
      <c r="I348" s="267" t="s">
        <v>375</v>
      </c>
      <c r="J348" s="260" t="s">
        <v>1245</v>
      </c>
    </row>
    <row r="349" spans="1:10" ht="28">
      <c r="A349" s="260">
        <v>348</v>
      </c>
      <c r="B349" s="270" t="s">
        <v>829</v>
      </c>
      <c r="C349" s="270" t="s">
        <v>292</v>
      </c>
      <c r="D349" s="262">
        <v>4</v>
      </c>
      <c r="E349" s="263"/>
      <c r="F349" s="264"/>
      <c r="G349" s="265"/>
      <c r="H349" s="266">
        <v>0</v>
      </c>
      <c r="I349" s="267"/>
      <c r="J349" s="260"/>
    </row>
    <row r="350" spans="1:10" ht="28">
      <c r="A350" s="260">
        <v>349</v>
      </c>
      <c r="B350" s="270" t="s">
        <v>830</v>
      </c>
      <c r="C350" s="270" t="s">
        <v>292</v>
      </c>
      <c r="D350" s="262">
        <v>4</v>
      </c>
      <c r="E350" s="263"/>
      <c r="F350" s="264"/>
      <c r="G350" s="265"/>
      <c r="H350" s="266">
        <v>0</v>
      </c>
      <c r="I350" s="267"/>
      <c r="J350" s="260"/>
    </row>
    <row r="351" spans="1:10" ht="28">
      <c r="A351" s="260">
        <v>350</v>
      </c>
      <c r="B351" s="270" t="s">
        <v>831</v>
      </c>
      <c r="C351" s="270" t="s">
        <v>292</v>
      </c>
      <c r="D351" s="262">
        <v>4</v>
      </c>
      <c r="E351" s="263"/>
      <c r="F351" s="264"/>
      <c r="G351" s="265"/>
      <c r="H351" s="266">
        <v>0</v>
      </c>
      <c r="I351" s="267"/>
      <c r="J351" s="260"/>
    </row>
    <row r="352" spans="1:10" ht="28">
      <c r="A352" s="260">
        <v>351</v>
      </c>
      <c r="B352" s="270" t="s">
        <v>832</v>
      </c>
      <c r="C352" s="270" t="s">
        <v>292</v>
      </c>
      <c r="D352" s="262">
        <v>4</v>
      </c>
      <c r="E352" s="263"/>
      <c r="F352" s="264"/>
      <c r="G352" s="265"/>
      <c r="H352" s="266">
        <v>0</v>
      </c>
      <c r="I352" s="267"/>
      <c r="J352" s="260"/>
    </row>
    <row r="353" spans="1:10" ht="28">
      <c r="A353" s="260">
        <v>352</v>
      </c>
      <c r="B353" s="270" t="s">
        <v>833</v>
      </c>
      <c r="C353" s="270" t="s">
        <v>292</v>
      </c>
      <c r="D353" s="262">
        <v>4</v>
      </c>
      <c r="E353" s="263"/>
      <c r="F353" s="264"/>
      <c r="G353" s="265"/>
      <c r="H353" s="266">
        <v>0</v>
      </c>
      <c r="I353" s="267"/>
      <c r="J353" s="260"/>
    </row>
    <row r="354" spans="1:10">
      <c r="A354" s="260">
        <v>353</v>
      </c>
      <c r="B354" s="261" t="s">
        <v>258</v>
      </c>
      <c r="C354" s="261" t="s">
        <v>292</v>
      </c>
      <c r="D354" s="262">
        <v>24</v>
      </c>
      <c r="E354" s="263">
        <v>2355</v>
      </c>
      <c r="F354" s="264">
        <v>376.8</v>
      </c>
      <c r="G354" s="265">
        <v>2731.8</v>
      </c>
      <c r="H354" s="266">
        <v>65563.200000000012</v>
      </c>
      <c r="I354" s="267" t="s">
        <v>457</v>
      </c>
      <c r="J354" s="260" t="s">
        <v>1246</v>
      </c>
    </row>
    <row r="355" spans="1:10">
      <c r="A355" s="260">
        <v>354</v>
      </c>
      <c r="B355" s="270" t="s">
        <v>834</v>
      </c>
      <c r="C355" s="270" t="s">
        <v>292</v>
      </c>
      <c r="D355" s="302">
        <v>30</v>
      </c>
      <c r="E355" s="263">
        <v>2100</v>
      </c>
      <c r="F355" s="264">
        <v>336</v>
      </c>
      <c r="G355" s="265">
        <v>2436</v>
      </c>
      <c r="H355" s="266">
        <v>73080</v>
      </c>
      <c r="I355" s="267" t="s">
        <v>1247</v>
      </c>
      <c r="J355" s="260" t="s">
        <v>1248</v>
      </c>
    </row>
    <row r="356" spans="1:10">
      <c r="A356" s="260">
        <v>355</v>
      </c>
      <c r="B356" s="270" t="s">
        <v>835</v>
      </c>
      <c r="C356" s="270" t="s">
        <v>292</v>
      </c>
      <c r="D356" s="302">
        <v>30</v>
      </c>
      <c r="E356" s="263">
        <v>1857</v>
      </c>
      <c r="F356" s="264">
        <v>297.12</v>
      </c>
      <c r="G356" s="265">
        <v>2154.12</v>
      </c>
      <c r="H356" s="266">
        <v>64623.6</v>
      </c>
      <c r="I356" s="267" t="s">
        <v>1231</v>
      </c>
      <c r="J356" s="260" t="s">
        <v>646</v>
      </c>
    </row>
    <row r="357" spans="1:10">
      <c r="A357" s="260">
        <v>356</v>
      </c>
      <c r="B357" s="261" t="s">
        <v>259</v>
      </c>
      <c r="C357" s="261" t="s">
        <v>292</v>
      </c>
      <c r="D357" s="262">
        <v>100</v>
      </c>
      <c r="E357" s="263">
        <v>2354</v>
      </c>
      <c r="F357" s="264">
        <v>376.64</v>
      </c>
      <c r="G357" s="265">
        <v>2730.64</v>
      </c>
      <c r="H357" s="266">
        <v>273064</v>
      </c>
      <c r="I357" s="267" t="s">
        <v>1249</v>
      </c>
      <c r="J357" s="260" t="s">
        <v>645</v>
      </c>
    </row>
    <row r="358" spans="1:10">
      <c r="A358" s="260">
        <v>357</v>
      </c>
      <c r="B358" s="261" t="s">
        <v>260</v>
      </c>
      <c r="C358" s="261" t="s">
        <v>292</v>
      </c>
      <c r="D358" s="262">
        <v>100</v>
      </c>
      <c r="E358" s="263">
        <v>2354</v>
      </c>
      <c r="F358" s="264">
        <v>376.64</v>
      </c>
      <c r="G358" s="265">
        <v>2730.64</v>
      </c>
      <c r="H358" s="266">
        <v>273064</v>
      </c>
      <c r="I358" s="267" t="s">
        <v>1249</v>
      </c>
      <c r="J358" s="260" t="s">
        <v>645</v>
      </c>
    </row>
    <row r="359" spans="1:10">
      <c r="A359" s="260">
        <v>358</v>
      </c>
      <c r="B359" s="261" t="s">
        <v>261</v>
      </c>
      <c r="C359" s="261" t="s">
        <v>292</v>
      </c>
      <c r="D359" s="262">
        <v>20</v>
      </c>
      <c r="E359" s="263">
        <v>2355</v>
      </c>
      <c r="F359" s="264">
        <v>376.8</v>
      </c>
      <c r="G359" s="265">
        <v>2731.8</v>
      </c>
      <c r="H359" s="266">
        <v>54636</v>
      </c>
      <c r="I359" s="267" t="s">
        <v>457</v>
      </c>
      <c r="J359" s="260" t="s">
        <v>645</v>
      </c>
    </row>
    <row r="360" spans="1:10">
      <c r="A360" s="260">
        <v>359</v>
      </c>
      <c r="B360" s="261" t="s">
        <v>262</v>
      </c>
      <c r="C360" s="261" t="s">
        <v>292</v>
      </c>
      <c r="D360" s="262">
        <v>20</v>
      </c>
      <c r="E360" s="263">
        <v>2357</v>
      </c>
      <c r="F360" s="264">
        <v>377.12</v>
      </c>
      <c r="G360" s="265">
        <v>2734.12</v>
      </c>
      <c r="H360" s="266">
        <v>54682.399999999994</v>
      </c>
      <c r="I360" s="267" t="s">
        <v>439</v>
      </c>
      <c r="J360" s="260" t="s">
        <v>647</v>
      </c>
    </row>
    <row r="361" spans="1:10">
      <c r="A361" s="260">
        <v>360</v>
      </c>
      <c r="B361" s="261" t="s">
        <v>263</v>
      </c>
      <c r="C361" s="261" t="s">
        <v>292</v>
      </c>
      <c r="D361" s="262">
        <v>4</v>
      </c>
      <c r="E361" s="263">
        <v>2571</v>
      </c>
      <c r="F361" s="264">
        <v>411.36</v>
      </c>
      <c r="G361" s="265">
        <v>2982.36</v>
      </c>
      <c r="H361" s="266">
        <v>11929.44</v>
      </c>
      <c r="I361" s="267" t="s">
        <v>457</v>
      </c>
      <c r="J361" s="260" t="s">
        <v>1246</v>
      </c>
    </row>
    <row r="362" spans="1:10">
      <c r="A362" s="260">
        <v>361</v>
      </c>
      <c r="B362" s="261" t="s">
        <v>264</v>
      </c>
      <c r="C362" s="261" t="s">
        <v>292</v>
      </c>
      <c r="D362" s="262">
        <v>12</v>
      </c>
      <c r="E362" s="263">
        <v>2286</v>
      </c>
      <c r="F362" s="264">
        <v>365.76</v>
      </c>
      <c r="G362" s="265">
        <v>2651.76</v>
      </c>
      <c r="H362" s="266">
        <v>31821.120000000003</v>
      </c>
      <c r="I362" s="267" t="s">
        <v>1231</v>
      </c>
      <c r="J362" s="260" t="s">
        <v>646</v>
      </c>
    </row>
    <row r="363" spans="1:10">
      <c r="A363" s="260">
        <v>362</v>
      </c>
      <c r="B363" s="270" t="s">
        <v>836</v>
      </c>
      <c r="C363" s="270" t="s">
        <v>292</v>
      </c>
      <c r="D363" s="262">
        <v>4</v>
      </c>
      <c r="E363" s="263">
        <v>2100</v>
      </c>
      <c r="F363" s="264">
        <v>336</v>
      </c>
      <c r="G363" s="265">
        <v>2436</v>
      </c>
      <c r="H363" s="266">
        <v>9744</v>
      </c>
      <c r="I363" s="267" t="s">
        <v>1231</v>
      </c>
      <c r="J363" s="260" t="s">
        <v>1250</v>
      </c>
    </row>
    <row r="364" spans="1:10">
      <c r="A364" s="260">
        <v>363</v>
      </c>
      <c r="B364" s="261" t="s">
        <v>265</v>
      </c>
      <c r="C364" s="261" t="s">
        <v>292</v>
      </c>
      <c r="D364" s="262">
        <v>16</v>
      </c>
      <c r="E364" s="263">
        <v>2100</v>
      </c>
      <c r="F364" s="264">
        <v>336</v>
      </c>
      <c r="G364" s="265">
        <v>2436</v>
      </c>
      <c r="H364" s="266">
        <v>38976</v>
      </c>
      <c r="I364" s="267" t="s">
        <v>439</v>
      </c>
      <c r="J364" s="260" t="s">
        <v>646</v>
      </c>
    </row>
    <row r="365" spans="1:10">
      <c r="A365" s="260">
        <v>364</v>
      </c>
      <c r="B365" s="270" t="s">
        <v>837</v>
      </c>
      <c r="C365" s="270" t="s">
        <v>292</v>
      </c>
      <c r="D365" s="262">
        <v>4</v>
      </c>
      <c r="E365" s="263">
        <v>2037</v>
      </c>
      <c r="F365" s="264">
        <v>325.92</v>
      </c>
      <c r="G365" s="265">
        <v>2362.92</v>
      </c>
      <c r="H365" s="266">
        <v>9451.68</v>
      </c>
      <c r="I365" s="267" t="s">
        <v>1251</v>
      </c>
      <c r="J365" s="260" t="s">
        <v>445</v>
      </c>
    </row>
    <row r="366" spans="1:10">
      <c r="A366" s="260">
        <v>365</v>
      </c>
      <c r="B366" s="270" t="s">
        <v>838</v>
      </c>
      <c r="C366" s="270" t="s">
        <v>292</v>
      </c>
      <c r="D366" s="262">
        <v>4</v>
      </c>
      <c r="E366" s="263">
        <v>2857</v>
      </c>
      <c r="F366" s="264">
        <v>457.12</v>
      </c>
      <c r="G366" s="265">
        <v>3314.12</v>
      </c>
      <c r="H366" s="266">
        <v>13256.48</v>
      </c>
      <c r="I366" s="267" t="s">
        <v>1229</v>
      </c>
      <c r="J366" s="260" t="s">
        <v>646</v>
      </c>
    </row>
    <row r="367" spans="1:10">
      <c r="A367" s="260">
        <v>366</v>
      </c>
      <c r="B367" s="261" t="s">
        <v>266</v>
      </c>
      <c r="C367" s="261" t="s">
        <v>292</v>
      </c>
      <c r="D367" s="262">
        <v>20</v>
      </c>
      <c r="E367" s="263">
        <v>2354</v>
      </c>
      <c r="F367" s="264">
        <v>376.64</v>
      </c>
      <c r="G367" s="265">
        <v>2730.64</v>
      </c>
      <c r="H367" s="266">
        <v>54612.799999999996</v>
      </c>
      <c r="I367" s="267" t="s">
        <v>1249</v>
      </c>
      <c r="J367" s="260" t="s">
        <v>1252</v>
      </c>
    </row>
    <row r="368" spans="1:10">
      <c r="A368" s="260">
        <v>367</v>
      </c>
      <c r="B368" s="270" t="s">
        <v>839</v>
      </c>
      <c r="C368" s="270" t="s">
        <v>292</v>
      </c>
      <c r="D368" s="262">
        <v>4</v>
      </c>
      <c r="E368" s="263">
        <v>2037</v>
      </c>
      <c r="F368" s="264">
        <v>325.92</v>
      </c>
      <c r="G368" s="265">
        <v>2362.92</v>
      </c>
      <c r="H368" s="266">
        <v>9451.68</v>
      </c>
      <c r="I368" s="267" t="s">
        <v>347</v>
      </c>
      <c r="J368" s="260" t="s">
        <v>1253</v>
      </c>
    </row>
    <row r="369" spans="1:10">
      <c r="A369" s="260">
        <v>368</v>
      </c>
      <c r="B369" s="261" t="s">
        <v>267</v>
      </c>
      <c r="C369" s="261" t="s">
        <v>292</v>
      </c>
      <c r="D369" s="262">
        <v>20</v>
      </c>
      <c r="E369" s="263">
        <v>2286</v>
      </c>
      <c r="F369" s="264">
        <v>365.76</v>
      </c>
      <c r="G369" s="265">
        <v>2651.76</v>
      </c>
      <c r="H369" s="266">
        <v>53035.200000000004</v>
      </c>
      <c r="I369" s="267" t="s">
        <v>1230</v>
      </c>
      <c r="J369" s="260" t="s">
        <v>646</v>
      </c>
    </row>
    <row r="370" spans="1:10">
      <c r="A370" s="260">
        <v>369</v>
      </c>
      <c r="B370" s="261" t="s">
        <v>268</v>
      </c>
      <c r="C370" s="261" t="s">
        <v>292</v>
      </c>
      <c r="D370" s="262">
        <v>20</v>
      </c>
      <c r="E370" s="263">
        <v>2355</v>
      </c>
      <c r="F370" s="264">
        <v>376.8</v>
      </c>
      <c r="G370" s="265">
        <v>2731.8</v>
      </c>
      <c r="H370" s="266">
        <v>54636</v>
      </c>
      <c r="I370" s="267" t="s">
        <v>578</v>
      </c>
      <c r="J370" s="260" t="s">
        <v>645</v>
      </c>
    </row>
    <row r="371" spans="1:10">
      <c r="A371" s="260">
        <v>370</v>
      </c>
      <c r="B371" s="270" t="s">
        <v>840</v>
      </c>
      <c r="C371" s="270" t="s">
        <v>292</v>
      </c>
      <c r="D371" s="262">
        <v>4</v>
      </c>
      <c r="E371" s="263">
        <v>45715</v>
      </c>
      <c r="F371" s="264">
        <v>7314.4000000000005</v>
      </c>
      <c r="G371" s="265">
        <v>53029.4</v>
      </c>
      <c r="H371" s="266">
        <v>212117.6</v>
      </c>
      <c r="I371" s="267" t="s">
        <v>1254</v>
      </c>
      <c r="J371" s="260" t="s">
        <v>1255</v>
      </c>
    </row>
    <row r="372" spans="1:10">
      <c r="A372" s="260">
        <v>371</v>
      </c>
      <c r="B372" s="261" t="s">
        <v>269</v>
      </c>
      <c r="C372" s="261" t="s">
        <v>292</v>
      </c>
      <c r="D372" s="262">
        <v>20</v>
      </c>
      <c r="E372" s="263">
        <v>2286</v>
      </c>
      <c r="F372" s="264">
        <v>365.76</v>
      </c>
      <c r="G372" s="265">
        <v>2651.76</v>
      </c>
      <c r="H372" s="266">
        <v>53035.200000000004</v>
      </c>
      <c r="I372" s="267" t="s">
        <v>1233</v>
      </c>
      <c r="J372" s="260" t="s">
        <v>647</v>
      </c>
    </row>
    <row r="373" spans="1:10" ht="28">
      <c r="A373" s="260">
        <v>372</v>
      </c>
      <c r="B373" s="270" t="s">
        <v>841</v>
      </c>
      <c r="C373" s="270" t="s">
        <v>292</v>
      </c>
      <c r="D373" s="262">
        <v>4</v>
      </c>
      <c r="E373" s="263"/>
      <c r="F373" s="264"/>
      <c r="G373" s="265"/>
      <c r="H373" s="266">
        <v>0</v>
      </c>
      <c r="I373" s="267"/>
      <c r="J373" s="260"/>
    </row>
    <row r="374" spans="1:10" ht="28">
      <c r="A374" s="260">
        <v>373</v>
      </c>
      <c r="B374" s="270" t="s">
        <v>842</v>
      </c>
      <c r="C374" s="270" t="s">
        <v>292</v>
      </c>
      <c r="D374" s="262">
        <v>4</v>
      </c>
      <c r="E374" s="263">
        <v>27430</v>
      </c>
      <c r="F374" s="264">
        <v>4388.8</v>
      </c>
      <c r="G374" s="265">
        <v>31818.799999999999</v>
      </c>
      <c r="H374" s="266">
        <v>127275.2</v>
      </c>
      <c r="I374" s="267" t="s">
        <v>1256</v>
      </c>
      <c r="J374" s="260" t="s">
        <v>1257</v>
      </c>
    </row>
    <row r="375" spans="1:10" ht="28">
      <c r="A375" s="260">
        <v>374</v>
      </c>
      <c r="B375" s="270" t="s">
        <v>843</v>
      </c>
      <c r="C375" s="270" t="s">
        <v>292</v>
      </c>
      <c r="D375" s="262">
        <v>4</v>
      </c>
      <c r="E375" s="263">
        <v>47430</v>
      </c>
      <c r="F375" s="264">
        <v>7588.8</v>
      </c>
      <c r="G375" s="265">
        <v>55018.8</v>
      </c>
      <c r="H375" s="266">
        <v>220075.2</v>
      </c>
      <c r="I375" s="267" t="s">
        <v>371</v>
      </c>
      <c r="J375" s="260" t="s">
        <v>1258</v>
      </c>
    </row>
    <row r="376" spans="1:10" ht="28">
      <c r="A376" s="260">
        <v>375</v>
      </c>
      <c r="B376" s="270" t="s">
        <v>844</v>
      </c>
      <c r="C376" s="270" t="s">
        <v>292</v>
      </c>
      <c r="D376" s="262">
        <v>4</v>
      </c>
      <c r="E376" s="263">
        <v>47430</v>
      </c>
      <c r="F376" s="264">
        <v>7588.8</v>
      </c>
      <c r="G376" s="265">
        <v>55018.8</v>
      </c>
      <c r="H376" s="266">
        <v>220075.2</v>
      </c>
      <c r="I376" s="267" t="s">
        <v>1256</v>
      </c>
      <c r="J376" s="260" t="s">
        <v>1255</v>
      </c>
    </row>
    <row r="377" spans="1:10">
      <c r="A377" s="260">
        <v>376</v>
      </c>
      <c r="B377" s="261" t="s">
        <v>270</v>
      </c>
      <c r="C377" s="261" t="s">
        <v>292</v>
      </c>
      <c r="D377" s="262">
        <v>1200</v>
      </c>
      <c r="E377" s="263">
        <v>1615</v>
      </c>
      <c r="F377" s="264"/>
      <c r="G377" s="265">
        <v>1615</v>
      </c>
      <c r="H377" s="266">
        <v>1938000</v>
      </c>
      <c r="I377" s="267" t="s">
        <v>446</v>
      </c>
      <c r="J377" s="260" t="s">
        <v>1259</v>
      </c>
    </row>
    <row r="378" spans="1:10">
      <c r="A378" s="260">
        <v>377</v>
      </c>
      <c r="B378" s="261" t="s">
        <v>271</v>
      </c>
      <c r="C378" s="261" t="s">
        <v>292</v>
      </c>
      <c r="D378" s="262">
        <v>1600</v>
      </c>
      <c r="E378" s="263">
        <v>2022.1666666666667</v>
      </c>
      <c r="F378" s="264"/>
      <c r="G378" s="265">
        <v>2022.1666666666667</v>
      </c>
      <c r="H378" s="266">
        <v>3235466.666666667</v>
      </c>
      <c r="I378" s="267" t="s">
        <v>446</v>
      </c>
      <c r="J378" s="260" t="s">
        <v>1259</v>
      </c>
    </row>
    <row r="379" spans="1:10">
      <c r="A379" s="260">
        <v>378</v>
      </c>
      <c r="B379" s="261" t="s">
        <v>272</v>
      </c>
      <c r="C379" s="261" t="s">
        <v>292</v>
      </c>
      <c r="D379" s="262">
        <v>800</v>
      </c>
      <c r="E379" s="263">
        <v>2422.9166666666665</v>
      </c>
      <c r="F379" s="264"/>
      <c r="G379" s="265">
        <v>2422.9166666666665</v>
      </c>
      <c r="H379" s="266">
        <v>1938333.3333333333</v>
      </c>
      <c r="I379" s="267" t="s">
        <v>1260</v>
      </c>
      <c r="J379" s="260" t="s">
        <v>1259</v>
      </c>
    </row>
    <row r="380" spans="1:10">
      <c r="A380" s="260">
        <v>379</v>
      </c>
      <c r="B380" s="261" t="s">
        <v>273</v>
      </c>
      <c r="C380" s="261" t="s">
        <v>292</v>
      </c>
      <c r="D380" s="262">
        <v>288</v>
      </c>
      <c r="E380" s="263">
        <v>6628.666666666667</v>
      </c>
      <c r="F380" s="264"/>
      <c r="G380" s="265">
        <v>6628.666666666667</v>
      </c>
      <c r="H380" s="266">
        <v>1909056</v>
      </c>
      <c r="I380" s="267" t="s">
        <v>447</v>
      </c>
      <c r="J380" s="260" t="s">
        <v>448</v>
      </c>
    </row>
    <row r="381" spans="1:10">
      <c r="A381" s="260">
        <v>380</v>
      </c>
      <c r="B381" s="261" t="s">
        <v>274</v>
      </c>
      <c r="C381" s="261" t="s">
        <v>292</v>
      </c>
      <c r="D381" s="262">
        <v>288</v>
      </c>
      <c r="E381" s="263">
        <v>7800.166666666667</v>
      </c>
      <c r="F381" s="264"/>
      <c r="G381" s="265">
        <v>7800.166666666667</v>
      </c>
      <c r="H381" s="266">
        <v>2246448</v>
      </c>
      <c r="I381" s="267" t="s">
        <v>447</v>
      </c>
      <c r="J381" s="260" t="s">
        <v>1261</v>
      </c>
    </row>
    <row r="382" spans="1:10">
      <c r="A382" s="260">
        <v>381</v>
      </c>
      <c r="B382" s="261" t="s">
        <v>275</v>
      </c>
      <c r="C382" s="261" t="s">
        <v>292</v>
      </c>
      <c r="D382" s="262">
        <v>288</v>
      </c>
      <c r="E382" s="263">
        <v>9271.5833333333339</v>
      </c>
      <c r="F382" s="264"/>
      <c r="G382" s="265">
        <v>9271.5833333333339</v>
      </c>
      <c r="H382" s="266">
        <v>2670216</v>
      </c>
      <c r="I382" s="267" t="s">
        <v>1262</v>
      </c>
      <c r="J382" s="260" t="s">
        <v>448</v>
      </c>
    </row>
    <row r="383" spans="1:10">
      <c r="A383" s="260">
        <v>382</v>
      </c>
      <c r="B383" s="261" t="s">
        <v>276</v>
      </c>
      <c r="C383" s="261" t="s">
        <v>292</v>
      </c>
      <c r="D383" s="262">
        <v>1600</v>
      </c>
      <c r="E383" s="263">
        <v>1870</v>
      </c>
      <c r="F383" s="264"/>
      <c r="G383" s="265">
        <v>1870</v>
      </c>
      <c r="H383" s="266">
        <v>2992000</v>
      </c>
      <c r="I383" s="267" t="s">
        <v>1263</v>
      </c>
      <c r="J383" s="260" t="s">
        <v>1264</v>
      </c>
    </row>
    <row r="384" spans="1:10">
      <c r="A384" s="260">
        <v>383</v>
      </c>
      <c r="B384" s="261" t="s">
        <v>277</v>
      </c>
      <c r="C384" s="261" t="s">
        <v>292</v>
      </c>
      <c r="D384" s="262">
        <v>1600</v>
      </c>
      <c r="E384" s="263">
        <v>2247.1666666666665</v>
      </c>
      <c r="F384" s="264"/>
      <c r="G384" s="265">
        <v>2247.1666666666665</v>
      </c>
      <c r="H384" s="266">
        <v>3595466.6666666665</v>
      </c>
      <c r="I384" s="267" t="s">
        <v>1260</v>
      </c>
      <c r="J384" s="260" t="s">
        <v>449</v>
      </c>
    </row>
    <row r="385" spans="1:10">
      <c r="A385" s="260">
        <v>384</v>
      </c>
      <c r="B385" s="261" t="s">
        <v>278</v>
      </c>
      <c r="C385" s="261" t="s">
        <v>292</v>
      </c>
      <c r="D385" s="262">
        <v>1600</v>
      </c>
      <c r="E385" s="263">
        <v>2622.9166666666665</v>
      </c>
      <c r="F385" s="264"/>
      <c r="G385" s="265">
        <v>2622.9166666666665</v>
      </c>
      <c r="H385" s="266">
        <v>4196666.666666666</v>
      </c>
      <c r="I385" s="267" t="s">
        <v>1260</v>
      </c>
      <c r="J385" s="260" t="s">
        <v>449</v>
      </c>
    </row>
    <row r="386" spans="1:10">
      <c r="A386" s="260">
        <v>385</v>
      </c>
      <c r="B386" s="261" t="s">
        <v>281</v>
      </c>
      <c r="C386" s="261" t="s">
        <v>292</v>
      </c>
      <c r="D386" s="262">
        <v>288</v>
      </c>
      <c r="E386" s="263">
        <v>11446</v>
      </c>
      <c r="F386" s="264"/>
      <c r="G386" s="265">
        <v>11446</v>
      </c>
      <c r="H386" s="266">
        <v>3296448</v>
      </c>
      <c r="I386" s="267" t="s">
        <v>1265</v>
      </c>
      <c r="J386" s="260" t="s">
        <v>1266</v>
      </c>
    </row>
    <row r="387" spans="1:10">
      <c r="A387" s="260">
        <v>386</v>
      </c>
      <c r="B387" s="261" t="s">
        <v>282</v>
      </c>
      <c r="C387" s="261" t="s">
        <v>292</v>
      </c>
      <c r="D387" s="262">
        <v>96</v>
      </c>
      <c r="E387" s="263">
        <v>13570</v>
      </c>
      <c r="F387" s="264"/>
      <c r="G387" s="265">
        <v>13570</v>
      </c>
      <c r="H387" s="266">
        <v>1302720</v>
      </c>
      <c r="I387" s="267" t="s">
        <v>627</v>
      </c>
      <c r="J387" s="260" t="s">
        <v>1267</v>
      </c>
    </row>
    <row r="388" spans="1:10">
      <c r="A388" s="260">
        <v>387</v>
      </c>
      <c r="B388" s="261" t="s">
        <v>284</v>
      </c>
      <c r="C388" s="261" t="s">
        <v>292</v>
      </c>
      <c r="D388" s="262">
        <v>288</v>
      </c>
      <c r="E388" s="263">
        <v>12257</v>
      </c>
      <c r="F388" s="264"/>
      <c r="G388" s="265">
        <v>12257</v>
      </c>
      <c r="H388" s="266">
        <v>3530016</v>
      </c>
      <c r="I388" s="267" t="s">
        <v>1179</v>
      </c>
      <c r="J388" s="260" t="s">
        <v>1268</v>
      </c>
    </row>
    <row r="389" spans="1:10">
      <c r="A389" s="260">
        <v>388</v>
      </c>
      <c r="B389" s="261" t="s">
        <v>286</v>
      </c>
      <c r="C389" s="261" t="s">
        <v>292</v>
      </c>
      <c r="D389" s="262">
        <v>48</v>
      </c>
      <c r="E389" s="263">
        <v>12900</v>
      </c>
      <c r="F389" s="264"/>
      <c r="G389" s="265">
        <v>12900</v>
      </c>
      <c r="H389" s="266">
        <v>619200</v>
      </c>
      <c r="I389" s="267" t="s">
        <v>1218</v>
      </c>
      <c r="J389" s="260" t="s">
        <v>1269</v>
      </c>
    </row>
    <row r="390" spans="1:10">
      <c r="A390" s="260">
        <v>389</v>
      </c>
      <c r="B390" s="261" t="s">
        <v>280</v>
      </c>
      <c r="C390" s="261" t="s">
        <v>292</v>
      </c>
      <c r="D390" s="262">
        <v>240</v>
      </c>
      <c r="E390" s="263">
        <v>14046</v>
      </c>
      <c r="F390" s="264"/>
      <c r="G390" s="265">
        <v>14046</v>
      </c>
      <c r="H390" s="266">
        <v>3371040</v>
      </c>
      <c r="I390" s="267" t="s">
        <v>1270</v>
      </c>
      <c r="J390" s="260" t="s">
        <v>1267</v>
      </c>
    </row>
    <row r="391" spans="1:10">
      <c r="A391" s="260">
        <v>390</v>
      </c>
      <c r="B391" s="261" t="s">
        <v>283</v>
      </c>
      <c r="C391" s="261" t="s">
        <v>292</v>
      </c>
      <c r="D391" s="262">
        <v>240</v>
      </c>
      <c r="E391" s="263">
        <v>13616</v>
      </c>
      <c r="F391" s="264"/>
      <c r="G391" s="265">
        <v>13616</v>
      </c>
      <c r="H391" s="266">
        <v>3267840</v>
      </c>
      <c r="I391" s="267" t="s">
        <v>627</v>
      </c>
      <c r="J391" s="260" t="s">
        <v>1271</v>
      </c>
    </row>
    <row r="392" spans="1:10">
      <c r="A392" s="260">
        <v>391</v>
      </c>
      <c r="B392" s="270" t="s">
        <v>845</v>
      </c>
      <c r="C392" s="270" t="s">
        <v>292</v>
      </c>
      <c r="D392" s="262">
        <v>48</v>
      </c>
      <c r="E392" s="263">
        <v>10544</v>
      </c>
      <c r="F392" s="264"/>
      <c r="G392" s="265">
        <v>10544</v>
      </c>
      <c r="H392" s="266">
        <v>506112</v>
      </c>
      <c r="I392" s="267" t="s">
        <v>1121</v>
      </c>
      <c r="J392" s="260" t="s">
        <v>1272</v>
      </c>
    </row>
    <row r="393" spans="1:10">
      <c r="A393" s="260">
        <v>392</v>
      </c>
      <c r="B393" s="261" t="s">
        <v>285</v>
      </c>
      <c r="C393" s="261" t="s">
        <v>292</v>
      </c>
      <c r="D393" s="262">
        <v>96</v>
      </c>
      <c r="E393" s="263">
        <v>12900</v>
      </c>
      <c r="F393" s="264"/>
      <c r="G393" s="265">
        <v>12900</v>
      </c>
      <c r="H393" s="266">
        <v>1238400</v>
      </c>
      <c r="I393" s="267" t="s">
        <v>1119</v>
      </c>
      <c r="J393" s="260" t="s">
        <v>1266</v>
      </c>
    </row>
    <row r="394" spans="1:10">
      <c r="A394" s="260">
        <v>393</v>
      </c>
      <c r="B394" s="270" t="s">
        <v>846</v>
      </c>
      <c r="C394" s="270" t="s">
        <v>292</v>
      </c>
      <c r="D394" s="262">
        <v>48</v>
      </c>
      <c r="E394" s="263">
        <v>13072</v>
      </c>
      <c r="F394" s="264"/>
      <c r="G394" s="265">
        <v>13072</v>
      </c>
      <c r="H394" s="266">
        <v>627456</v>
      </c>
      <c r="I394" s="267" t="s">
        <v>1121</v>
      </c>
      <c r="J394" s="260" t="s">
        <v>1273</v>
      </c>
    </row>
    <row r="395" spans="1:10">
      <c r="A395" s="260">
        <v>394</v>
      </c>
      <c r="B395" s="261" t="s">
        <v>287</v>
      </c>
      <c r="C395" s="261" t="s">
        <v>292</v>
      </c>
      <c r="D395" s="262">
        <v>80</v>
      </c>
      <c r="E395" s="263">
        <v>9286</v>
      </c>
      <c r="F395" s="264">
        <v>1485.76</v>
      </c>
      <c r="G395" s="265">
        <v>10771.76</v>
      </c>
      <c r="H395" s="266">
        <v>861740.8</v>
      </c>
      <c r="I395" s="267" t="s">
        <v>1186</v>
      </c>
      <c r="J395" s="260" t="s">
        <v>1274</v>
      </c>
    </row>
    <row r="396" spans="1:10">
      <c r="A396" s="260">
        <v>395</v>
      </c>
      <c r="B396" s="261" t="s">
        <v>288</v>
      </c>
      <c r="C396" s="270" t="s">
        <v>883</v>
      </c>
      <c r="D396" s="262">
        <v>2000</v>
      </c>
      <c r="E396" s="263">
        <v>4687</v>
      </c>
      <c r="F396" s="264"/>
      <c r="G396" s="265">
        <v>4687</v>
      </c>
      <c r="H396" s="266">
        <v>9374000</v>
      </c>
      <c r="I396" s="267" t="s">
        <v>635</v>
      </c>
      <c r="J396" s="260" t="s">
        <v>1275</v>
      </c>
    </row>
    <row r="397" spans="1:10">
      <c r="A397" s="260">
        <v>396</v>
      </c>
      <c r="B397" s="261" t="s">
        <v>289</v>
      </c>
      <c r="C397" s="270" t="s">
        <v>883</v>
      </c>
      <c r="D397" s="262">
        <v>1800</v>
      </c>
      <c r="E397" s="263">
        <v>2857</v>
      </c>
      <c r="F397" s="264"/>
      <c r="G397" s="265">
        <v>2857</v>
      </c>
      <c r="H397" s="266">
        <v>5142600</v>
      </c>
      <c r="I397" s="267" t="s">
        <v>1276</v>
      </c>
      <c r="J397" s="260" t="s">
        <v>1277</v>
      </c>
    </row>
    <row r="398" spans="1:10" s="271" customFormat="1" ht="42">
      <c r="A398" s="270">
        <v>397</v>
      </c>
      <c r="B398" s="270" t="s">
        <v>847</v>
      </c>
      <c r="C398" s="270" t="s">
        <v>884</v>
      </c>
      <c r="D398" s="262">
        <v>40</v>
      </c>
      <c r="E398" s="263"/>
      <c r="F398" s="272"/>
      <c r="G398" s="301"/>
      <c r="H398" s="266">
        <v>0</v>
      </c>
      <c r="I398" s="269"/>
      <c r="J398" s="270"/>
    </row>
    <row r="399" spans="1:10" s="271" customFormat="1" ht="28">
      <c r="A399" s="270">
        <v>398</v>
      </c>
      <c r="B399" s="270" t="s">
        <v>848</v>
      </c>
      <c r="C399" s="270" t="s">
        <v>292</v>
      </c>
      <c r="D399" s="262">
        <v>40</v>
      </c>
      <c r="E399" s="263"/>
      <c r="F399" s="272"/>
      <c r="G399" s="301"/>
      <c r="H399" s="266">
        <v>0</v>
      </c>
      <c r="I399" s="269"/>
      <c r="J399" s="270"/>
    </row>
    <row r="400" spans="1:10" s="271" customFormat="1" ht="28">
      <c r="A400" s="270">
        <v>399</v>
      </c>
      <c r="B400" s="270" t="s">
        <v>849</v>
      </c>
      <c r="C400" s="270" t="s">
        <v>292</v>
      </c>
      <c r="D400" s="262">
        <v>40</v>
      </c>
      <c r="E400" s="263"/>
      <c r="F400" s="272"/>
      <c r="G400" s="301"/>
      <c r="H400" s="266">
        <v>0</v>
      </c>
      <c r="I400" s="269"/>
      <c r="J400" s="270"/>
    </row>
    <row r="401" spans="1:10" s="271" customFormat="1" ht="28">
      <c r="A401" s="270">
        <v>400</v>
      </c>
      <c r="B401" s="270" t="s">
        <v>850</v>
      </c>
      <c r="C401" s="270" t="s">
        <v>292</v>
      </c>
      <c r="D401" s="262">
        <v>40</v>
      </c>
      <c r="E401" s="263"/>
      <c r="F401" s="272"/>
      <c r="G401" s="301"/>
      <c r="H401" s="266">
        <v>0</v>
      </c>
      <c r="I401" s="269"/>
      <c r="J401" s="270"/>
    </row>
    <row r="402" spans="1:10" s="271" customFormat="1" ht="28">
      <c r="A402" s="270">
        <v>401</v>
      </c>
      <c r="B402" s="270" t="s">
        <v>851</v>
      </c>
      <c r="C402" s="270" t="s">
        <v>292</v>
      </c>
      <c r="D402" s="262">
        <v>40</v>
      </c>
      <c r="E402" s="263"/>
      <c r="F402" s="272"/>
      <c r="G402" s="301"/>
      <c r="H402" s="266">
        <v>0</v>
      </c>
      <c r="I402" s="269"/>
      <c r="J402" s="270"/>
    </row>
    <row r="403" spans="1:10" s="271" customFormat="1" ht="28">
      <c r="A403" s="270">
        <v>402</v>
      </c>
      <c r="B403" s="270" t="s">
        <v>852</v>
      </c>
      <c r="C403" s="270" t="s">
        <v>292</v>
      </c>
      <c r="D403" s="262">
        <v>24</v>
      </c>
      <c r="E403" s="263"/>
      <c r="F403" s="272"/>
      <c r="G403" s="301"/>
      <c r="H403" s="266">
        <v>0</v>
      </c>
      <c r="I403" s="269"/>
      <c r="J403" s="270"/>
    </row>
    <row r="404" spans="1:10" s="271" customFormat="1" ht="28">
      <c r="A404" s="270">
        <v>403</v>
      </c>
      <c r="B404" s="270" t="s">
        <v>853</v>
      </c>
      <c r="C404" s="270" t="s">
        <v>292</v>
      </c>
      <c r="D404" s="262">
        <v>40</v>
      </c>
      <c r="E404" s="263"/>
      <c r="F404" s="272"/>
      <c r="G404" s="301"/>
      <c r="H404" s="266">
        <v>0</v>
      </c>
      <c r="I404" s="269"/>
      <c r="J404" s="270"/>
    </row>
    <row r="405" spans="1:10" s="271" customFormat="1">
      <c r="A405" s="270">
        <v>404</v>
      </c>
      <c r="B405" s="270" t="s">
        <v>854</v>
      </c>
      <c r="C405" s="270" t="s">
        <v>292</v>
      </c>
      <c r="D405" s="262">
        <v>40</v>
      </c>
      <c r="E405" s="263"/>
      <c r="F405" s="272"/>
      <c r="G405" s="301"/>
      <c r="H405" s="266">
        <v>0</v>
      </c>
      <c r="I405" s="269"/>
      <c r="J405" s="270"/>
    </row>
    <row r="406" spans="1:10" s="271" customFormat="1" ht="28">
      <c r="A406" s="270">
        <v>405</v>
      </c>
      <c r="B406" s="270" t="s">
        <v>855</v>
      </c>
      <c r="C406" s="270" t="s">
        <v>292</v>
      </c>
      <c r="D406" s="262">
        <v>40</v>
      </c>
      <c r="E406" s="263">
        <v>2564.3000000000002</v>
      </c>
      <c r="F406" s="272"/>
      <c r="G406" s="301">
        <v>2564.3000000000002</v>
      </c>
      <c r="H406" s="266">
        <v>102572</v>
      </c>
      <c r="I406" s="269" t="s">
        <v>1278</v>
      </c>
      <c r="J406" s="270" t="s">
        <v>1279</v>
      </c>
    </row>
    <row r="407" spans="1:10" s="271" customFormat="1" ht="28">
      <c r="A407" s="270">
        <v>406</v>
      </c>
      <c r="B407" s="270" t="s">
        <v>856</v>
      </c>
      <c r="C407" s="270" t="s">
        <v>292</v>
      </c>
      <c r="D407" s="262">
        <v>20</v>
      </c>
      <c r="E407" s="263">
        <v>2564.3000000000002</v>
      </c>
      <c r="F407" s="272"/>
      <c r="G407" s="301">
        <v>2564.3000000000002</v>
      </c>
      <c r="H407" s="266">
        <v>51286</v>
      </c>
      <c r="I407" s="269" t="s">
        <v>386</v>
      </c>
      <c r="J407" s="270" t="s">
        <v>1280</v>
      </c>
    </row>
    <row r="408" spans="1:10" s="271" customFormat="1">
      <c r="A408" s="270">
        <v>407</v>
      </c>
      <c r="B408" s="270" t="s">
        <v>857</v>
      </c>
      <c r="C408" s="270" t="s">
        <v>292</v>
      </c>
      <c r="D408" s="262">
        <v>40</v>
      </c>
      <c r="E408" s="263"/>
      <c r="F408" s="272"/>
      <c r="G408" s="301"/>
      <c r="H408" s="266">
        <v>0</v>
      </c>
      <c r="I408" s="269"/>
      <c r="J408" s="270"/>
    </row>
    <row r="409" spans="1:10" s="271" customFormat="1">
      <c r="A409" s="270">
        <v>408</v>
      </c>
      <c r="B409" s="284" t="s">
        <v>858</v>
      </c>
      <c r="C409" s="284" t="s">
        <v>292</v>
      </c>
      <c r="D409" s="262">
        <v>8</v>
      </c>
      <c r="E409" s="263"/>
      <c r="F409" s="272"/>
      <c r="G409" s="301"/>
      <c r="H409" s="266">
        <v>0</v>
      </c>
      <c r="I409" s="269"/>
      <c r="J409" s="270"/>
    </row>
    <row r="410" spans="1:10" s="271" customFormat="1" ht="28">
      <c r="A410" s="270">
        <v>409</v>
      </c>
      <c r="B410" s="270" t="s">
        <v>859</v>
      </c>
      <c r="C410" s="270" t="s">
        <v>292</v>
      </c>
      <c r="D410" s="262">
        <v>40</v>
      </c>
      <c r="E410" s="263"/>
      <c r="F410" s="272"/>
      <c r="G410" s="301"/>
      <c r="H410" s="266">
        <v>0</v>
      </c>
      <c r="I410" s="269"/>
      <c r="J410" s="270"/>
    </row>
    <row r="411" spans="1:10" s="271" customFormat="1" ht="28">
      <c r="A411" s="270">
        <v>410</v>
      </c>
      <c r="B411" s="270" t="s">
        <v>860</v>
      </c>
      <c r="C411" s="270" t="s">
        <v>885</v>
      </c>
      <c r="D411" s="262">
        <v>16</v>
      </c>
      <c r="E411" s="263"/>
      <c r="F411" s="272"/>
      <c r="G411" s="301"/>
      <c r="H411" s="266">
        <v>0</v>
      </c>
      <c r="I411" s="269"/>
      <c r="J411" s="270"/>
    </row>
    <row r="412" spans="1:10" s="271" customFormat="1">
      <c r="A412" s="270">
        <v>411</v>
      </c>
      <c r="B412" s="270" t="s">
        <v>861</v>
      </c>
      <c r="C412" s="270" t="s">
        <v>292</v>
      </c>
      <c r="D412" s="262">
        <v>2</v>
      </c>
      <c r="E412" s="263"/>
      <c r="F412" s="272"/>
      <c r="G412" s="301"/>
      <c r="H412" s="266">
        <v>0</v>
      </c>
      <c r="I412" s="269"/>
      <c r="J412" s="270"/>
    </row>
    <row r="413" spans="1:10" s="271" customFormat="1">
      <c r="A413" s="270">
        <v>412</v>
      </c>
      <c r="B413" s="270" t="s">
        <v>862</v>
      </c>
      <c r="C413" s="284" t="s">
        <v>292</v>
      </c>
      <c r="D413" s="262">
        <v>2</v>
      </c>
      <c r="E413" s="263"/>
      <c r="F413" s="272"/>
      <c r="G413" s="301"/>
      <c r="H413" s="266">
        <v>0</v>
      </c>
      <c r="I413" s="269"/>
      <c r="J413" s="270"/>
    </row>
    <row r="414" spans="1:10" s="271" customFormat="1" ht="28">
      <c r="A414" s="270">
        <v>413</v>
      </c>
      <c r="B414" s="270" t="s">
        <v>863</v>
      </c>
      <c r="C414" s="270" t="s">
        <v>292</v>
      </c>
      <c r="D414" s="262">
        <v>40</v>
      </c>
      <c r="E414" s="263">
        <v>8850</v>
      </c>
      <c r="F414" s="272"/>
      <c r="G414" s="301">
        <v>8850</v>
      </c>
      <c r="H414" s="266">
        <v>354000</v>
      </c>
      <c r="I414" s="269" t="s">
        <v>386</v>
      </c>
      <c r="J414" s="270" t="s">
        <v>1281</v>
      </c>
    </row>
    <row r="415" spans="1:10" s="271" customFormat="1">
      <c r="A415" s="270">
        <v>414</v>
      </c>
      <c r="B415" s="270" t="s">
        <v>864</v>
      </c>
      <c r="C415" s="270" t="s">
        <v>292</v>
      </c>
      <c r="D415" s="262">
        <v>12</v>
      </c>
      <c r="E415" s="263"/>
      <c r="F415" s="272"/>
      <c r="G415" s="301"/>
      <c r="H415" s="266">
        <v>0</v>
      </c>
      <c r="I415" s="269"/>
      <c r="J415" s="270"/>
    </row>
    <row r="416" spans="1:10" s="271" customFormat="1">
      <c r="A416" s="270">
        <v>415</v>
      </c>
      <c r="B416" s="270" t="s">
        <v>865</v>
      </c>
      <c r="C416" s="270" t="s">
        <v>292</v>
      </c>
      <c r="D416" s="262">
        <v>32</v>
      </c>
      <c r="E416" s="263">
        <v>224286</v>
      </c>
      <c r="F416" s="272"/>
      <c r="G416" s="301">
        <v>224286</v>
      </c>
      <c r="H416" s="266">
        <v>7177152</v>
      </c>
      <c r="I416" s="269" t="s">
        <v>509</v>
      </c>
      <c r="J416" s="270" t="s">
        <v>1282</v>
      </c>
    </row>
    <row r="417" spans="1:10" s="271" customFormat="1" ht="28">
      <c r="A417" s="270">
        <v>416</v>
      </c>
      <c r="B417" s="270" t="s">
        <v>866</v>
      </c>
      <c r="C417" s="270" t="s">
        <v>886</v>
      </c>
      <c r="D417" s="262">
        <v>16</v>
      </c>
      <c r="E417" s="263"/>
      <c r="F417" s="272"/>
      <c r="G417" s="301"/>
      <c r="H417" s="266">
        <v>0</v>
      </c>
      <c r="I417" s="269"/>
      <c r="J417" s="270"/>
    </row>
    <row r="418" spans="1:10" s="298" customFormat="1" ht="28">
      <c r="A418" s="284">
        <v>417</v>
      </c>
      <c r="B418" s="284" t="s">
        <v>867</v>
      </c>
      <c r="C418" s="284" t="s">
        <v>887</v>
      </c>
      <c r="D418" s="291">
        <v>60</v>
      </c>
      <c r="E418" s="292">
        <v>525</v>
      </c>
      <c r="F418" s="299"/>
      <c r="G418" s="303">
        <v>525</v>
      </c>
      <c r="H418" s="294">
        <v>126000</v>
      </c>
      <c r="I418" s="297" t="s">
        <v>547</v>
      </c>
      <c r="J418" s="270" t="s">
        <v>1281</v>
      </c>
    </row>
    <row r="419" spans="1:10" s="298" customFormat="1" ht="28">
      <c r="A419" s="284">
        <v>418</v>
      </c>
      <c r="B419" s="284" t="s">
        <v>868</v>
      </c>
      <c r="C419" s="284" t="s">
        <v>887</v>
      </c>
      <c r="D419" s="291">
        <v>400</v>
      </c>
      <c r="E419" s="292">
        <v>525</v>
      </c>
      <c r="F419" s="299"/>
      <c r="G419" s="303">
        <v>525</v>
      </c>
      <c r="H419" s="294">
        <v>840000</v>
      </c>
      <c r="I419" s="297" t="s">
        <v>547</v>
      </c>
      <c r="J419" s="270" t="s">
        <v>1281</v>
      </c>
    </row>
    <row r="420" spans="1:10" ht="28">
      <c r="A420" s="260">
        <v>419</v>
      </c>
      <c r="B420" s="282" t="s">
        <v>869</v>
      </c>
      <c r="C420" s="282" t="s">
        <v>888</v>
      </c>
      <c r="D420" s="304">
        <v>10</v>
      </c>
      <c r="E420" s="263"/>
      <c r="F420" s="264"/>
      <c r="G420" s="265"/>
      <c r="H420" s="266">
        <v>0</v>
      </c>
      <c r="I420" s="267"/>
      <c r="J420" s="260"/>
    </row>
    <row r="421" spans="1:10" ht="28">
      <c r="A421" s="260">
        <v>420</v>
      </c>
      <c r="B421" s="282" t="s">
        <v>870</v>
      </c>
      <c r="C421" s="282" t="s">
        <v>888</v>
      </c>
      <c r="D421" s="304">
        <v>10</v>
      </c>
      <c r="E421" s="263"/>
      <c r="F421" s="264"/>
      <c r="G421" s="265"/>
      <c r="H421" s="266">
        <v>0</v>
      </c>
      <c r="I421" s="267"/>
      <c r="J421" s="260"/>
    </row>
    <row r="422" spans="1:10" ht="28">
      <c r="A422" s="260">
        <v>421</v>
      </c>
      <c r="B422" s="282" t="s">
        <v>871</v>
      </c>
      <c r="C422" s="282" t="s">
        <v>888</v>
      </c>
      <c r="D422" s="304">
        <v>10</v>
      </c>
      <c r="E422" s="263"/>
      <c r="F422" s="264"/>
      <c r="G422" s="265"/>
      <c r="H422" s="266">
        <v>0</v>
      </c>
      <c r="I422" s="267"/>
      <c r="J422" s="260"/>
    </row>
    <row r="423" spans="1:10" ht="28">
      <c r="A423" s="260">
        <v>422</v>
      </c>
      <c r="B423" s="282" t="s">
        <v>872</v>
      </c>
      <c r="C423" s="282" t="s">
        <v>889</v>
      </c>
      <c r="D423" s="304">
        <v>3</v>
      </c>
      <c r="E423" s="263">
        <v>6429</v>
      </c>
      <c r="F423" s="264">
        <v>1028.6400000000001</v>
      </c>
      <c r="G423" s="265">
        <v>7457.64</v>
      </c>
      <c r="H423" s="266">
        <v>447458.4</v>
      </c>
      <c r="I423" s="267" t="s">
        <v>1283</v>
      </c>
      <c r="J423" s="260" t="s">
        <v>1284</v>
      </c>
    </row>
    <row r="424" spans="1:10" ht="28">
      <c r="A424" s="260">
        <v>423</v>
      </c>
      <c r="B424" s="282" t="s">
        <v>873</v>
      </c>
      <c r="C424" s="282" t="s">
        <v>889</v>
      </c>
      <c r="D424" s="304">
        <v>8</v>
      </c>
      <c r="E424" s="263">
        <v>6429</v>
      </c>
      <c r="F424" s="264">
        <v>1028.6400000000001</v>
      </c>
      <c r="G424" s="265">
        <v>7457.64</v>
      </c>
      <c r="H424" s="266">
        <v>1193222.4000000001</v>
      </c>
      <c r="I424" s="267" t="s">
        <v>1283</v>
      </c>
      <c r="J424" s="260" t="s">
        <v>1285</v>
      </c>
    </row>
    <row r="425" spans="1:10" ht="28">
      <c r="A425" s="260">
        <v>424</v>
      </c>
      <c r="B425" s="282" t="s">
        <v>874</v>
      </c>
      <c r="C425" s="282" t="s">
        <v>889</v>
      </c>
      <c r="D425" s="304">
        <v>3</v>
      </c>
      <c r="E425" s="263">
        <v>6429</v>
      </c>
      <c r="F425" s="264">
        <v>1028.6400000000001</v>
      </c>
      <c r="G425" s="265">
        <v>7457.64</v>
      </c>
      <c r="H425" s="266">
        <v>447458.4</v>
      </c>
      <c r="I425" s="267" t="s">
        <v>1283</v>
      </c>
      <c r="J425" s="260" t="s">
        <v>1286</v>
      </c>
    </row>
    <row r="426" spans="1:10">
      <c r="A426" s="260">
        <v>425</v>
      </c>
      <c r="B426" s="282" t="s">
        <v>875</v>
      </c>
      <c r="C426" s="282" t="s">
        <v>890</v>
      </c>
      <c r="D426" s="304">
        <v>2</v>
      </c>
      <c r="E426" s="263">
        <v>7886</v>
      </c>
      <c r="F426" s="264">
        <v>1261.76</v>
      </c>
      <c r="G426" s="265">
        <v>9147.76</v>
      </c>
      <c r="H426" s="266">
        <v>365910.4</v>
      </c>
      <c r="I426" s="267" t="s">
        <v>1287</v>
      </c>
      <c r="J426" s="260" t="s">
        <v>1284</v>
      </c>
    </row>
    <row r="427" spans="1:10">
      <c r="A427" s="260">
        <v>426</v>
      </c>
      <c r="B427" s="282" t="s">
        <v>876</v>
      </c>
      <c r="C427" s="282" t="s">
        <v>890</v>
      </c>
      <c r="D427" s="304">
        <v>2</v>
      </c>
      <c r="E427" s="263">
        <v>7886</v>
      </c>
      <c r="F427" s="264">
        <v>1261.76</v>
      </c>
      <c r="G427" s="265">
        <v>9147.76</v>
      </c>
      <c r="H427" s="266">
        <v>365910.4</v>
      </c>
      <c r="I427" s="267" t="s">
        <v>1287</v>
      </c>
      <c r="J427" s="260" t="s">
        <v>1284</v>
      </c>
    </row>
    <row r="428" spans="1:10">
      <c r="A428" s="260"/>
      <c r="B428" s="270"/>
      <c r="C428" s="260"/>
      <c r="D428" s="305"/>
      <c r="E428" s="264"/>
      <c r="F428" s="264"/>
      <c r="G428" s="706">
        <f>+SUM(G2:G427)</f>
        <v>6297817.8973511113</v>
      </c>
      <c r="H428" s="266">
        <v>304278923.21404427</v>
      </c>
      <c r="I428" s="267"/>
      <c r="J428" s="260"/>
    </row>
    <row r="431" spans="1:10">
      <c r="B431" s="306" t="s">
        <v>1288</v>
      </c>
    </row>
    <row r="432" spans="1:10">
      <c r="B432" s="306" t="s">
        <v>1289</v>
      </c>
    </row>
    <row r="433" spans="2:2">
      <c r="B433" s="306" t="s">
        <v>1290</v>
      </c>
    </row>
    <row r="434" spans="2:2">
      <c r="B434" s="306"/>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J430"/>
  <sheetViews>
    <sheetView topLeftCell="A409" workbookViewId="0">
      <selection activeCell="H430" sqref="H430"/>
    </sheetView>
  </sheetViews>
  <sheetFormatPr baseColWidth="10" defaultRowHeight="14" x14ac:dyDescent="0"/>
  <cols>
    <col min="8" max="8" width="17.33203125" bestFit="1" customWidth="1"/>
  </cols>
  <sheetData>
    <row r="1" spans="1:10">
      <c r="A1" t="s">
        <v>946</v>
      </c>
    </row>
    <row r="3" spans="1:10">
      <c r="A3" t="s">
        <v>3</v>
      </c>
      <c r="B3" t="s">
        <v>4</v>
      </c>
      <c r="C3" t="s">
        <v>6</v>
      </c>
      <c r="D3" t="s">
        <v>5</v>
      </c>
      <c r="E3" t="s">
        <v>357</v>
      </c>
      <c r="F3" t="s">
        <v>358</v>
      </c>
      <c r="G3" t="s">
        <v>359</v>
      </c>
      <c r="H3" t="s">
        <v>13</v>
      </c>
      <c r="I3" t="s">
        <v>360</v>
      </c>
      <c r="J3" t="s">
        <v>340</v>
      </c>
    </row>
    <row r="4" spans="1:10">
      <c r="A4">
        <v>1</v>
      </c>
      <c r="B4" t="s">
        <v>18</v>
      </c>
      <c r="C4" t="s">
        <v>877</v>
      </c>
      <c r="D4">
        <v>4</v>
      </c>
      <c r="E4">
        <v>44300</v>
      </c>
      <c r="F4">
        <v>7088</v>
      </c>
      <c r="G4">
        <v>51388</v>
      </c>
      <c r="H4">
        <v>205552</v>
      </c>
      <c r="I4" t="s">
        <v>353</v>
      </c>
      <c r="J4" t="s">
        <v>947</v>
      </c>
    </row>
    <row r="5" spans="1:10">
      <c r="A5">
        <v>2</v>
      </c>
      <c r="B5" t="s">
        <v>19</v>
      </c>
      <c r="C5" t="s">
        <v>291</v>
      </c>
      <c r="D5">
        <v>40</v>
      </c>
      <c r="E5">
        <v>4100</v>
      </c>
      <c r="F5">
        <v>656</v>
      </c>
      <c r="G5">
        <v>4756</v>
      </c>
      <c r="H5">
        <v>190240</v>
      </c>
      <c r="I5" t="s">
        <v>948</v>
      </c>
      <c r="J5" t="s">
        <v>949</v>
      </c>
    </row>
    <row r="6" spans="1:10">
      <c r="A6">
        <v>3</v>
      </c>
      <c r="B6" t="s">
        <v>20</v>
      </c>
      <c r="C6" t="s">
        <v>291</v>
      </c>
      <c r="D6">
        <v>8</v>
      </c>
      <c r="E6">
        <v>4100</v>
      </c>
      <c r="F6">
        <v>656</v>
      </c>
      <c r="G6">
        <v>4756</v>
      </c>
      <c r="H6">
        <v>38048</v>
      </c>
      <c r="I6" t="s">
        <v>948</v>
      </c>
      <c r="J6" t="s">
        <v>949</v>
      </c>
    </row>
    <row r="7" spans="1:10">
      <c r="A7">
        <v>4</v>
      </c>
      <c r="B7" t="s">
        <v>21</v>
      </c>
      <c r="C7" t="s">
        <v>291</v>
      </c>
      <c r="D7">
        <v>8</v>
      </c>
      <c r="E7">
        <v>4100</v>
      </c>
      <c r="F7">
        <v>656</v>
      </c>
      <c r="G7">
        <v>4756</v>
      </c>
      <c r="H7">
        <v>38048</v>
      </c>
      <c r="I7" t="s">
        <v>948</v>
      </c>
      <c r="J7" t="s">
        <v>949</v>
      </c>
    </row>
    <row r="8" spans="1:10">
      <c r="A8">
        <v>5</v>
      </c>
      <c r="B8" t="s">
        <v>22</v>
      </c>
      <c r="C8" t="s">
        <v>291</v>
      </c>
      <c r="D8">
        <v>8</v>
      </c>
      <c r="E8">
        <v>4100</v>
      </c>
      <c r="F8">
        <v>656</v>
      </c>
      <c r="G8">
        <v>4756</v>
      </c>
      <c r="H8">
        <v>38048</v>
      </c>
      <c r="I8" t="s">
        <v>948</v>
      </c>
      <c r="J8" t="s">
        <v>949</v>
      </c>
    </row>
    <row r="9" spans="1:10">
      <c r="A9">
        <v>6</v>
      </c>
      <c r="B9" t="s">
        <v>23</v>
      </c>
      <c r="C9" t="s">
        <v>291</v>
      </c>
      <c r="D9">
        <v>8</v>
      </c>
      <c r="E9">
        <v>4100</v>
      </c>
      <c r="F9">
        <v>656</v>
      </c>
      <c r="G9">
        <v>4756</v>
      </c>
      <c r="H9">
        <v>38048</v>
      </c>
      <c r="I9" t="s">
        <v>948</v>
      </c>
      <c r="J9" t="s">
        <v>949</v>
      </c>
    </row>
    <row r="10" spans="1:10">
      <c r="A10">
        <v>7</v>
      </c>
      <c r="B10" t="s">
        <v>24</v>
      </c>
      <c r="C10" t="s">
        <v>291</v>
      </c>
      <c r="D10">
        <v>16</v>
      </c>
      <c r="E10">
        <v>4100</v>
      </c>
      <c r="F10">
        <v>656</v>
      </c>
      <c r="G10">
        <v>4756</v>
      </c>
      <c r="H10">
        <v>76096</v>
      </c>
      <c r="I10" t="s">
        <v>948</v>
      </c>
      <c r="J10" t="s">
        <v>949</v>
      </c>
    </row>
    <row r="11" spans="1:10">
      <c r="A11">
        <v>8</v>
      </c>
      <c r="B11" t="s">
        <v>25</v>
      </c>
      <c r="C11" t="s">
        <v>291</v>
      </c>
      <c r="D11">
        <v>8</v>
      </c>
      <c r="E11">
        <v>4100</v>
      </c>
      <c r="F11">
        <v>656</v>
      </c>
      <c r="G11">
        <v>4756</v>
      </c>
      <c r="H11">
        <v>38048</v>
      </c>
      <c r="I11" t="s">
        <v>948</v>
      </c>
      <c r="J11" t="s">
        <v>949</v>
      </c>
    </row>
    <row r="12" spans="1:10">
      <c r="A12">
        <v>9</v>
      </c>
      <c r="B12" t="s">
        <v>26</v>
      </c>
      <c r="C12" t="s">
        <v>291</v>
      </c>
      <c r="D12">
        <v>4</v>
      </c>
      <c r="E12">
        <v>4100</v>
      </c>
      <c r="F12">
        <v>656</v>
      </c>
      <c r="G12">
        <v>4756</v>
      </c>
      <c r="H12">
        <v>19024</v>
      </c>
      <c r="I12" t="s">
        <v>948</v>
      </c>
      <c r="J12" t="s">
        <v>949</v>
      </c>
    </row>
    <row r="13" spans="1:10">
      <c r="A13">
        <v>10</v>
      </c>
      <c r="B13" t="s">
        <v>27</v>
      </c>
      <c r="C13" t="s">
        <v>291</v>
      </c>
      <c r="D13">
        <v>8</v>
      </c>
      <c r="E13">
        <v>4100</v>
      </c>
      <c r="F13">
        <v>656</v>
      </c>
      <c r="G13">
        <v>4756</v>
      </c>
      <c r="H13">
        <v>38048</v>
      </c>
      <c r="I13" t="s">
        <v>948</v>
      </c>
      <c r="J13" t="s">
        <v>949</v>
      </c>
    </row>
    <row r="14" spans="1:10">
      <c r="A14">
        <v>11</v>
      </c>
      <c r="B14" t="s">
        <v>720</v>
      </c>
      <c r="C14" t="s">
        <v>291</v>
      </c>
      <c r="D14">
        <v>8</v>
      </c>
      <c r="E14">
        <v>4100</v>
      </c>
      <c r="F14">
        <v>656</v>
      </c>
      <c r="G14">
        <v>4756</v>
      </c>
      <c r="H14">
        <v>38048</v>
      </c>
      <c r="I14" t="s">
        <v>948</v>
      </c>
      <c r="J14" t="s">
        <v>949</v>
      </c>
    </row>
    <row r="15" spans="1:10">
      <c r="A15">
        <v>12</v>
      </c>
      <c r="B15" t="s">
        <v>29</v>
      </c>
      <c r="C15" t="s">
        <v>291</v>
      </c>
      <c r="D15">
        <v>68</v>
      </c>
      <c r="E15">
        <v>4100</v>
      </c>
      <c r="F15">
        <v>656</v>
      </c>
      <c r="G15">
        <v>4756</v>
      </c>
      <c r="H15">
        <v>323408</v>
      </c>
      <c r="I15" t="s">
        <v>948</v>
      </c>
      <c r="J15" t="s">
        <v>949</v>
      </c>
    </row>
    <row r="16" spans="1:10">
      <c r="A16">
        <v>13</v>
      </c>
      <c r="B16" t="s">
        <v>30</v>
      </c>
      <c r="C16" t="s">
        <v>291</v>
      </c>
      <c r="D16">
        <v>8</v>
      </c>
      <c r="E16">
        <v>4100</v>
      </c>
      <c r="F16">
        <v>656</v>
      </c>
      <c r="G16">
        <v>4756</v>
      </c>
      <c r="H16">
        <v>38048</v>
      </c>
      <c r="I16" t="s">
        <v>948</v>
      </c>
      <c r="J16" t="s">
        <v>949</v>
      </c>
    </row>
    <row r="17" spans="1:10">
      <c r="A17">
        <v>14</v>
      </c>
      <c r="B17" t="s">
        <v>31</v>
      </c>
      <c r="C17" t="s">
        <v>291</v>
      </c>
      <c r="D17">
        <v>8</v>
      </c>
      <c r="E17">
        <v>4100</v>
      </c>
      <c r="F17">
        <v>656</v>
      </c>
      <c r="G17">
        <v>4756</v>
      </c>
      <c r="H17">
        <v>38048</v>
      </c>
      <c r="I17" t="s">
        <v>948</v>
      </c>
      <c r="J17" t="s">
        <v>949</v>
      </c>
    </row>
    <row r="18" spans="1:10">
      <c r="A18">
        <v>15</v>
      </c>
      <c r="B18" t="s">
        <v>34</v>
      </c>
      <c r="C18" t="s">
        <v>291</v>
      </c>
      <c r="D18">
        <v>2</v>
      </c>
      <c r="E18">
        <v>10780</v>
      </c>
      <c r="F18">
        <v>1724.8</v>
      </c>
      <c r="G18">
        <v>12504.8</v>
      </c>
      <c r="H18">
        <v>25009.599999999999</v>
      </c>
      <c r="I18" t="s">
        <v>701</v>
      </c>
      <c r="J18" t="s">
        <v>950</v>
      </c>
    </row>
    <row r="19" spans="1:10">
      <c r="A19">
        <v>16</v>
      </c>
      <c r="B19" t="s">
        <v>32</v>
      </c>
      <c r="C19" t="s">
        <v>292</v>
      </c>
      <c r="D19">
        <v>8</v>
      </c>
      <c r="E19">
        <v>14658</v>
      </c>
      <c r="F19">
        <v>2345.2800000000002</v>
      </c>
      <c r="G19">
        <v>17003.28</v>
      </c>
      <c r="H19">
        <v>136026.23999999999</v>
      </c>
      <c r="I19" t="s">
        <v>504</v>
      </c>
      <c r="J19" t="s">
        <v>366</v>
      </c>
    </row>
    <row r="20" spans="1:10">
      <c r="A20">
        <v>17</v>
      </c>
      <c r="B20" t="s">
        <v>33</v>
      </c>
      <c r="C20" t="s">
        <v>292</v>
      </c>
      <c r="D20">
        <v>4</v>
      </c>
      <c r="E20">
        <v>14658</v>
      </c>
      <c r="F20">
        <v>2345.2800000000002</v>
      </c>
      <c r="G20">
        <v>17003.28</v>
      </c>
      <c r="H20">
        <v>68013.119999999995</v>
      </c>
      <c r="I20" t="s">
        <v>504</v>
      </c>
      <c r="J20" t="s">
        <v>366</v>
      </c>
    </row>
    <row r="21" spans="1:10">
      <c r="A21">
        <v>18</v>
      </c>
      <c r="B21" t="s">
        <v>35</v>
      </c>
      <c r="C21" t="s">
        <v>293</v>
      </c>
      <c r="D21">
        <v>248</v>
      </c>
      <c r="E21">
        <v>2500</v>
      </c>
      <c r="F21">
        <v>0</v>
      </c>
      <c r="G21">
        <v>2500</v>
      </c>
      <c r="H21">
        <v>620000</v>
      </c>
      <c r="I21" t="s">
        <v>353</v>
      </c>
      <c r="J21" t="s">
        <v>702</v>
      </c>
    </row>
    <row r="22" spans="1:10">
      <c r="A22">
        <v>19</v>
      </c>
      <c r="B22" t="s">
        <v>36</v>
      </c>
      <c r="C22" t="s">
        <v>877</v>
      </c>
      <c r="D22">
        <v>4</v>
      </c>
      <c r="E22">
        <v>43179</v>
      </c>
      <c r="F22">
        <v>0</v>
      </c>
      <c r="G22">
        <v>43179</v>
      </c>
      <c r="H22">
        <v>172716</v>
      </c>
      <c r="I22" t="s">
        <v>503</v>
      </c>
      <c r="J22" t="s">
        <v>454</v>
      </c>
    </row>
    <row r="23" spans="1:10">
      <c r="A23">
        <v>20</v>
      </c>
      <c r="B23" t="s">
        <v>37</v>
      </c>
      <c r="C23" t="s">
        <v>295</v>
      </c>
      <c r="D23">
        <v>120</v>
      </c>
      <c r="E23">
        <v>8200</v>
      </c>
      <c r="F23">
        <v>0</v>
      </c>
      <c r="G23">
        <v>8200</v>
      </c>
      <c r="H23">
        <v>984000</v>
      </c>
      <c r="I23" t="s">
        <v>352</v>
      </c>
      <c r="J23" t="s">
        <v>951</v>
      </c>
    </row>
    <row r="24" spans="1:10">
      <c r="A24">
        <v>21</v>
      </c>
      <c r="B24" t="s">
        <v>38</v>
      </c>
      <c r="C24" t="s">
        <v>292</v>
      </c>
      <c r="D24">
        <v>8000</v>
      </c>
      <c r="E24">
        <v>15</v>
      </c>
      <c r="F24">
        <v>2.4</v>
      </c>
      <c r="G24">
        <v>17.399999999999999</v>
      </c>
      <c r="H24">
        <v>139200</v>
      </c>
      <c r="I24" t="s">
        <v>619</v>
      </c>
      <c r="J24" t="s">
        <v>525</v>
      </c>
    </row>
    <row r="25" spans="1:10">
      <c r="A25">
        <v>22</v>
      </c>
      <c r="B25" t="s">
        <v>721</v>
      </c>
      <c r="C25" t="s">
        <v>292</v>
      </c>
      <c r="D25">
        <v>120</v>
      </c>
      <c r="F25">
        <v>0</v>
      </c>
      <c r="G25">
        <v>0</v>
      </c>
      <c r="H25">
        <v>0</v>
      </c>
    </row>
    <row r="26" spans="1:10">
      <c r="A26">
        <v>23</v>
      </c>
      <c r="B26" t="s">
        <v>39</v>
      </c>
      <c r="C26" t="s">
        <v>292</v>
      </c>
      <c r="D26">
        <v>120</v>
      </c>
      <c r="F26">
        <v>0</v>
      </c>
      <c r="G26">
        <v>0</v>
      </c>
      <c r="H26">
        <v>0</v>
      </c>
    </row>
    <row r="27" spans="1:10">
      <c r="A27">
        <v>24</v>
      </c>
      <c r="B27" t="s">
        <v>722</v>
      </c>
      <c r="C27" t="s">
        <v>296</v>
      </c>
      <c r="D27">
        <v>4</v>
      </c>
      <c r="F27">
        <v>0</v>
      </c>
      <c r="G27">
        <v>0</v>
      </c>
      <c r="H27">
        <v>0</v>
      </c>
      <c r="I27" t="s">
        <v>369</v>
      </c>
      <c r="J27" t="s">
        <v>952</v>
      </c>
    </row>
    <row r="28" spans="1:10">
      <c r="A28">
        <v>25</v>
      </c>
      <c r="B28" t="s">
        <v>723</v>
      </c>
      <c r="C28" t="s">
        <v>297</v>
      </c>
      <c r="D28">
        <v>4</v>
      </c>
      <c r="F28">
        <v>0</v>
      </c>
      <c r="G28">
        <v>0</v>
      </c>
      <c r="H28">
        <v>0</v>
      </c>
      <c r="I28" t="s">
        <v>369</v>
      </c>
      <c r="J28" t="s">
        <v>952</v>
      </c>
    </row>
    <row r="29" spans="1:10">
      <c r="A29">
        <v>26</v>
      </c>
      <c r="B29" t="s">
        <v>724</v>
      </c>
      <c r="C29" t="s">
        <v>297</v>
      </c>
      <c r="D29">
        <v>4</v>
      </c>
      <c r="F29">
        <v>0</v>
      </c>
      <c r="G29">
        <v>0</v>
      </c>
      <c r="H29">
        <v>0</v>
      </c>
      <c r="I29" t="s">
        <v>369</v>
      </c>
      <c r="J29" t="s">
        <v>952</v>
      </c>
    </row>
    <row r="30" spans="1:10">
      <c r="A30">
        <v>27</v>
      </c>
      <c r="B30" t="s">
        <v>725</v>
      </c>
      <c r="C30" t="s">
        <v>292</v>
      </c>
      <c r="D30">
        <v>40</v>
      </c>
      <c r="F30">
        <v>0</v>
      </c>
      <c r="G30">
        <v>0</v>
      </c>
      <c r="H30">
        <v>0</v>
      </c>
    </row>
    <row r="31" spans="1:10">
      <c r="A31">
        <v>28</v>
      </c>
      <c r="B31" t="s">
        <v>726</v>
      </c>
      <c r="C31" t="s">
        <v>292</v>
      </c>
      <c r="D31">
        <v>40</v>
      </c>
      <c r="F31">
        <v>0</v>
      </c>
      <c r="G31">
        <v>0</v>
      </c>
      <c r="H31">
        <v>0</v>
      </c>
    </row>
    <row r="32" spans="1:10">
      <c r="A32">
        <v>29</v>
      </c>
      <c r="B32" t="s">
        <v>727</v>
      </c>
      <c r="C32" t="s">
        <v>292</v>
      </c>
      <c r="D32">
        <v>60</v>
      </c>
      <c r="F32">
        <v>0</v>
      </c>
      <c r="G32">
        <v>0</v>
      </c>
      <c r="H32">
        <v>0</v>
      </c>
    </row>
    <row r="33" spans="1:10">
      <c r="A33">
        <v>30</v>
      </c>
      <c r="B33" t="s">
        <v>40</v>
      </c>
      <c r="C33" t="s">
        <v>292</v>
      </c>
      <c r="D33">
        <v>60</v>
      </c>
      <c r="F33">
        <v>0</v>
      </c>
      <c r="G33">
        <v>0</v>
      </c>
      <c r="H33">
        <v>0</v>
      </c>
    </row>
    <row r="34" spans="1:10">
      <c r="A34">
        <v>31</v>
      </c>
      <c r="B34" t="s">
        <v>41</v>
      </c>
      <c r="C34" t="s">
        <v>292</v>
      </c>
      <c r="D34">
        <v>20</v>
      </c>
      <c r="F34">
        <v>0</v>
      </c>
      <c r="G34">
        <v>0</v>
      </c>
      <c r="H34">
        <v>0</v>
      </c>
    </row>
    <row r="35" spans="1:10">
      <c r="A35">
        <v>32</v>
      </c>
      <c r="B35" t="s">
        <v>728</v>
      </c>
      <c r="C35" t="s">
        <v>292</v>
      </c>
      <c r="D35">
        <v>40</v>
      </c>
      <c r="F35">
        <v>0</v>
      </c>
      <c r="G35">
        <v>0</v>
      </c>
      <c r="H35">
        <v>0</v>
      </c>
    </row>
    <row r="36" spans="1:10">
      <c r="A36">
        <v>33</v>
      </c>
      <c r="B36" t="s">
        <v>729</v>
      </c>
      <c r="C36" t="s">
        <v>292</v>
      </c>
      <c r="D36">
        <v>40</v>
      </c>
      <c r="F36">
        <v>0</v>
      </c>
      <c r="G36">
        <v>0</v>
      </c>
      <c r="H36">
        <v>0</v>
      </c>
    </row>
    <row r="37" spans="1:10">
      <c r="A37">
        <v>34</v>
      </c>
      <c r="B37" t="s">
        <v>730</v>
      </c>
      <c r="C37" t="s">
        <v>292</v>
      </c>
      <c r="D37">
        <v>40</v>
      </c>
      <c r="F37">
        <v>0</v>
      </c>
      <c r="G37">
        <v>0</v>
      </c>
      <c r="H37">
        <v>0</v>
      </c>
    </row>
    <row r="38" spans="1:10">
      <c r="A38">
        <v>35</v>
      </c>
      <c r="B38" t="s">
        <v>731</v>
      </c>
      <c r="C38" t="s">
        <v>292</v>
      </c>
      <c r="D38">
        <v>40</v>
      </c>
      <c r="F38">
        <v>0</v>
      </c>
      <c r="G38">
        <v>0</v>
      </c>
      <c r="H38">
        <v>0</v>
      </c>
    </row>
    <row r="39" spans="1:10">
      <c r="A39">
        <v>36</v>
      </c>
      <c r="B39" t="s">
        <v>732</v>
      </c>
      <c r="C39" t="s">
        <v>292</v>
      </c>
      <c r="D39">
        <v>40</v>
      </c>
      <c r="F39">
        <v>0</v>
      </c>
      <c r="G39">
        <v>0</v>
      </c>
      <c r="H39">
        <v>0</v>
      </c>
    </row>
    <row r="40" spans="1:10">
      <c r="A40">
        <v>37</v>
      </c>
      <c r="B40" t="s">
        <v>733</v>
      </c>
      <c r="C40" t="s">
        <v>292</v>
      </c>
      <c r="D40">
        <v>40</v>
      </c>
      <c r="F40">
        <v>0</v>
      </c>
      <c r="G40">
        <v>0</v>
      </c>
      <c r="H40">
        <v>0</v>
      </c>
    </row>
    <row r="41" spans="1:10">
      <c r="A41">
        <v>38</v>
      </c>
      <c r="B41" t="s">
        <v>42</v>
      </c>
      <c r="C41" t="s">
        <v>292</v>
      </c>
      <c r="D41">
        <v>16</v>
      </c>
      <c r="F41">
        <v>0</v>
      </c>
      <c r="G41">
        <v>0</v>
      </c>
      <c r="H41">
        <v>0</v>
      </c>
    </row>
    <row r="42" spans="1:10">
      <c r="A42">
        <v>39</v>
      </c>
      <c r="B42" t="s">
        <v>43</v>
      </c>
      <c r="C42" t="s">
        <v>292</v>
      </c>
      <c r="D42">
        <v>12</v>
      </c>
      <c r="F42">
        <v>0</v>
      </c>
      <c r="G42">
        <v>0</v>
      </c>
      <c r="H42">
        <v>0</v>
      </c>
    </row>
    <row r="43" spans="1:10">
      <c r="A43">
        <v>40</v>
      </c>
      <c r="B43" t="s">
        <v>734</v>
      </c>
      <c r="C43" t="s">
        <v>292</v>
      </c>
      <c r="D43">
        <v>40</v>
      </c>
      <c r="F43">
        <v>0</v>
      </c>
      <c r="G43">
        <v>0</v>
      </c>
      <c r="H43">
        <v>0</v>
      </c>
    </row>
    <row r="44" spans="1:10">
      <c r="A44">
        <v>41</v>
      </c>
      <c r="B44" t="s">
        <v>735</v>
      </c>
      <c r="C44" t="s">
        <v>292</v>
      </c>
      <c r="D44">
        <v>120</v>
      </c>
      <c r="F44">
        <v>0</v>
      </c>
      <c r="G44">
        <v>0</v>
      </c>
      <c r="H44">
        <v>0</v>
      </c>
    </row>
    <row r="45" spans="1:10">
      <c r="A45">
        <v>42</v>
      </c>
      <c r="B45" t="s">
        <v>44</v>
      </c>
      <c r="C45" t="s">
        <v>298</v>
      </c>
      <c r="D45">
        <v>8</v>
      </c>
      <c r="E45">
        <v>13800</v>
      </c>
      <c r="F45">
        <v>2208</v>
      </c>
      <c r="G45">
        <v>16008</v>
      </c>
      <c r="H45">
        <v>128064</v>
      </c>
      <c r="I45" t="s">
        <v>619</v>
      </c>
      <c r="J45" t="s">
        <v>454</v>
      </c>
    </row>
    <row r="46" spans="1:10">
      <c r="A46">
        <v>43</v>
      </c>
      <c r="B46" t="s">
        <v>45</v>
      </c>
      <c r="C46" t="s">
        <v>292</v>
      </c>
      <c r="D46">
        <v>8</v>
      </c>
      <c r="F46">
        <v>0</v>
      </c>
      <c r="G46">
        <v>0</v>
      </c>
      <c r="H46">
        <v>0</v>
      </c>
    </row>
    <row r="47" spans="1:10">
      <c r="A47">
        <v>44</v>
      </c>
      <c r="B47" t="s">
        <v>736</v>
      </c>
      <c r="C47" t="s">
        <v>292</v>
      </c>
      <c r="D47">
        <v>8</v>
      </c>
      <c r="F47">
        <v>0</v>
      </c>
      <c r="G47">
        <v>0</v>
      </c>
      <c r="H47">
        <v>0</v>
      </c>
    </row>
    <row r="48" spans="1:10">
      <c r="A48">
        <v>45</v>
      </c>
      <c r="B48" t="s">
        <v>737</v>
      </c>
      <c r="C48" t="s">
        <v>292</v>
      </c>
      <c r="D48">
        <v>8</v>
      </c>
      <c r="F48">
        <v>0</v>
      </c>
      <c r="G48">
        <v>0</v>
      </c>
      <c r="H48">
        <v>0</v>
      </c>
    </row>
    <row r="49" spans="1:8">
      <c r="A49">
        <v>46</v>
      </c>
      <c r="B49" t="s">
        <v>738</v>
      </c>
      <c r="C49" t="s">
        <v>292</v>
      </c>
      <c r="D49">
        <v>8</v>
      </c>
      <c r="F49">
        <v>0</v>
      </c>
      <c r="G49">
        <v>0</v>
      </c>
      <c r="H49">
        <v>0</v>
      </c>
    </row>
    <row r="50" spans="1:8">
      <c r="A50">
        <v>47</v>
      </c>
      <c r="B50" t="s">
        <v>739</v>
      </c>
      <c r="C50" t="s">
        <v>292</v>
      </c>
      <c r="D50">
        <v>8</v>
      </c>
      <c r="F50">
        <v>0</v>
      </c>
      <c r="G50">
        <v>0</v>
      </c>
      <c r="H50">
        <v>0</v>
      </c>
    </row>
    <row r="51" spans="1:8">
      <c r="A51">
        <v>48</v>
      </c>
      <c r="B51" t="s">
        <v>740</v>
      </c>
      <c r="C51" t="s">
        <v>292</v>
      </c>
      <c r="D51">
        <v>8</v>
      </c>
      <c r="F51">
        <v>0</v>
      </c>
      <c r="G51">
        <v>0</v>
      </c>
      <c r="H51">
        <v>0</v>
      </c>
    </row>
    <row r="52" spans="1:8">
      <c r="A52">
        <v>49</v>
      </c>
      <c r="B52" t="s">
        <v>741</v>
      </c>
      <c r="C52" t="s">
        <v>292</v>
      </c>
      <c r="D52">
        <v>8</v>
      </c>
      <c r="F52">
        <v>0</v>
      </c>
      <c r="G52">
        <v>0</v>
      </c>
      <c r="H52">
        <v>0</v>
      </c>
    </row>
    <row r="53" spans="1:8">
      <c r="A53">
        <v>50</v>
      </c>
      <c r="B53" t="s">
        <v>742</v>
      </c>
      <c r="C53" t="s">
        <v>292</v>
      </c>
      <c r="D53">
        <v>8</v>
      </c>
      <c r="F53">
        <v>0</v>
      </c>
      <c r="G53">
        <v>0</v>
      </c>
      <c r="H53">
        <v>0</v>
      </c>
    </row>
    <row r="54" spans="1:8">
      <c r="A54">
        <v>51</v>
      </c>
      <c r="B54" t="s">
        <v>743</v>
      </c>
      <c r="C54" t="s">
        <v>292</v>
      </c>
      <c r="D54">
        <v>8</v>
      </c>
      <c r="F54">
        <v>0</v>
      </c>
      <c r="G54">
        <v>0</v>
      </c>
      <c r="H54">
        <v>0</v>
      </c>
    </row>
    <row r="55" spans="1:8">
      <c r="A55">
        <v>52</v>
      </c>
      <c r="B55" t="s">
        <v>744</v>
      </c>
      <c r="C55" t="s">
        <v>292</v>
      </c>
      <c r="D55">
        <v>8</v>
      </c>
      <c r="F55">
        <v>0</v>
      </c>
      <c r="G55">
        <v>0</v>
      </c>
      <c r="H55">
        <v>0</v>
      </c>
    </row>
    <row r="56" spans="1:8">
      <c r="A56">
        <v>53</v>
      </c>
      <c r="B56" t="s">
        <v>745</v>
      </c>
      <c r="C56" t="s">
        <v>292</v>
      </c>
      <c r="D56">
        <v>8</v>
      </c>
      <c r="F56">
        <v>0</v>
      </c>
      <c r="G56">
        <v>0</v>
      </c>
      <c r="H56">
        <v>0</v>
      </c>
    </row>
    <row r="57" spans="1:8">
      <c r="A57">
        <v>54</v>
      </c>
      <c r="B57" t="s">
        <v>746</v>
      </c>
      <c r="C57" t="s">
        <v>292</v>
      </c>
      <c r="D57">
        <v>8</v>
      </c>
      <c r="F57">
        <v>0</v>
      </c>
      <c r="G57">
        <v>0</v>
      </c>
      <c r="H57">
        <v>0</v>
      </c>
    </row>
    <row r="58" spans="1:8">
      <c r="A58">
        <v>55</v>
      </c>
      <c r="B58" t="s">
        <v>747</v>
      </c>
      <c r="C58" t="s">
        <v>292</v>
      </c>
      <c r="D58">
        <v>8</v>
      </c>
      <c r="F58">
        <v>0</v>
      </c>
      <c r="G58">
        <v>0</v>
      </c>
      <c r="H58">
        <v>0</v>
      </c>
    </row>
    <row r="59" spans="1:8">
      <c r="A59">
        <v>56</v>
      </c>
      <c r="B59" t="s">
        <v>748</v>
      </c>
      <c r="C59" t="s">
        <v>292</v>
      </c>
      <c r="D59">
        <v>20</v>
      </c>
      <c r="F59">
        <v>0</v>
      </c>
      <c r="G59">
        <v>0</v>
      </c>
      <c r="H59">
        <v>0</v>
      </c>
    </row>
    <row r="60" spans="1:8">
      <c r="A60">
        <v>57</v>
      </c>
      <c r="B60" t="s">
        <v>46</v>
      </c>
      <c r="C60" t="s">
        <v>299</v>
      </c>
      <c r="D60">
        <v>16</v>
      </c>
      <c r="F60">
        <v>0</v>
      </c>
      <c r="G60">
        <v>0</v>
      </c>
      <c r="H60">
        <v>0</v>
      </c>
    </row>
    <row r="61" spans="1:8">
      <c r="A61">
        <v>58</v>
      </c>
      <c r="B61" t="s">
        <v>749</v>
      </c>
      <c r="C61" t="s">
        <v>292</v>
      </c>
      <c r="D61">
        <v>8</v>
      </c>
      <c r="F61">
        <v>0</v>
      </c>
      <c r="G61">
        <v>0</v>
      </c>
      <c r="H61">
        <v>0</v>
      </c>
    </row>
    <row r="62" spans="1:8">
      <c r="A62">
        <v>59</v>
      </c>
      <c r="B62" t="s">
        <v>750</v>
      </c>
      <c r="C62" t="s">
        <v>292</v>
      </c>
      <c r="D62">
        <v>8</v>
      </c>
      <c r="F62">
        <v>0</v>
      </c>
      <c r="G62">
        <v>0</v>
      </c>
      <c r="H62">
        <v>0</v>
      </c>
    </row>
    <row r="63" spans="1:8">
      <c r="A63">
        <v>60</v>
      </c>
      <c r="B63" t="s">
        <v>751</v>
      </c>
      <c r="C63" t="s">
        <v>292</v>
      </c>
      <c r="D63">
        <v>8</v>
      </c>
      <c r="F63">
        <v>0</v>
      </c>
      <c r="G63">
        <v>0</v>
      </c>
      <c r="H63">
        <v>0</v>
      </c>
    </row>
    <row r="64" spans="1:8">
      <c r="A64">
        <v>61</v>
      </c>
      <c r="B64" t="s">
        <v>752</v>
      </c>
      <c r="C64" t="s">
        <v>292</v>
      </c>
      <c r="D64">
        <v>12</v>
      </c>
      <c r="F64">
        <v>0</v>
      </c>
      <c r="G64">
        <v>0</v>
      </c>
      <c r="H64">
        <v>0</v>
      </c>
    </row>
    <row r="65" spans="1:10">
      <c r="A65">
        <v>62</v>
      </c>
      <c r="B65" t="s">
        <v>753</v>
      </c>
      <c r="C65" t="s">
        <v>292</v>
      </c>
      <c r="D65">
        <v>12</v>
      </c>
      <c r="F65">
        <v>0</v>
      </c>
      <c r="G65">
        <v>0</v>
      </c>
      <c r="H65">
        <v>0</v>
      </c>
    </row>
    <row r="66" spans="1:10">
      <c r="A66">
        <v>63</v>
      </c>
      <c r="B66" t="s">
        <v>47</v>
      </c>
      <c r="C66" t="s">
        <v>292</v>
      </c>
      <c r="D66">
        <v>600</v>
      </c>
      <c r="E66">
        <v>7936</v>
      </c>
      <c r="F66">
        <v>1269.76</v>
      </c>
      <c r="G66">
        <v>9205.76</v>
      </c>
      <c r="H66">
        <v>5523456</v>
      </c>
      <c r="I66" t="s">
        <v>344</v>
      </c>
      <c r="J66" t="s">
        <v>370</v>
      </c>
    </row>
    <row r="67" spans="1:10">
      <c r="A67">
        <v>64</v>
      </c>
      <c r="B67" t="s">
        <v>48</v>
      </c>
      <c r="C67" t="s">
        <v>292</v>
      </c>
      <c r="D67">
        <v>10</v>
      </c>
      <c r="E67">
        <v>14835</v>
      </c>
      <c r="F67">
        <v>2373.6</v>
      </c>
      <c r="G67">
        <v>17208.599999999999</v>
      </c>
      <c r="H67">
        <v>172086</v>
      </c>
      <c r="I67" t="s">
        <v>344</v>
      </c>
      <c r="J67" t="s">
        <v>532</v>
      </c>
    </row>
    <row r="68" spans="1:10">
      <c r="A68">
        <v>65</v>
      </c>
      <c r="B68" t="s">
        <v>49</v>
      </c>
      <c r="C68" t="s">
        <v>292</v>
      </c>
      <c r="D68">
        <v>150</v>
      </c>
      <c r="E68">
        <v>176</v>
      </c>
      <c r="F68">
        <v>28.16</v>
      </c>
      <c r="G68">
        <v>204.16</v>
      </c>
      <c r="H68">
        <v>30624</v>
      </c>
      <c r="I68" t="s">
        <v>953</v>
      </c>
      <c r="J68" t="s">
        <v>454</v>
      </c>
    </row>
    <row r="69" spans="1:10">
      <c r="A69">
        <v>66</v>
      </c>
      <c r="B69" t="s">
        <v>50</v>
      </c>
      <c r="C69" t="s">
        <v>292</v>
      </c>
      <c r="D69">
        <v>40</v>
      </c>
      <c r="E69">
        <v>5748</v>
      </c>
      <c r="F69">
        <v>919.68000000000006</v>
      </c>
      <c r="G69">
        <v>6667.68</v>
      </c>
      <c r="H69">
        <v>266707.20000000001</v>
      </c>
      <c r="I69" t="s">
        <v>506</v>
      </c>
      <c r="J69" t="s">
        <v>652</v>
      </c>
    </row>
    <row r="70" spans="1:10">
      <c r="A70">
        <v>67</v>
      </c>
      <c r="B70" t="s">
        <v>51</v>
      </c>
      <c r="C70" t="s">
        <v>292</v>
      </c>
      <c r="D70">
        <v>40</v>
      </c>
      <c r="E70">
        <v>5748</v>
      </c>
      <c r="F70">
        <v>919.68000000000006</v>
      </c>
      <c r="G70">
        <v>6667.68</v>
      </c>
      <c r="H70">
        <v>266707.20000000001</v>
      </c>
      <c r="I70" t="s">
        <v>506</v>
      </c>
      <c r="J70" t="s">
        <v>652</v>
      </c>
    </row>
    <row r="71" spans="1:10">
      <c r="A71">
        <v>68</v>
      </c>
      <c r="B71" t="s">
        <v>52</v>
      </c>
      <c r="C71" t="s">
        <v>292</v>
      </c>
      <c r="D71">
        <v>12</v>
      </c>
      <c r="F71">
        <v>0</v>
      </c>
      <c r="G71">
        <v>0</v>
      </c>
      <c r="H71">
        <v>0</v>
      </c>
    </row>
    <row r="72" spans="1:10">
      <c r="A72">
        <v>69</v>
      </c>
      <c r="B72" t="s">
        <v>754</v>
      </c>
      <c r="C72" t="s">
        <v>878</v>
      </c>
      <c r="D72">
        <v>4</v>
      </c>
      <c r="F72">
        <v>0</v>
      </c>
      <c r="G72">
        <v>0</v>
      </c>
      <c r="H72">
        <v>0</v>
      </c>
    </row>
    <row r="73" spans="1:10">
      <c r="A73">
        <v>70</v>
      </c>
      <c r="B73" t="s">
        <v>755</v>
      </c>
      <c r="C73" t="s">
        <v>878</v>
      </c>
      <c r="D73">
        <v>4</v>
      </c>
      <c r="F73">
        <v>0</v>
      </c>
      <c r="G73">
        <v>0</v>
      </c>
      <c r="H73">
        <v>0</v>
      </c>
    </row>
    <row r="74" spans="1:10">
      <c r="A74">
        <v>71</v>
      </c>
      <c r="B74" t="s">
        <v>53</v>
      </c>
      <c r="C74" t="s">
        <v>292</v>
      </c>
      <c r="D74">
        <v>4800</v>
      </c>
      <c r="E74">
        <v>3462</v>
      </c>
      <c r="F74">
        <v>0</v>
      </c>
      <c r="G74">
        <v>3462</v>
      </c>
      <c r="H74">
        <v>16617600</v>
      </c>
      <c r="I74" t="s">
        <v>344</v>
      </c>
      <c r="J74" t="s">
        <v>535</v>
      </c>
    </row>
    <row r="75" spans="1:10">
      <c r="A75">
        <v>72</v>
      </c>
      <c r="B75" t="s">
        <v>54</v>
      </c>
      <c r="C75" t="s">
        <v>300</v>
      </c>
      <c r="D75">
        <v>2</v>
      </c>
      <c r="E75">
        <v>175591</v>
      </c>
      <c r="F75">
        <v>28094.560000000001</v>
      </c>
      <c r="G75">
        <v>203685.56</v>
      </c>
      <c r="H75">
        <v>407371.12</v>
      </c>
      <c r="I75" t="s">
        <v>536</v>
      </c>
      <c r="J75" t="s">
        <v>621</v>
      </c>
    </row>
    <row r="76" spans="1:10">
      <c r="A76">
        <v>73</v>
      </c>
      <c r="B76" t="s">
        <v>55</v>
      </c>
      <c r="C76" t="s">
        <v>292</v>
      </c>
      <c r="D76">
        <v>40</v>
      </c>
      <c r="E76">
        <v>660</v>
      </c>
      <c r="F76">
        <v>105.60000000000001</v>
      </c>
      <c r="G76">
        <v>765.6</v>
      </c>
      <c r="H76">
        <v>30624</v>
      </c>
      <c r="I76" t="s">
        <v>954</v>
      </c>
      <c r="J76" t="s">
        <v>538</v>
      </c>
    </row>
    <row r="77" spans="1:10">
      <c r="A77">
        <v>74</v>
      </c>
      <c r="B77" t="s">
        <v>56</v>
      </c>
      <c r="C77" t="s">
        <v>292</v>
      </c>
      <c r="D77">
        <v>20</v>
      </c>
      <c r="E77">
        <v>660</v>
      </c>
      <c r="F77">
        <v>105.60000000000001</v>
      </c>
      <c r="G77">
        <v>765.6</v>
      </c>
      <c r="H77">
        <v>15312</v>
      </c>
      <c r="I77" t="s">
        <v>954</v>
      </c>
      <c r="J77" t="s">
        <v>538</v>
      </c>
    </row>
    <row r="78" spans="1:10">
      <c r="A78">
        <v>75</v>
      </c>
      <c r="B78" t="s">
        <v>57</v>
      </c>
      <c r="C78" t="s">
        <v>292</v>
      </c>
      <c r="D78">
        <v>20</v>
      </c>
      <c r="E78">
        <v>660</v>
      </c>
      <c r="F78">
        <v>105.60000000000001</v>
      </c>
      <c r="G78">
        <v>765.6</v>
      </c>
      <c r="H78">
        <v>15312</v>
      </c>
      <c r="I78" t="s">
        <v>954</v>
      </c>
      <c r="J78" t="s">
        <v>538</v>
      </c>
    </row>
    <row r="79" spans="1:10">
      <c r="A79">
        <v>76</v>
      </c>
      <c r="B79" t="s">
        <v>58</v>
      </c>
      <c r="C79" t="s">
        <v>292</v>
      </c>
      <c r="D79">
        <v>40</v>
      </c>
      <c r="F79">
        <v>0</v>
      </c>
      <c r="G79">
        <v>0</v>
      </c>
      <c r="H79">
        <v>0</v>
      </c>
      <c r="I79" t="s">
        <v>954</v>
      </c>
      <c r="J79" t="s">
        <v>538</v>
      </c>
    </row>
    <row r="80" spans="1:10">
      <c r="A80">
        <v>77</v>
      </c>
      <c r="B80" t="s">
        <v>59</v>
      </c>
      <c r="C80" t="s">
        <v>292</v>
      </c>
      <c r="D80">
        <v>40</v>
      </c>
      <c r="F80">
        <v>0</v>
      </c>
      <c r="G80">
        <v>0</v>
      </c>
      <c r="H80">
        <v>0</v>
      </c>
      <c r="I80" t="s">
        <v>954</v>
      </c>
      <c r="J80" t="s">
        <v>538</v>
      </c>
    </row>
    <row r="81" spans="1:10">
      <c r="A81">
        <v>78</v>
      </c>
      <c r="B81" t="s">
        <v>60</v>
      </c>
      <c r="C81" t="s">
        <v>292</v>
      </c>
      <c r="D81">
        <v>80</v>
      </c>
      <c r="F81">
        <v>0</v>
      </c>
      <c r="G81">
        <v>0</v>
      </c>
      <c r="H81">
        <v>0</v>
      </c>
      <c r="I81" t="s">
        <v>954</v>
      </c>
      <c r="J81" t="s">
        <v>538</v>
      </c>
    </row>
    <row r="82" spans="1:10">
      <c r="A82">
        <v>79</v>
      </c>
      <c r="B82" t="s">
        <v>61</v>
      </c>
      <c r="C82" t="s">
        <v>292</v>
      </c>
      <c r="D82">
        <v>600</v>
      </c>
      <c r="E82">
        <v>715</v>
      </c>
      <c r="F82">
        <v>114.4</v>
      </c>
      <c r="G82">
        <v>829.4</v>
      </c>
      <c r="H82">
        <v>497640</v>
      </c>
      <c r="I82" t="s">
        <v>954</v>
      </c>
      <c r="J82" t="s">
        <v>540</v>
      </c>
    </row>
    <row r="83" spans="1:10">
      <c r="A83">
        <v>80</v>
      </c>
      <c r="B83" t="s">
        <v>62</v>
      </c>
      <c r="C83" t="s">
        <v>292</v>
      </c>
      <c r="D83">
        <v>200</v>
      </c>
      <c r="E83">
        <v>1094</v>
      </c>
      <c r="F83">
        <v>175.04</v>
      </c>
      <c r="G83">
        <v>1269.04</v>
      </c>
      <c r="H83">
        <v>253808</v>
      </c>
      <c r="I83" t="s">
        <v>341</v>
      </c>
      <c r="J83" t="s">
        <v>955</v>
      </c>
    </row>
    <row r="84" spans="1:10">
      <c r="A84">
        <v>81</v>
      </c>
      <c r="B84" t="s">
        <v>63</v>
      </c>
      <c r="C84" t="s">
        <v>292</v>
      </c>
      <c r="D84">
        <v>600</v>
      </c>
      <c r="E84">
        <v>715</v>
      </c>
      <c r="F84">
        <v>114.4</v>
      </c>
      <c r="G84">
        <v>829.4</v>
      </c>
      <c r="H84">
        <v>497640</v>
      </c>
      <c r="I84" t="s">
        <v>954</v>
      </c>
      <c r="J84" t="s">
        <v>540</v>
      </c>
    </row>
    <row r="85" spans="1:10">
      <c r="A85">
        <v>82</v>
      </c>
      <c r="B85" t="s">
        <v>756</v>
      </c>
      <c r="C85" t="s">
        <v>292</v>
      </c>
      <c r="D85">
        <v>4</v>
      </c>
      <c r="F85">
        <v>0</v>
      </c>
      <c r="G85">
        <v>0</v>
      </c>
      <c r="H85">
        <v>0</v>
      </c>
    </row>
    <row r="86" spans="1:10">
      <c r="A86">
        <v>83</v>
      </c>
      <c r="B86" t="s">
        <v>757</v>
      </c>
      <c r="C86" t="s">
        <v>292</v>
      </c>
      <c r="D86">
        <v>4</v>
      </c>
      <c r="F86">
        <v>0</v>
      </c>
      <c r="G86">
        <v>0</v>
      </c>
      <c r="H86">
        <v>0</v>
      </c>
    </row>
    <row r="87" spans="1:10">
      <c r="A87">
        <v>84</v>
      </c>
      <c r="B87" t="s">
        <v>758</v>
      </c>
      <c r="C87" t="s">
        <v>292</v>
      </c>
      <c r="D87">
        <v>4</v>
      </c>
      <c r="F87">
        <v>0</v>
      </c>
      <c r="G87">
        <v>0</v>
      </c>
      <c r="H87">
        <v>0</v>
      </c>
    </row>
    <row r="88" spans="1:10">
      <c r="A88">
        <v>85</v>
      </c>
      <c r="B88" t="s">
        <v>66</v>
      </c>
      <c r="C88" t="s">
        <v>292</v>
      </c>
      <c r="D88">
        <v>160</v>
      </c>
      <c r="F88">
        <v>0</v>
      </c>
      <c r="G88">
        <v>0</v>
      </c>
      <c r="H88">
        <v>0</v>
      </c>
    </row>
    <row r="89" spans="1:10">
      <c r="A89">
        <v>86</v>
      </c>
      <c r="B89" t="s">
        <v>68</v>
      </c>
      <c r="C89" t="s">
        <v>292</v>
      </c>
      <c r="D89">
        <v>800</v>
      </c>
      <c r="F89">
        <v>0</v>
      </c>
      <c r="G89">
        <v>0</v>
      </c>
      <c r="H89">
        <v>0</v>
      </c>
    </row>
    <row r="90" spans="1:10">
      <c r="A90">
        <v>87</v>
      </c>
      <c r="B90" t="s">
        <v>67</v>
      </c>
      <c r="C90" t="s">
        <v>292</v>
      </c>
      <c r="D90">
        <v>800</v>
      </c>
      <c r="F90">
        <v>0</v>
      </c>
      <c r="G90">
        <v>0</v>
      </c>
      <c r="H90">
        <v>0</v>
      </c>
    </row>
    <row r="91" spans="1:10">
      <c r="A91">
        <v>88</v>
      </c>
      <c r="B91" t="s">
        <v>69</v>
      </c>
      <c r="C91" t="s">
        <v>292</v>
      </c>
      <c r="D91">
        <v>3200</v>
      </c>
      <c r="F91">
        <v>0</v>
      </c>
      <c r="G91">
        <v>0</v>
      </c>
      <c r="H91">
        <v>0</v>
      </c>
    </row>
    <row r="92" spans="1:10">
      <c r="A92">
        <v>89</v>
      </c>
      <c r="B92" t="s">
        <v>759</v>
      </c>
      <c r="C92" t="s">
        <v>292</v>
      </c>
      <c r="D92">
        <v>4000</v>
      </c>
      <c r="F92">
        <v>0</v>
      </c>
      <c r="G92">
        <v>0</v>
      </c>
      <c r="H92">
        <v>0</v>
      </c>
    </row>
    <row r="93" spans="1:10">
      <c r="A93">
        <v>90</v>
      </c>
      <c r="B93" t="s">
        <v>760</v>
      </c>
      <c r="C93" t="s">
        <v>292</v>
      </c>
      <c r="D93">
        <v>200</v>
      </c>
      <c r="F93">
        <v>0</v>
      </c>
      <c r="G93">
        <v>0</v>
      </c>
      <c r="H93">
        <v>0</v>
      </c>
    </row>
    <row r="94" spans="1:10">
      <c r="A94">
        <v>91</v>
      </c>
      <c r="B94" t="s">
        <v>70</v>
      </c>
      <c r="C94" t="s">
        <v>292</v>
      </c>
      <c r="D94">
        <v>1200</v>
      </c>
      <c r="F94">
        <v>0</v>
      </c>
      <c r="G94">
        <v>0</v>
      </c>
      <c r="H94">
        <v>0</v>
      </c>
    </row>
    <row r="95" spans="1:10">
      <c r="A95">
        <v>92</v>
      </c>
      <c r="B95" t="s">
        <v>761</v>
      </c>
      <c r="C95" t="s">
        <v>292</v>
      </c>
      <c r="D95">
        <v>400</v>
      </c>
      <c r="F95">
        <v>0</v>
      </c>
      <c r="G95">
        <v>0</v>
      </c>
      <c r="H95">
        <v>0</v>
      </c>
    </row>
    <row r="96" spans="1:10">
      <c r="A96">
        <v>93</v>
      </c>
      <c r="B96" t="s">
        <v>71</v>
      </c>
      <c r="C96" t="s">
        <v>292</v>
      </c>
      <c r="D96">
        <v>800</v>
      </c>
      <c r="F96">
        <v>0</v>
      </c>
      <c r="G96">
        <v>0</v>
      </c>
      <c r="H96">
        <v>0</v>
      </c>
    </row>
    <row r="97" spans="1:10">
      <c r="A97">
        <v>94</v>
      </c>
      <c r="B97" t="s">
        <v>762</v>
      </c>
      <c r="C97" t="s">
        <v>292</v>
      </c>
      <c r="D97">
        <v>400</v>
      </c>
      <c r="F97">
        <v>0</v>
      </c>
      <c r="G97">
        <v>0</v>
      </c>
      <c r="H97">
        <v>0</v>
      </c>
    </row>
    <row r="98" spans="1:10">
      <c r="A98">
        <v>95</v>
      </c>
      <c r="B98" t="s">
        <v>72</v>
      </c>
      <c r="C98" t="s">
        <v>292</v>
      </c>
      <c r="D98">
        <v>800</v>
      </c>
      <c r="F98">
        <v>0</v>
      </c>
      <c r="G98">
        <v>0</v>
      </c>
      <c r="H98">
        <v>0</v>
      </c>
    </row>
    <row r="99" spans="1:10">
      <c r="A99">
        <v>96</v>
      </c>
      <c r="B99" t="s">
        <v>763</v>
      </c>
      <c r="C99" t="s">
        <v>292</v>
      </c>
      <c r="D99">
        <v>2</v>
      </c>
      <c r="F99">
        <v>0</v>
      </c>
      <c r="G99">
        <v>0</v>
      </c>
      <c r="H99">
        <v>0</v>
      </c>
    </row>
    <row r="100" spans="1:10">
      <c r="A100">
        <v>97</v>
      </c>
      <c r="B100" t="s">
        <v>764</v>
      </c>
      <c r="C100" t="s">
        <v>292</v>
      </c>
      <c r="D100">
        <v>2</v>
      </c>
      <c r="F100">
        <v>0</v>
      </c>
      <c r="G100">
        <v>0</v>
      </c>
      <c r="H100">
        <v>0</v>
      </c>
    </row>
    <row r="101" spans="1:10">
      <c r="A101">
        <v>98</v>
      </c>
      <c r="B101" t="s">
        <v>765</v>
      </c>
      <c r="C101" t="s">
        <v>292</v>
      </c>
      <c r="D101">
        <v>2</v>
      </c>
      <c r="F101">
        <v>0</v>
      </c>
      <c r="G101">
        <v>0</v>
      </c>
      <c r="H101">
        <v>0</v>
      </c>
    </row>
    <row r="102" spans="1:10">
      <c r="A102">
        <v>99</v>
      </c>
      <c r="B102" t="s">
        <v>766</v>
      </c>
      <c r="C102" t="s">
        <v>292</v>
      </c>
      <c r="D102">
        <v>8</v>
      </c>
      <c r="F102">
        <v>0</v>
      </c>
      <c r="G102">
        <v>0</v>
      </c>
      <c r="H102">
        <v>0</v>
      </c>
    </row>
    <row r="103" spans="1:10">
      <c r="A103">
        <v>100</v>
      </c>
      <c r="B103" t="s">
        <v>73</v>
      </c>
      <c r="C103" t="s">
        <v>292</v>
      </c>
      <c r="D103">
        <v>96</v>
      </c>
      <c r="F103">
        <v>0</v>
      </c>
      <c r="G103">
        <v>0</v>
      </c>
      <c r="H103">
        <v>0</v>
      </c>
    </row>
    <row r="104" spans="1:10">
      <c r="A104">
        <v>101</v>
      </c>
      <c r="B104" t="s">
        <v>74</v>
      </c>
      <c r="C104" t="s">
        <v>292</v>
      </c>
      <c r="D104">
        <v>48</v>
      </c>
      <c r="F104">
        <v>0</v>
      </c>
      <c r="G104">
        <v>0</v>
      </c>
      <c r="H104">
        <v>0</v>
      </c>
    </row>
    <row r="105" spans="1:10">
      <c r="A105">
        <v>102</v>
      </c>
      <c r="B105" t="s">
        <v>75</v>
      </c>
      <c r="C105" t="s">
        <v>301</v>
      </c>
      <c r="D105">
        <v>30</v>
      </c>
      <c r="E105">
        <v>212850</v>
      </c>
      <c r="F105">
        <v>34056</v>
      </c>
      <c r="G105">
        <v>246906</v>
      </c>
      <c r="H105">
        <v>7407180</v>
      </c>
      <c r="I105" t="s">
        <v>393</v>
      </c>
      <c r="J105" t="s">
        <v>454</v>
      </c>
    </row>
    <row r="106" spans="1:10">
      <c r="A106">
        <v>103</v>
      </c>
      <c r="B106" t="s">
        <v>76</v>
      </c>
      <c r="C106" t="s">
        <v>292</v>
      </c>
      <c r="D106">
        <v>24</v>
      </c>
      <c r="E106">
        <v>236500</v>
      </c>
      <c r="F106">
        <v>37840</v>
      </c>
      <c r="G106">
        <v>274340</v>
      </c>
      <c r="H106">
        <v>6584160</v>
      </c>
      <c r="I106" t="s">
        <v>704</v>
      </c>
      <c r="J106" t="s">
        <v>454</v>
      </c>
    </row>
    <row r="107" spans="1:10">
      <c r="A107">
        <v>104</v>
      </c>
      <c r="B107" t="s">
        <v>77</v>
      </c>
      <c r="C107" t="s">
        <v>302</v>
      </c>
      <c r="D107">
        <v>4</v>
      </c>
      <c r="F107">
        <v>0</v>
      </c>
      <c r="G107">
        <v>0</v>
      </c>
      <c r="H107">
        <v>0</v>
      </c>
    </row>
    <row r="108" spans="1:10">
      <c r="A108">
        <v>105</v>
      </c>
      <c r="B108" t="s">
        <v>78</v>
      </c>
      <c r="C108" t="s">
        <v>879</v>
      </c>
      <c r="D108">
        <v>30</v>
      </c>
      <c r="F108">
        <v>0</v>
      </c>
      <c r="G108">
        <v>0</v>
      </c>
      <c r="H108">
        <v>0</v>
      </c>
    </row>
    <row r="109" spans="1:10">
      <c r="A109">
        <v>106</v>
      </c>
      <c r="B109" t="s">
        <v>79</v>
      </c>
      <c r="C109" t="s">
        <v>292</v>
      </c>
      <c r="D109">
        <v>12</v>
      </c>
      <c r="F109">
        <v>0</v>
      </c>
      <c r="G109">
        <v>0</v>
      </c>
      <c r="H109">
        <v>0</v>
      </c>
    </row>
    <row r="110" spans="1:10">
      <c r="A110">
        <v>107</v>
      </c>
      <c r="B110" t="s">
        <v>80</v>
      </c>
      <c r="C110" t="s">
        <v>303</v>
      </c>
      <c r="D110">
        <v>8</v>
      </c>
      <c r="F110">
        <v>0</v>
      </c>
      <c r="G110">
        <v>0</v>
      </c>
      <c r="H110">
        <v>0</v>
      </c>
      <c r="I110" t="s">
        <v>484</v>
      </c>
      <c r="J110" t="s">
        <v>400</v>
      </c>
    </row>
    <row r="111" spans="1:10">
      <c r="A111">
        <v>108</v>
      </c>
      <c r="B111" t="s">
        <v>81</v>
      </c>
      <c r="C111" t="s">
        <v>292</v>
      </c>
      <c r="D111">
        <v>200</v>
      </c>
      <c r="F111">
        <v>0</v>
      </c>
      <c r="G111">
        <v>0</v>
      </c>
      <c r="H111">
        <v>0</v>
      </c>
      <c r="I111" t="s">
        <v>432</v>
      </c>
      <c r="J111" t="s">
        <v>705</v>
      </c>
    </row>
    <row r="112" spans="1:10">
      <c r="A112">
        <v>109</v>
      </c>
      <c r="B112" t="s">
        <v>82</v>
      </c>
      <c r="C112" t="s">
        <v>292</v>
      </c>
      <c r="D112">
        <v>80</v>
      </c>
      <c r="F112">
        <v>0</v>
      </c>
      <c r="G112">
        <v>0</v>
      </c>
      <c r="H112">
        <v>0</v>
      </c>
      <c r="I112" t="s">
        <v>432</v>
      </c>
      <c r="J112" t="s">
        <v>705</v>
      </c>
    </row>
    <row r="113" spans="1:10">
      <c r="A113">
        <v>110</v>
      </c>
      <c r="B113" t="s">
        <v>767</v>
      </c>
      <c r="C113" t="s">
        <v>292</v>
      </c>
      <c r="D113">
        <v>4</v>
      </c>
      <c r="F113">
        <v>0</v>
      </c>
      <c r="G113">
        <v>0</v>
      </c>
      <c r="H113">
        <v>0</v>
      </c>
    </row>
    <row r="114" spans="1:10">
      <c r="A114">
        <v>111</v>
      </c>
      <c r="B114" t="s">
        <v>768</v>
      </c>
      <c r="C114" t="s">
        <v>292</v>
      </c>
      <c r="D114">
        <v>20</v>
      </c>
      <c r="E114">
        <v>12100</v>
      </c>
      <c r="F114">
        <v>0</v>
      </c>
      <c r="G114">
        <v>12100</v>
      </c>
      <c r="H114">
        <v>242000</v>
      </c>
      <c r="I114" t="s">
        <v>956</v>
      </c>
      <c r="J114" t="s">
        <v>957</v>
      </c>
    </row>
    <row r="115" spans="1:10">
      <c r="A115">
        <v>112</v>
      </c>
      <c r="B115" t="s">
        <v>769</v>
      </c>
      <c r="C115" t="s">
        <v>292</v>
      </c>
      <c r="D115">
        <v>15</v>
      </c>
      <c r="E115">
        <v>12100</v>
      </c>
      <c r="F115">
        <v>0</v>
      </c>
      <c r="G115">
        <v>12100</v>
      </c>
      <c r="H115">
        <v>181500</v>
      </c>
      <c r="I115" t="s">
        <v>956</v>
      </c>
      <c r="J115" t="s">
        <v>957</v>
      </c>
    </row>
    <row r="116" spans="1:10">
      <c r="A116">
        <v>113</v>
      </c>
      <c r="B116" t="s">
        <v>770</v>
      </c>
      <c r="C116" t="s">
        <v>292</v>
      </c>
      <c r="D116">
        <v>15</v>
      </c>
      <c r="E116">
        <v>12100</v>
      </c>
      <c r="F116">
        <v>0</v>
      </c>
      <c r="G116">
        <v>12100</v>
      </c>
      <c r="H116">
        <v>181500</v>
      </c>
      <c r="I116" t="s">
        <v>956</v>
      </c>
      <c r="J116" t="s">
        <v>957</v>
      </c>
    </row>
    <row r="117" spans="1:10">
      <c r="A117">
        <v>114</v>
      </c>
      <c r="B117" t="s">
        <v>771</v>
      </c>
      <c r="C117" t="s">
        <v>292</v>
      </c>
      <c r="D117">
        <v>40</v>
      </c>
      <c r="E117">
        <v>16445</v>
      </c>
      <c r="F117">
        <v>0</v>
      </c>
      <c r="G117">
        <v>16445</v>
      </c>
      <c r="H117">
        <v>657800</v>
      </c>
      <c r="I117" t="s">
        <v>956</v>
      </c>
      <c r="J117" t="s">
        <v>512</v>
      </c>
    </row>
    <row r="118" spans="1:10">
      <c r="A118">
        <v>115</v>
      </c>
      <c r="B118" t="s">
        <v>772</v>
      </c>
      <c r="C118" t="s">
        <v>292</v>
      </c>
      <c r="D118">
        <v>20</v>
      </c>
      <c r="E118">
        <v>16445</v>
      </c>
      <c r="F118">
        <v>0</v>
      </c>
      <c r="G118">
        <v>16445</v>
      </c>
      <c r="H118">
        <v>328900</v>
      </c>
      <c r="I118" t="s">
        <v>956</v>
      </c>
      <c r="J118" t="s">
        <v>512</v>
      </c>
    </row>
    <row r="119" spans="1:10">
      <c r="A119">
        <v>116</v>
      </c>
      <c r="B119" t="s">
        <v>773</v>
      </c>
      <c r="C119" t="s">
        <v>292</v>
      </c>
      <c r="D119">
        <v>2</v>
      </c>
      <c r="F119">
        <v>0</v>
      </c>
      <c r="G119">
        <v>0</v>
      </c>
      <c r="H119">
        <v>0</v>
      </c>
    </row>
    <row r="120" spans="1:10">
      <c r="A120">
        <v>117</v>
      </c>
      <c r="B120" t="s">
        <v>774</v>
      </c>
      <c r="C120" t="s">
        <v>292</v>
      </c>
      <c r="D120">
        <v>2</v>
      </c>
      <c r="F120">
        <v>0</v>
      </c>
      <c r="G120">
        <v>0</v>
      </c>
      <c r="H120">
        <v>0</v>
      </c>
    </row>
    <row r="121" spans="1:10">
      <c r="A121">
        <v>118</v>
      </c>
      <c r="B121" t="s">
        <v>775</v>
      </c>
      <c r="C121" t="s">
        <v>292</v>
      </c>
      <c r="D121">
        <v>2</v>
      </c>
      <c r="F121">
        <v>0</v>
      </c>
      <c r="G121">
        <v>0</v>
      </c>
      <c r="H121">
        <v>0</v>
      </c>
    </row>
    <row r="122" spans="1:10">
      <c r="A122">
        <v>119</v>
      </c>
      <c r="B122" t="s">
        <v>776</v>
      </c>
      <c r="C122" t="s">
        <v>292</v>
      </c>
      <c r="D122">
        <v>10</v>
      </c>
      <c r="F122">
        <v>0</v>
      </c>
      <c r="G122">
        <v>0</v>
      </c>
      <c r="H122">
        <v>0</v>
      </c>
    </row>
    <row r="123" spans="1:10">
      <c r="A123">
        <v>120</v>
      </c>
      <c r="B123" t="s">
        <v>83</v>
      </c>
      <c r="C123" t="s">
        <v>292</v>
      </c>
      <c r="D123">
        <v>2000</v>
      </c>
      <c r="F123">
        <v>0</v>
      </c>
      <c r="G123">
        <v>0</v>
      </c>
      <c r="H123">
        <v>0</v>
      </c>
    </row>
    <row r="124" spans="1:10">
      <c r="A124">
        <v>121</v>
      </c>
      <c r="B124" t="s">
        <v>777</v>
      </c>
      <c r="C124" t="s">
        <v>292</v>
      </c>
      <c r="D124">
        <v>20</v>
      </c>
      <c r="E124">
        <v>165</v>
      </c>
      <c r="F124">
        <v>26.400000000000002</v>
      </c>
      <c r="G124">
        <v>191.4</v>
      </c>
      <c r="H124">
        <v>3828</v>
      </c>
      <c r="I124" t="s">
        <v>958</v>
      </c>
      <c r="J124" t="s">
        <v>959</v>
      </c>
    </row>
    <row r="125" spans="1:10">
      <c r="A125">
        <v>122</v>
      </c>
      <c r="B125" t="s">
        <v>778</v>
      </c>
      <c r="C125" t="s">
        <v>291</v>
      </c>
      <c r="D125">
        <v>4</v>
      </c>
      <c r="E125">
        <v>12500</v>
      </c>
      <c r="F125">
        <v>2000</v>
      </c>
      <c r="G125">
        <v>14500</v>
      </c>
      <c r="H125">
        <v>58000</v>
      </c>
      <c r="I125" t="s">
        <v>388</v>
      </c>
      <c r="J125" t="s">
        <v>453</v>
      </c>
    </row>
    <row r="126" spans="1:10">
      <c r="A126">
        <v>123</v>
      </c>
      <c r="B126" t="s">
        <v>84</v>
      </c>
      <c r="C126" t="s">
        <v>291</v>
      </c>
      <c r="D126">
        <v>40</v>
      </c>
      <c r="E126">
        <v>12500</v>
      </c>
      <c r="F126">
        <v>2000</v>
      </c>
      <c r="G126">
        <v>14500</v>
      </c>
      <c r="H126">
        <v>580000</v>
      </c>
      <c r="I126" t="s">
        <v>388</v>
      </c>
      <c r="J126" t="s">
        <v>453</v>
      </c>
    </row>
    <row r="127" spans="1:10">
      <c r="A127">
        <v>124</v>
      </c>
      <c r="B127" t="s">
        <v>85</v>
      </c>
      <c r="C127" t="s">
        <v>291</v>
      </c>
      <c r="D127">
        <v>4</v>
      </c>
      <c r="E127">
        <v>12500</v>
      </c>
      <c r="F127">
        <v>2000</v>
      </c>
      <c r="G127">
        <v>14500</v>
      </c>
      <c r="H127">
        <v>58000</v>
      </c>
      <c r="I127" t="s">
        <v>388</v>
      </c>
      <c r="J127" t="s">
        <v>453</v>
      </c>
    </row>
    <row r="128" spans="1:10">
      <c r="A128">
        <v>125</v>
      </c>
      <c r="B128" t="s">
        <v>86</v>
      </c>
      <c r="C128" t="s">
        <v>291</v>
      </c>
      <c r="D128">
        <v>12</v>
      </c>
      <c r="E128">
        <v>12500</v>
      </c>
      <c r="F128">
        <v>2000</v>
      </c>
      <c r="G128">
        <v>14500</v>
      </c>
      <c r="H128">
        <v>174000</v>
      </c>
      <c r="I128" t="s">
        <v>388</v>
      </c>
      <c r="J128" t="s">
        <v>453</v>
      </c>
    </row>
    <row r="129" spans="1:10">
      <c r="A129">
        <v>126</v>
      </c>
      <c r="B129" t="s">
        <v>779</v>
      </c>
      <c r="C129" t="s">
        <v>291</v>
      </c>
      <c r="D129">
        <v>4</v>
      </c>
      <c r="E129">
        <v>12500</v>
      </c>
      <c r="F129">
        <v>2000</v>
      </c>
      <c r="G129">
        <v>14500</v>
      </c>
      <c r="H129">
        <v>58000</v>
      </c>
      <c r="I129" t="s">
        <v>388</v>
      </c>
      <c r="J129" t="s">
        <v>453</v>
      </c>
    </row>
    <row r="130" spans="1:10">
      <c r="A130">
        <v>127</v>
      </c>
      <c r="B130" t="s">
        <v>87</v>
      </c>
      <c r="C130" t="s">
        <v>291</v>
      </c>
      <c r="D130">
        <v>48</v>
      </c>
      <c r="E130">
        <v>4200</v>
      </c>
      <c r="F130">
        <v>0</v>
      </c>
      <c r="G130">
        <v>4200</v>
      </c>
      <c r="H130">
        <v>201600</v>
      </c>
      <c r="I130" t="s">
        <v>397</v>
      </c>
      <c r="J130" t="s">
        <v>630</v>
      </c>
    </row>
    <row r="131" spans="1:10">
      <c r="A131">
        <v>128</v>
      </c>
      <c r="B131" t="s">
        <v>88</v>
      </c>
      <c r="C131" t="s">
        <v>304</v>
      </c>
      <c r="D131">
        <v>12</v>
      </c>
      <c r="E131">
        <v>64900</v>
      </c>
      <c r="F131">
        <v>0</v>
      </c>
      <c r="G131">
        <v>64900</v>
      </c>
      <c r="H131">
        <v>778800</v>
      </c>
      <c r="I131" t="s">
        <v>391</v>
      </c>
      <c r="J131" t="s">
        <v>454</v>
      </c>
    </row>
    <row r="132" spans="1:10">
      <c r="A132">
        <v>129</v>
      </c>
      <c r="B132" t="s">
        <v>89</v>
      </c>
      <c r="C132" t="s">
        <v>292</v>
      </c>
      <c r="D132">
        <v>600</v>
      </c>
      <c r="F132">
        <v>0</v>
      </c>
      <c r="G132">
        <v>0</v>
      </c>
      <c r="H132">
        <v>0</v>
      </c>
    </row>
    <row r="133" spans="1:10">
      <c r="A133">
        <v>130</v>
      </c>
      <c r="B133" t="s">
        <v>780</v>
      </c>
      <c r="C133" t="s">
        <v>292</v>
      </c>
      <c r="D133">
        <v>200</v>
      </c>
      <c r="E133">
        <v>5346</v>
      </c>
      <c r="F133">
        <v>0</v>
      </c>
      <c r="G133">
        <v>5346</v>
      </c>
      <c r="H133">
        <v>1069200</v>
      </c>
      <c r="I133" t="s">
        <v>960</v>
      </c>
      <c r="J133" t="s">
        <v>961</v>
      </c>
    </row>
    <row r="134" spans="1:10">
      <c r="A134">
        <v>131</v>
      </c>
      <c r="B134" t="s">
        <v>90</v>
      </c>
      <c r="C134" t="s">
        <v>292</v>
      </c>
      <c r="D134">
        <v>6</v>
      </c>
      <c r="F134">
        <v>0</v>
      </c>
      <c r="G134">
        <v>0</v>
      </c>
      <c r="H134">
        <v>0</v>
      </c>
    </row>
    <row r="135" spans="1:10">
      <c r="A135">
        <v>132</v>
      </c>
      <c r="B135" t="s">
        <v>91</v>
      </c>
      <c r="C135" t="s">
        <v>292</v>
      </c>
      <c r="D135">
        <v>8</v>
      </c>
      <c r="E135">
        <v>16500</v>
      </c>
      <c r="F135">
        <v>2640</v>
      </c>
      <c r="G135">
        <v>19140</v>
      </c>
      <c r="H135">
        <v>153120</v>
      </c>
      <c r="I135" t="s">
        <v>962</v>
      </c>
      <c r="J135" t="s">
        <v>706</v>
      </c>
    </row>
    <row r="136" spans="1:10">
      <c r="A136">
        <v>133</v>
      </c>
      <c r="B136" t="s">
        <v>92</v>
      </c>
      <c r="C136" t="s">
        <v>305</v>
      </c>
      <c r="D136">
        <v>8</v>
      </c>
      <c r="E136">
        <v>16500</v>
      </c>
      <c r="F136">
        <v>2640</v>
      </c>
      <c r="G136">
        <v>19140</v>
      </c>
      <c r="H136">
        <v>153120</v>
      </c>
      <c r="I136" t="s">
        <v>962</v>
      </c>
      <c r="J136" t="s">
        <v>706</v>
      </c>
    </row>
    <row r="137" spans="1:10">
      <c r="A137">
        <v>134</v>
      </c>
      <c r="B137" t="s">
        <v>93</v>
      </c>
      <c r="C137" t="s">
        <v>306</v>
      </c>
      <c r="D137">
        <v>10</v>
      </c>
      <c r="E137">
        <v>30564</v>
      </c>
      <c r="F137">
        <v>4890.24</v>
      </c>
      <c r="G137">
        <v>35454.239999999998</v>
      </c>
      <c r="H137">
        <v>354542.39999999997</v>
      </c>
      <c r="I137" t="s">
        <v>375</v>
      </c>
      <c r="J137" t="s">
        <v>553</v>
      </c>
    </row>
    <row r="138" spans="1:10">
      <c r="A138">
        <v>135</v>
      </c>
      <c r="B138" t="s">
        <v>94</v>
      </c>
      <c r="C138" t="s">
        <v>306</v>
      </c>
      <c r="D138">
        <v>16</v>
      </c>
      <c r="E138">
        <v>30564</v>
      </c>
      <c r="F138">
        <v>4890.24</v>
      </c>
      <c r="G138">
        <v>35454.239999999998</v>
      </c>
      <c r="H138">
        <v>567267.83999999997</v>
      </c>
      <c r="I138" t="s">
        <v>375</v>
      </c>
      <c r="J138" t="s">
        <v>553</v>
      </c>
    </row>
    <row r="139" spans="1:10">
      <c r="A139">
        <v>136</v>
      </c>
      <c r="B139" t="s">
        <v>95</v>
      </c>
      <c r="C139" t="s">
        <v>307</v>
      </c>
      <c r="D139">
        <v>100</v>
      </c>
      <c r="E139">
        <v>27500</v>
      </c>
      <c r="F139">
        <v>4400</v>
      </c>
      <c r="G139">
        <v>31900</v>
      </c>
      <c r="H139">
        <v>3190000</v>
      </c>
      <c r="I139" t="s">
        <v>509</v>
      </c>
      <c r="J139" t="s">
        <v>707</v>
      </c>
    </row>
    <row r="140" spans="1:10">
      <c r="A140">
        <v>137</v>
      </c>
      <c r="B140" t="s">
        <v>96</v>
      </c>
      <c r="C140" t="s">
        <v>292</v>
      </c>
      <c r="D140">
        <v>8</v>
      </c>
      <c r="E140">
        <v>19000</v>
      </c>
      <c r="F140">
        <v>3040</v>
      </c>
      <c r="G140">
        <v>22040</v>
      </c>
      <c r="H140">
        <v>176320</v>
      </c>
      <c r="I140" t="s">
        <v>685</v>
      </c>
      <c r="J140" t="s">
        <v>454</v>
      </c>
    </row>
    <row r="141" spans="1:10">
      <c r="A141">
        <v>138</v>
      </c>
      <c r="B141" t="s">
        <v>97</v>
      </c>
      <c r="C141" t="s">
        <v>307</v>
      </c>
      <c r="D141">
        <v>80</v>
      </c>
      <c r="E141">
        <v>27500</v>
      </c>
      <c r="F141">
        <v>4400</v>
      </c>
      <c r="G141">
        <v>31900</v>
      </c>
      <c r="H141">
        <v>2552000</v>
      </c>
      <c r="I141" t="s">
        <v>509</v>
      </c>
      <c r="J141" t="s">
        <v>707</v>
      </c>
    </row>
    <row r="142" spans="1:10">
      <c r="A142">
        <v>139</v>
      </c>
      <c r="B142" t="s">
        <v>781</v>
      </c>
      <c r="C142" t="s">
        <v>313</v>
      </c>
      <c r="D142">
        <v>10</v>
      </c>
      <c r="E142">
        <v>190000</v>
      </c>
      <c r="F142">
        <v>30400</v>
      </c>
      <c r="G142">
        <v>220400</v>
      </c>
      <c r="H142">
        <v>2204000</v>
      </c>
      <c r="I142" t="s">
        <v>963</v>
      </c>
      <c r="J142" t="s">
        <v>964</v>
      </c>
    </row>
    <row r="143" spans="1:10">
      <c r="A143">
        <v>140</v>
      </c>
      <c r="B143" t="s">
        <v>98</v>
      </c>
      <c r="C143" t="s">
        <v>292</v>
      </c>
      <c r="D143">
        <v>1200</v>
      </c>
      <c r="E143">
        <v>103</v>
      </c>
      <c r="F143">
        <v>16.48</v>
      </c>
      <c r="G143">
        <v>119.48</v>
      </c>
      <c r="H143">
        <v>143376</v>
      </c>
      <c r="I143" t="s">
        <v>685</v>
      </c>
      <c r="J143" t="s">
        <v>454</v>
      </c>
    </row>
    <row r="144" spans="1:10">
      <c r="A144">
        <v>141</v>
      </c>
      <c r="B144" t="s">
        <v>99</v>
      </c>
      <c r="C144" t="s">
        <v>292</v>
      </c>
      <c r="D144">
        <v>10</v>
      </c>
      <c r="F144">
        <v>0</v>
      </c>
      <c r="G144">
        <v>0</v>
      </c>
      <c r="H144">
        <v>0</v>
      </c>
    </row>
    <row r="145" spans="1:10">
      <c r="A145">
        <v>142</v>
      </c>
      <c r="B145" t="s">
        <v>100</v>
      </c>
      <c r="C145" t="s">
        <v>292</v>
      </c>
      <c r="D145">
        <v>5600</v>
      </c>
      <c r="E145">
        <v>1367</v>
      </c>
      <c r="F145">
        <v>0</v>
      </c>
      <c r="G145">
        <v>1367</v>
      </c>
      <c r="H145">
        <v>7655200</v>
      </c>
      <c r="I145" t="s">
        <v>344</v>
      </c>
      <c r="J145" t="s">
        <v>965</v>
      </c>
    </row>
    <row r="146" spans="1:10">
      <c r="A146">
        <v>143</v>
      </c>
      <c r="B146" t="s">
        <v>101</v>
      </c>
      <c r="C146" t="s">
        <v>292</v>
      </c>
      <c r="D146">
        <v>8</v>
      </c>
      <c r="F146">
        <v>0</v>
      </c>
      <c r="G146">
        <v>0</v>
      </c>
      <c r="H146">
        <v>0</v>
      </c>
    </row>
    <row r="147" spans="1:10">
      <c r="A147">
        <v>144</v>
      </c>
      <c r="B147" t="s">
        <v>102</v>
      </c>
      <c r="C147" t="s">
        <v>292</v>
      </c>
      <c r="D147">
        <v>200</v>
      </c>
      <c r="E147">
        <v>2489</v>
      </c>
      <c r="F147">
        <v>0</v>
      </c>
      <c r="G147">
        <v>2489</v>
      </c>
      <c r="H147">
        <v>497800</v>
      </c>
      <c r="I147" t="s">
        <v>418</v>
      </c>
      <c r="J147" t="s">
        <v>966</v>
      </c>
    </row>
    <row r="148" spans="1:10">
      <c r="A148">
        <v>145</v>
      </c>
      <c r="B148" t="s">
        <v>103</v>
      </c>
      <c r="C148" t="s">
        <v>308</v>
      </c>
      <c r="D148">
        <v>60</v>
      </c>
      <c r="E148">
        <v>61954</v>
      </c>
      <c r="F148">
        <v>0</v>
      </c>
      <c r="G148">
        <v>61954</v>
      </c>
      <c r="H148">
        <v>3717240</v>
      </c>
      <c r="I148" t="s">
        <v>397</v>
      </c>
      <c r="J148" t="s">
        <v>398</v>
      </c>
    </row>
    <row r="149" spans="1:10">
      <c r="A149">
        <v>146</v>
      </c>
      <c r="B149" t="s">
        <v>104</v>
      </c>
      <c r="C149" t="s">
        <v>303</v>
      </c>
      <c r="D149">
        <v>40</v>
      </c>
      <c r="E149">
        <v>1642</v>
      </c>
      <c r="F149">
        <v>0</v>
      </c>
      <c r="G149">
        <v>1642</v>
      </c>
      <c r="H149">
        <v>65680</v>
      </c>
      <c r="I149" t="s">
        <v>484</v>
      </c>
      <c r="J149" t="s">
        <v>400</v>
      </c>
    </row>
    <row r="150" spans="1:10">
      <c r="A150">
        <v>147</v>
      </c>
      <c r="B150" t="s">
        <v>105</v>
      </c>
      <c r="C150" t="s">
        <v>309</v>
      </c>
      <c r="D150">
        <v>120</v>
      </c>
      <c r="E150">
        <v>3283</v>
      </c>
      <c r="F150">
        <v>0</v>
      </c>
      <c r="G150">
        <v>3283</v>
      </c>
      <c r="H150">
        <v>393960</v>
      </c>
      <c r="I150" t="s">
        <v>484</v>
      </c>
      <c r="J150" t="s">
        <v>400</v>
      </c>
    </row>
    <row r="151" spans="1:10">
      <c r="A151">
        <v>148</v>
      </c>
      <c r="B151" t="s">
        <v>106</v>
      </c>
      <c r="C151" t="s">
        <v>310</v>
      </c>
      <c r="D151">
        <v>80</v>
      </c>
      <c r="E151">
        <v>38137</v>
      </c>
      <c r="F151">
        <v>0</v>
      </c>
      <c r="G151">
        <v>38137</v>
      </c>
      <c r="H151">
        <v>3050960</v>
      </c>
      <c r="I151" t="s">
        <v>484</v>
      </c>
      <c r="J151" t="s">
        <v>561</v>
      </c>
    </row>
    <row r="152" spans="1:10">
      <c r="A152">
        <v>149</v>
      </c>
      <c r="B152" t="s">
        <v>782</v>
      </c>
      <c r="C152" t="s">
        <v>292</v>
      </c>
      <c r="D152">
        <v>160</v>
      </c>
      <c r="E152">
        <v>637</v>
      </c>
      <c r="F152">
        <v>101.92</v>
      </c>
      <c r="G152">
        <v>738.92</v>
      </c>
      <c r="H152">
        <v>118227.2</v>
      </c>
      <c r="I152" t="s">
        <v>622</v>
      </c>
      <c r="J152" t="s">
        <v>419</v>
      </c>
    </row>
    <row r="153" spans="1:10">
      <c r="A153">
        <v>150</v>
      </c>
      <c r="B153" t="s">
        <v>783</v>
      </c>
      <c r="D153">
        <v>100</v>
      </c>
      <c r="F153">
        <v>0</v>
      </c>
      <c r="G153">
        <v>0</v>
      </c>
      <c r="H153">
        <v>0</v>
      </c>
      <c r="I153" t="s">
        <v>348</v>
      </c>
      <c r="J153" t="s">
        <v>456</v>
      </c>
    </row>
    <row r="154" spans="1:10">
      <c r="A154">
        <v>151</v>
      </c>
      <c r="B154" t="s">
        <v>784</v>
      </c>
      <c r="C154" t="s">
        <v>292</v>
      </c>
      <c r="D154">
        <v>200</v>
      </c>
      <c r="E154">
        <v>6160</v>
      </c>
      <c r="F154">
        <v>985.6</v>
      </c>
      <c r="G154">
        <v>7145.6</v>
      </c>
      <c r="H154">
        <v>1429120</v>
      </c>
      <c r="I154" t="s">
        <v>348</v>
      </c>
      <c r="J154" t="s">
        <v>456</v>
      </c>
    </row>
    <row r="155" spans="1:10">
      <c r="A155">
        <v>152</v>
      </c>
      <c r="B155" t="s">
        <v>785</v>
      </c>
      <c r="C155" t="s">
        <v>292</v>
      </c>
      <c r="D155">
        <v>400</v>
      </c>
      <c r="E155">
        <v>6160</v>
      </c>
      <c r="F155">
        <v>985.6</v>
      </c>
      <c r="G155">
        <v>7145.6</v>
      </c>
      <c r="H155">
        <v>2858240</v>
      </c>
      <c r="I155" t="s">
        <v>348</v>
      </c>
      <c r="J155" t="s">
        <v>456</v>
      </c>
    </row>
    <row r="156" spans="1:10">
      <c r="A156">
        <v>153</v>
      </c>
      <c r="B156" t="s">
        <v>786</v>
      </c>
      <c r="C156" t="s">
        <v>292</v>
      </c>
      <c r="D156">
        <v>200</v>
      </c>
      <c r="E156">
        <v>6160</v>
      </c>
      <c r="F156">
        <v>985.6</v>
      </c>
      <c r="G156">
        <v>7145.6</v>
      </c>
      <c r="H156">
        <v>1429120</v>
      </c>
      <c r="I156" t="s">
        <v>348</v>
      </c>
      <c r="J156" t="s">
        <v>456</v>
      </c>
    </row>
    <row r="157" spans="1:10">
      <c r="A157">
        <v>154</v>
      </c>
      <c r="B157" t="s">
        <v>107</v>
      </c>
      <c r="C157" t="s">
        <v>292</v>
      </c>
      <c r="D157">
        <v>200</v>
      </c>
      <c r="F157">
        <v>0</v>
      </c>
      <c r="G157">
        <v>0</v>
      </c>
      <c r="H157">
        <v>0</v>
      </c>
    </row>
    <row r="158" spans="1:10">
      <c r="A158">
        <v>155</v>
      </c>
      <c r="B158" t="s">
        <v>108</v>
      </c>
      <c r="C158" t="s">
        <v>14</v>
      </c>
      <c r="D158">
        <v>4</v>
      </c>
      <c r="F158">
        <v>0</v>
      </c>
      <c r="G158">
        <v>0</v>
      </c>
      <c r="H158">
        <v>0</v>
      </c>
    </row>
    <row r="159" spans="1:10">
      <c r="A159">
        <v>156</v>
      </c>
      <c r="B159" t="s">
        <v>109</v>
      </c>
      <c r="C159" t="s">
        <v>311</v>
      </c>
      <c r="D159">
        <v>200</v>
      </c>
      <c r="F159">
        <v>0</v>
      </c>
      <c r="G159">
        <v>0</v>
      </c>
      <c r="H159">
        <v>0</v>
      </c>
    </row>
    <row r="160" spans="1:10">
      <c r="A160">
        <v>157</v>
      </c>
      <c r="B160" t="s">
        <v>110</v>
      </c>
      <c r="C160" t="s">
        <v>292</v>
      </c>
      <c r="D160">
        <v>48</v>
      </c>
      <c r="F160">
        <v>0</v>
      </c>
      <c r="G160">
        <v>0</v>
      </c>
      <c r="H160">
        <v>0</v>
      </c>
    </row>
    <row r="161" spans="1:10">
      <c r="A161">
        <v>158</v>
      </c>
      <c r="B161" t="s">
        <v>111</v>
      </c>
      <c r="C161" t="s">
        <v>292</v>
      </c>
      <c r="D161">
        <v>48</v>
      </c>
      <c r="F161">
        <v>0</v>
      </c>
      <c r="G161">
        <v>0</v>
      </c>
      <c r="H161">
        <v>0</v>
      </c>
    </row>
    <row r="162" spans="1:10">
      <c r="A162">
        <v>159</v>
      </c>
      <c r="B162" t="s">
        <v>112</v>
      </c>
      <c r="C162" t="s">
        <v>292</v>
      </c>
      <c r="D162">
        <v>40</v>
      </c>
      <c r="E162">
        <v>1020</v>
      </c>
      <c r="F162">
        <v>0</v>
      </c>
      <c r="G162">
        <v>1020</v>
      </c>
      <c r="H162">
        <v>40800</v>
      </c>
      <c r="I162" t="s">
        <v>413</v>
      </c>
      <c r="J162" t="s">
        <v>633</v>
      </c>
    </row>
    <row r="163" spans="1:10">
      <c r="A163">
        <v>160</v>
      </c>
      <c r="B163" t="s">
        <v>113</v>
      </c>
      <c r="C163" t="s">
        <v>292</v>
      </c>
      <c r="D163">
        <v>250</v>
      </c>
      <c r="E163">
        <v>1020</v>
      </c>
      <c r="F163">
        <v>0</v>
      </c>
      <c r="G163">
        <v>1020</v>
      </c>
      <c r="H163">
        <v>255000</v>
      </c>
      <c r="I163" t="s">
        <v>413</v>
      </c>
      <c r="J163" t="s">
        <v>633</v>
      </c>
    </row>
    <row r="164" spans="1:10">
      <c r="A164">
        <v>161</v>
      </c>
      <c r="B164" t="s">
        <v>114</v>
      </c>
      <c r="C164" t="s">
        <v>312</v>
      </c>
      <c r="D164">
        <v>4</v>
      </c>
      <c r="E164">
        <v>6655</v>
      </c>
      <c r="F164">
        <v>1064.8</v>
      </c>
      <c r="G164">
        <v>7719.8</v>
      </c>
      <c r="H164">
        <v>30879.200000000001</v>
      </c>
      <c r="I164" t="s">
        <v>712</v>
      </c>
      <c r="J164" t="s">
        <v>713</v>
      </c>
    </row>
    <row r="165" spans="1:10">
      <c r="A165">
        <v>162</v>
      </c>
      <c r="B165" t="s">
        <v>115</v>
      </c>
      <c r="C165" t="s">
        <v>292</v>
      </c>
      <c r="D165">
        <v>30</v>
      </c>
      <c r="E165">
        <v>17454</v>
      </c>
      <c r="F165">
        <v>0</v>
      </c>
      <c r="G165">
        <v>17454</v>
      </c>
      <c r="H165">
        <v>523620</v>
      </c>
      <c r="I165" t="s">
        <v>967</v>
      </c>
      <c r="J165" t="s">
        <v>454</v>
      </c>
    </row>
    <row r="166" spans="1:10">
      <c r="A166">
        <v>163</v>
      </c>
      <c r="B166" t="s">
        <v>116</v>
      </c>
      <c r="C166" t="s">
        <v>292</v>
      </c>
      <c r="D166">
        <v>200</v>
      </c>
      <c r="E166">
        <v>7681</v>
      </c>
      <c r="F166">
        <v>1228.96</v>
      </c>
      <c r="G166">
        <v>8909.9599999999991</v>
      </c>
      <c r="H166">
        <v>1781991.9999999998</v>
      </c>
      <c r="I166" t="s">
        <v>515</v>
      </c>
      <c r="J166" t="s">
        <v>711</v>
      </c>
    </row>
    <row r="167" spans="1:10">
      <c r="A167">
        <v>164</v>
      </c>
      <c r="B167" t="s">
        <v>117</v>
      </c>
      <c r="C167" t="s">
        <v>292</v>
      </c>
      <c r="D167">
        <v>6000</v>
      </c>
      <c r="E167">
        <v>121</v>
      </c>
      <c r="F167">
        <v>19.36</v>
      </c>
      <c r="G167">
        <v>140.36000000000001</v>
      </c>
      <c r="H167">
        <v>842160.00000000012</v>
      </c>
      <c r="I167" t="s">
        <v>685</v>
      </c>
      <c r="J167" t="s">
        <v>454</v>
      </c>
    </row>
    <row r="168" spans="1:10">
      <c r="A168">
        <v>165</v>
      </c>
      <c r="B168" t="s">
        <v>118</v>
      </c>
      <c r="C168" t="s">
        <v>313</v>
      </c>
      <c r="D168">
        <v>40</v>
      </c>
      <c r="F168">
        <v>0</v>
      </c>
      <c r="G168">
        <v>0</v>
      </c>
      <c r="H168">
        <v>0</v>
      </c>
    </row>
    <row r="169" spans="1:10">
      <c r="A169">
        <v>166</v>
      </c>
      <c r="B169" t="s">
        <v>119</v>
      </c>
      <c r="C169" t="s">
        <v>314</v>
      </c>
      <c r="D169">
        <v>120</v>
      </c>
      <c r="F169">
        <v>0</v>
      </c>
      <c r="G169">
        <v>0</v>
      </c>
      <c r="H169">
        <v>0</v>
      </c>
    </row>
    <row r="170" spans="1:10">
      <c r="A170">
        <v>167</v>
      </c>
      <c r="B170" t="s">
        <v>120</v>
      </c>
      <c r="C170" t="s">
        <v>315</v>
      </c>
      <c r="D170">
        <v>20</v>
      </c>
      <c r="F170">
        <v>0</v>
      </c>
      <c r="G170">
        <v>0</v>
      </c>
      <c r="H170">
        <v>0</v>
      </c>
    </row>
    <row r="171" spans="1:10">
      <c r="A171">
        <v>168</v>
      </c>
      <c r="B171" t="s">
        <v>121</v>
      </c>
      <c r="C171" t="s">
        <v>316</v>
      </c>
      <c r="D171">
        <v>40</v>
      </c>
      <c r="F171">
        <v>0</v>
      </c>
      <c r="G171">
        <v>0</v>
      </c>
      <c r="H171">
        <v>0</v>
      </c>
    </row>
    <row r="172" spans="1:10">
      <c r="A172">
        <v>169</v>
      </c>
      <c r="B172" t="s">
        <v>121</v>
      </c>
      <c r="C172" t="s">
        <v>317</v>
      </c>
      <c r="D172">
        <v>40</v>
      </c>
      <c r="F172">
        <v>0</v>
      </c>
      <c r="G172">
        <v>0</v>
      </c>
      <c r="H172">
        <v>0</v>
      </c>
    </row>
    <row r="173" spans="1:10">
      <c r="A173">
        <v>170</v>
      </c>
      <c r="B173" t="s">
        <v>122</v>
      </c>
      <c r="C173" t="s">
        <v>880</v>
      </c>
      <c r="D173">
        <v>40</v>
      </c>
      <c r="E173">
        <v>2728</v>
      </c>
      <c r="F173">
        <v>0</v>
      </c>
      <c r="G173">
        <v>2728</v>
      </c>
      <c r="H173">
        <v>109120</v>
      </c>
      <c r="I173" t="s">
        <v>622</v>
      </c>
      <c r="J173" t="s">
        <v>405</v>
      </c>
    </row>
    <row r="174" spans="1:10">
      <c r="A174">
        <v>171</v>
      </c>
      <c r="B174" t="s">
        <v>123</v>
      </c>
      <c r="C174" t="s">
        <v>877</v>
      </c>
      <c r="D174">
        <v>4</v>
      </c>
      <c r="E174">
        <v>18300</v>
      </c>
      <c r="F174">
        <v>0</v>
      </c>
      <c r="G174">
        <v>18300</v>
      </c>
      <c r="H174">
        <v>73200</v>
      </c>
      <c r="I174" t="s">
        <v>391</v>
      </c>
      <c r="J174" t="s">
        <v>406</v>
      </c>
    </row>
    <row r="175" spans="1:10">
      <c r="A175">
        <v>172</v>
      </c>
      <c r="B175" t="s">
        <v>124</v>
      </c>
      <c r="C175" t="s">
        <v>319</v>
      </c>
      <c r="D175">
        <v>240</v>
      </c>
      <c r="E175">
        <v>3300</v>
      </c>
      <c r="F175">
        <v>528</v>
      </c>
      <c r="G175">
        <v>3828</v>
      </c>
      <c r="H175">
        <v>918720</v>
      </c>
      <c r="I175" t="s">
        <v>962</v>
      </c>
      <c r="J175" t="s">
        <v>454</v>
      </c>
    </row>
    <row r="176" spans="1:10">
      <c r="A176">
        <v>173</v>
      </c>
      <c r="B176" t="s">
        <v>125</v>
      </c>
      <c r="C176" t="s">
        <v>320</v>
      </c>
      <c r="D176">
        <v>24</v>
      </c>
      <c r="E176">
        <v>8800</v>
      </c>
      <c r="F176">
        <v>1408</v>
      </c>
      <c r="G176">
        <v>10208</v>
      </c>
      <c r="H176">
        <v>244992</v>
      </c>
      <c r="I176" t="s">
        <v>968</v>
      </c>
      <c r="J176" t="s">
        <v>969</v>
      </c>
    </row>
    <row r="177" spans="1:10">
      <c r="A177">
        <v>174</v>
      </c>
      <c r="B177" t="s">
        <v>126</v>
      </c>
      <c r="C177" t="s">
        <v>320</v>
      </c>
      <c r="D177">
        <v>800</v>
      </c>
      <c r="E177">
        <v>8800</v>
      </c>
      <c r="F177">
        <v>1408</v>
      </c>
      <c r="G177">
        <v>10208</v>
      </c>
      <c r="H177">
        <v>8166400</v>
      </c>
      <c r="I177" t="s">
        <v>968</v>
      </c>
      <c r="J177" t="s">
        <v>969</v>
      </c>
    </row>
    <row r="178" spans="1:10">
      <c r="A178">
        <v>175</v>
      </c>
      <c r="B178" t="s">
        <v>127</v>
      </c>
      <c r="C178" t="s">
        <v>320</v>
      </c>
      <c r="D178">
        <v>800</v>
      </c>
      <c r="E178">
        <v>8800</v>
      </c>
      <c r="F178">
        <v>1408</v>
      </c>
      <c r="G178">
        <v>10208</v>
      </c>
      <c r="H178">
        <v>8166400</v>
      </c>
      <c r="I178" t="s">
        <v>968</v>
      </c>
      <c r="J178" t="s">
        <v>969</v>
      </c>
    </row>
    <row r="179" spans="1:10">
      <c r="A179">
        <v>176</v>
      </c>
      <c r="B179" t="s">
        <v>128</v>
      </c>
      <c r="C179" t="s">
        <v>320</v>
      </c>
      <c r="D179">
        <v>40</v>
      </c>
      <c r="E179">
        <v>8800</v>
      </c>
      <c r="F179">
        <v>1408</v>
      </c>
      <c r="G179">
        <v>10208</v>
      </c>
      <c r="H179">
        <v>408320</v>
      </c>
      <c r="I179" t="s">
        <v>968</v>
      </c>
      <c r="J179" t="s">
        <v>969</v>
      </c>
    </row>
    <row r="180" spans="1:10">
      <c r="A180">
        <v>177</v>
      </c>
      <c r="B180" t="s">
        <v>129</v>
      </c>
      <c r="C180" t="s">
        <v>320</v>
      </c>
      <c r="D180">
        <v>60</v>
      </c>
      <c r="E180">
        <v>26980</v>
      </c>
      <c r="F180">
        <v>4316.8</v>
      </c>
      <c r="G180">
        <v>31296.799999999999</v>
      </c>
      <c r="H180">
        <v>1877808</v>
      </c>
      <c r="I180" t="s">
        <v>948</v>
      </c>
      <c r="J180" t="s">
        <v>970</v>
      </c>
    </row>
    <row r="181" spans="1:10">
      <c r="A181">
        <v>178</v>
      </c>
      <c r="B181" t="s">
        <v>130</v>
      </c>
      <c r="C181" t="s">
        <v>320</v>
      </c>
      <c r="D181">
        <v>60</v>
      </c>
      <c r="E181">
        <v>26980</v>
      </c>
      <c r="F181">
        <v>4316.8</v>
      </c>
      <c r="G181">
        <v>31296.799999999999</v>
      </c>
      <c r="H181">
        <v>1877808</v>
      </c>
      <c r="I181" t="s">
        <v>948</v>
      </c>
      <c r="J181" t="s">
        <v>970</v>
      </c>
    </row>
    <row r="182" spans="1:10">
      <c r="A182">
        <v>179</v>
      </c>
      <c r="B182" t="s">
        <v>131</v>
      </c>
      <c r="C182" t="s">
        <v>320</v>
      </c>
      <c r="D182">
        <v>80</v>
      </c>
      <c r="E182">
        <v>26980</v>
      </c>
      <c r="F182">
        <v>4316.8</v>
      </c>
      <c r="G182">
        <v>31296.799999999999</v>
      </c>
      <c r="H182">
        <v>2503744</v>
      </c>
      <c r="I182" t="s">
        <v>948</v>
      </c>
      <c r="J182" t="s">
        <v>970</v>
      </c>
    </row>
    <row r="183" spans="1:10">
      <c r="A183">
        <v>180</v>
      </c>
      <c r="B183" t="s">
        <v>132</v>
      </c>
      <c r="C183" t="s">
        <v>320</v>
      </c>
      <c r="D183">
        <v>24</v>
      </c>
      <c r="E183">
        <v>0</v>
      </c>
      <c r="F183">
        <v>0</v>
      </c>
      <c r="G183">
        <v>0</v>
      </c>
      <c r="H183">
        <v>0</v>
      </c>
      <c r="J183" t="s">
        <v>970</v>
      </c>
    </row>
    <row r="184" spans="1:10">
      <c r="A184">
        <v>181</v>
      </c>
      <c r="B184" t="s">
        <v>133</v>
      </c>
      <c r="C184" t="s">
        <v>320</v>
      </c>
      <c r="D184">
        <v>12</v>
      </c>
      <c r="E184">
        <v>11281</v>
      </c>
      <c r="F184">
        <v>1804.96</v>
      </c>
      <c r="G184">
        <v>13085.96</v>
      </c>
      <c r="H184">
        <v>157031.51999999999</v>
      </c>
      <c r="I184" t="s">
        <v>460</v>
      </c>
      <c r="J184" t="s">
        <v>577</v>
      </c>
    </row>
    <row r="185" spans="1:10">
      <c r="A185">
        <v>182</v>
      </c>
      <c r="B185" t="s">
        <v>134</v>
      </c>
      <c r="C185" t="s">
        <v>320</v>
      </c>
      <c r="D185">
        <v>12</v>
      </c>
      <c r="E185">
        <v>11281</v>
      </c>
      <c r="F185">
        <v>1804.96</v>
      </c>
      <c r="G185">
        <v>13085.96</v>
      </c>
      <c r="H185">
        <v>157031.51999999999</v>
      </c>
      <c r="I185" t="s">
        <v>460</v>
      </c>
      <c r="J185" t="s">
        <v>577</v>
      </c>
    </row>
    <row r="186" spans="1:10">
      <c r="A186">
        <v>183</v>
      </c>
      <c r="B186" t="s">
        <v>135</v>
      </c>
      <c r="C186" t="s">
        <v>320</v>
      </c>
      <c r="D186">
        <v>20</v>
      </c>
      <c r="E186">
        <v>11281</v>
      </c>
      <c r="F186">
        <v>1804.96</v>
      </c>
      <c r="G186">
        <v>13085.96</v>
      </c>
      <c r="H186">
        <v>261719.19999999998</v>
      </c>
      <c r="I186" t="s">
        <v>460</v>
      </c>
      <c r="J186" t="s">
        <v>577</v>
      </c>
    </row>
    <row r="187" spans="1:10">
      <c r="A187">
        <v>184</v>
      </c>
      <c r="B187" t="s">
        <v>136</v>
      </c>
      <c r="C187" t="s">
        <v>292</v>
      </c>
      <c r="D187">
        <v>300</v>
      </c>
      <c r="E187">
        <v>4189</v>
      </c>
      <c r="F187">
        <v>670.24</v>
      </c>
      <c r="G187">
        <v>4859.24</v>
      </c>
      <c r="H187">
        <v>1457772</v>
      </c>
      <c r="I187" t="s">
        <v>460</v>
      </c>
      <c r="J187" t="s">
        <v>454</v>
      </c>
    </row>
    <row r="188" spans="1:10">
      <c r="A188">
        <v>185</v>
      </c>
      <c r="B188" t="s">
        <v>137</v>
      </c>
      <c r="C188" t="s">
        <v>292</v>
      </c>
      <c r="D188">
        <v>120</v>
      </c>
      <c r="E188">
        <v>2739</v>
      </c>
      <c r="F188">
        <v>438.24</v>
      </c>
      <c r="G188">
        <v>3177.24</v>
      </c>
      <c r="H188">
        <v>381268.8</v>
      </c>
      <c r="I188" t="s">
        <v>622</v>
      </c>
      <c r="J188" t="s">
        <v>454</v>
      </c>
    </row>
    <row r="189" spans="1:10">
      <c r="A189">
        <v>186</v>
      </c>
      <c r="B189" t="s">
        <v>138</v>
      </c>
      <c r="C189" t="s">
        <v>292</v>
      </c>
      <c r="D189">
        <v>200</v>
      </c>
      <c r="E189">
        <v>1804</v>
      </c>
      <c r="F189">
        <v>288.64</v>
      </c>
      <c r="G189">
        <v>2092.64</v>
      </c>
      <c r="H189">
        <v>418528</v>
      </c>
      <c r="I189" t="s">
        <v>622</v>
      </c>
      <c r="J189" t="s">
        <v>454</v>
      </c>
    </row>
    <row r="190" spans="1:10">
      <c r="A190">
        <v>187</v>
      </c>
      <c r="B190" t="s">
        <v>787</v>
      </c>
      <c r="C190" t="s">
        <v>292</v>
      </c>
      <c r="D190">
        <v>4</v>
      </c>
      <c r="E190">
        <v>2827</v>
      </c>
      <c r="F190">
        <v>452.32</v>
      </c>
      <c r="G190">
        <v>3279.32</v>
      </c>
      <c r="H190">
        <v>13117.28</v>
      </c>
      <c r="I190" t="s">
        <v>466</v>
      </c>
      <c r="J190" t="s">
        <v>412</v>
      </c>
    </row>
    <row r="191" spans="1:10">
      <c r="A191">
        <v>188</v>
      </c>
      <c r="B191" t="s">
        <v>788</v>
      </c>
      <c r="C191" t="s">
        <v>292</v>
      </c>
      <c r="D191">
        <v>4</v>
      </c>
      <c r="F191">
        <v>0</v>
      </c>
      <c r="G191">
        <v>0</v>
      </c>
      <c r="H191">
        <v>0</v>
      </c>
    </row>
    <row r="192" spans="1:10">
      <c r="A192">
        <v>189</v>
      </c>
      <c r="B192" t="s">
        <v>789</v>
      </c>
      <c r="C192" t="s">
        <v>292</v>
      </c>
      <c r="D192">
        <v>4</v>
      </c>
      <c r="E192">
        <v>2827</v>
      </c>
      <c r="F192">
        <v>452.32</v>
      </c>
      <c r="G192">
        <v>3279.32</v>
      </c>
      <c r="H192">
        <v>13117.28</v>
      </c>
      <c r="I192" t="s">
        <v>466</v>
      </c>
      <c r="J192" t="s">
        <v>412</v>
      </c>
    </row>
    <row r="193" spans="1:10">
      <c r="A193">
        <v>190</v>
      </c>
      <c r="B193" t="s">
        <v>139</v>
      </c>
      <c r="C193" t="s">
        <v>292</v>
      </c>
      <c r="D193">
        <v>8</v>
      </c>
      <c r="E193">
        <v>2827</v>
      </c>
      <c r="F193">
        <v>452.32</v>
      </c>
      <c r="G193">
        <v>3279.32</v>
      </c>
      <c r="H193">
        <v>26234.560000000001</v>
      </c>
      <c r="I193" t="s">
        <v>466</v>
      </c>
      <c r="J193" t="s">
        <v>412</v>
      </c>
    </row>
    <row r="194" spans="1:10">
      <c r="A194">
        <v>191</v>
      </c>
      <c r="B194" t="s">
        <v>140</v>
      </c>
      <c r="C194" t="s">
        <v>292</v>
      </c>
      <c r="D194">
        <v>8</v>
      </c>
      <c r="F194">
        <v>0</v>
      </c>
      <c r="G194">
        <v>0</v>
      </c>
      <c r="H194">
        <v>0</v>
      </c>
    </row>
    <row r="195" spans="1:10">
      <c r="A195">
        <v>192</v>
      </c>
      <c r="B195" t="s">
        <v>141</v>
      </c>
      <c r="C195" t="s">
        <v>292</v>
      </c>
      <c r="D195">
        <v>8</v>
      </c>
      <c r="F195">
        <v>0</v>
      </c>
      <c r="G195">
        <v>0</v>
      </c>
      <c r="H195">
        <v>0</v>
      </c>
    </row>
    <row r="196" spans="1:10">
      <c r="A196">
        <v>193</v>
      </c>
      <c r="B196" t="s">
        <v>790</v>
      </c>
      <c r="C196" t="s">
        <v>302</v>
      </c>
      <c r="D196">
        <v>4</v>
      </c>
      <c r="F196">
        <v>0</v>
      </c>
      <c r="G196">
        <v>0</v>
      </c>
      <c r="H196">
        <v>0</v>
      </c>
    </row>
    <row r="197" spans="1:10">
      <c r="A197">
        <v>194</v>
      </c>
      <c r="B197" t="s">
        <v>142</v>
      </c>
      <c r="C197" t="s">
        <v>292</v>
      </c>
      <c r="D197">
        <v>1600</v>
      </c>
      <c r="E197">
        <v>3520</v>
      </c>
      <c r="F197">
        <v>563.20000000000005</v>
      </c>
      <c r="G197">
        <v>4083.2</v>
      </c>
      <c r="H197">
        <v>6533120</v>
      </c>
      <c r="I197" t="s">
        <v>971</v>
      </c>
      <c r="J197" t="s">
        <v>486</v>
      </c>
    </row>
    <row r="198" spans="1:10">
      <c r="A198">
        <v>195</v>
      </c>
      <c r="B198" t="s">
        <v>143</v>
      </c>
      <c r="C198" t="s">
        <v>292</v>
      </c>
      <c r="D198">
        <v>200</v>
      </c>
      <c r="E198">
        <v>2680</v>
      </c>
      <c r="F198">
        <v>428.8</v>
      </c>
      <c r="G198">
        <v>3108.8</v>
      </c>
      <c r="H198">
        <v>621760</v>
      </c>
      <c r="I198" t="s">
        <v>972</v>
      </c>
      <c r="J198" t="s">
        <v>415</v>
      </c>
    </row>
    <row r="199" spans="1:10">
      <c r="A199">
        <v>196</v>
      </c>
      <c r="B199" t="s">
        <v>144</v>
      </c>
      <c r="C199" t="s">
        <v>292</v>
      </c>
      <c r="D199">
        <v>160</v>
      </c>
      <c r="E199">
        <v>2680</v>
      </c>
      <c r="F199">
        <v>428.8</v>
      </c>
      <c r="G199">
        <v>3108.8</v>
      </c>
      <c r="H199">
        <v>497408</v>
      </c>
      <c r="I199" t="s">
        <v>972</v>
      </c>
      <c r="J199" t="s">
        <v>415</v>
      </c>
    </row>
    <row r="200" spans="1:10">
      <c r="A200">
        <v>197</v>
      </c>
      <c r="B200" t="s">
        <v>791</v>
      </c>
      <c r="C200" t="s">
        <v>292</v>
      </c>
      <c r="D200">
        <v>4</v>
      </c>
      <c r="F200">
        <v>0</v>
      </c>
      <c r="G200">
        <v>0</v>
      </c>
      <c r="H200">
        <v>0</v>
      </c>
    </row>
    <row r="201" spans="1:10">
      <c r="A201">
        <v>198</v>
      </c>
      <c r="B201" t="s">
        <v>145</v>
      </c>
      <c r="C201" t="s">
        <v>292</v>
      </c>
      <c r="D201">
        <v>8</v>
      </c>
      <c r="F201">
        <v>0</v>
      </c>
      <c r="G201">
        <v>0</v>
      </c>
      <c r="H201">
        <v>0</v>
      </c>
    </row>
    <row r="202" spans="1:10">
      <c r="A202">
        <v>199</v>
      </c>
      <c r="B202" t="s">
        <v>792</v>
      </c>
      <c r="C202" t="s">
        <v>322</v>
      </c>
      <c r="D202">
        <v>1000</v>
      </c>
      <c r="F202">
        <v>0</v>
      </c>
      <c r="G202">
        <v>0</v>
      </c>
      <c r="H202">
        <v>0</v>
      </c>
    </row>
    <row r="203" spans="1:10">
      <c r="A203">
        <v>200</v>
      </c>
      <c r="B203" t="s">
        <v>793</v>
      </c>
      <c r="C203" t="s">
        <v>322</v>
      </c>
      <c r="D203">
        <v>1000</v>
      </c>
      <c r="F203">
        <v>0</v>
      </c>
      <c r="G203">
        <v>0</v>
      </c>
      <c r="H203">
        <v>0</v>
      </c>
    </row>
    <row r="204" spans="1:10">
      <c r="A204">
        <v>201</v>
      </c>
      <c r="B204" t="s">
        <v>794</v>
      </c>
      <c r="C204" t="s">
        <v>321</v>
      </c>
      <c r="D204">
        <v>40</v>
      </c>
      <c r="F204">
        <v>0</v>
      </c>
      <c r="G204">
        <v>0</v>
      </c>
      <c r="H204">
        <v>0</v>
      </c>
    </row>
    <row r="205" spans="1:10">
      <c r="A205">
        <v>202</v>
      </c>
      <c r="B205" t="s">
        <v>146</v>
      </c>
      <c r="C205" t="s">
        <v>321</v>
      </c>
      <c r="D205">
        <v>80</v>
      </c>
      <c r="F205">
        <v>0</v>
      </c>
      <c r="G205">
        <v>0</v>
      </c>
      <c r="H205">
        <v>0</v>
      </c>
    </row>
    <row r="206" spans="1:10">
      <c r="A206">
        <v>203</v>
      </c>
      <c r="B206" t="s">
        <v>148</v>
      </c>
      <c r="C206" t="s">
        <v>292</v>
      </c>
      <c r="D206">
        <v>800</v>
      </c>
      <c r="E206">
        <v>99</v>
      </c>
      <c r="F206">
        <v>15.84</v>
      </c>
      <c r="G206">
        <v>114.84</v>
      </c>
      <c r="H206">
        <v>91872</v>
      </c>
      <c r="I206" t="s">
        <v>948</v>
      </c>
      <c r="J206" t="s">
        <v>973</v>
      </c>
    </row>
    <row r="207" spans="1:10">
      <c r="A207">
        <v>204</v>
      </c>
      <c r="B207" t="s">
        <v>795</v>
      </c>
      <c r="C207" t="s">
        <v>292</v>
      </c>
      <c r="D207">
        <v>2000</v>
      </c>
      <c r="E207">
        <v>473</v>
      </c>
      <c r="F207">
        <v>75.680000000000007</v>
      </c>
      <c r="G207">
        <v>548.68000000000006</v>
      </c>
      <c r="H207">
        <v>1097360.0000000002</v>
      </c>
      <c r="I207" t="s">
        <v>504</v>
      </c>
      <c r="J207" t="s">
        <v>974</v>
      </c>
    </row>
    <row r="208" spans="1:10">
      <c r="A208">
        <v>205</v>
      </c>
      <c r="B208" t="s">
        <v>149</v>
      </c>
      <c r="C208" t="s">
        <v>292</v>
      </c>
      <c r="D208">
        <v>4000</v>
      </c>
      <c r="E208">
        <v>200</v>
      </c>
      <c r="F208">
        <v>32</v>
      </c>
      <c r="G208">
        <v>232</v>
      </c>
      <c r="H208">
        <v>928000</v>
      </c>
      <c r="I208" t="s">
        <v>948</v>
      </c>
      <c r="J208" t="s">
        <v>973</v>
      </c>
    </row>
    <row r="209" spans="1:10">
      <c r="A209">
        <v>206</v>
      </c>
      <c r="B209" t="s">
        <v>150</v>
      </c>
      <c r="C209" t="s">
        <v>292</v>
      </c>
      <c r="D209">
        <v>40000</v>
      </c>
      <c r="E209">
        <v>154</v>
      </c>
      <c r="F209">
        <v>24.64</v>
      </c>
      <c r="G209">
        <v>178.64</v>
      </c>
      <c r="H209">
        <v>7145599.9999999991</v>
      </c>
      <c r="I209" t="s">
        <v>948</v>
      </c>
      <c r="J209" t="s">
        <v>973</v>
      </c>
    </row>
    <row r="210" spans="1:10">
      <c r="A210">
        <v>207</v>
      </c>
      <c r="B210" t="s">
        <v>151</v>
      </c>
      <c r="C210" t="s">
        <v>292</v>
      </c>
      <c r="D210">
        <v>20000</v>
      </c>
      <c r="E210">
        <v>0</v>
      </c>
      <c r="F210">
        <v>0</v>
      </c>
      <c r="G210">
        <v>0</v>
      </c>
      <c r="H210">
        <v>0</v>
      </c>
      <c r="I210" t="s">
        <v>948</v>
      </c>
      <c r="J210" t="s">
        <v>973</v>
      </c>
    </row>
    <row r="211" spans="1:10">
      <c r="A211">
        <v>208</v>
      </c>
      <c r="B211" t="s">
        <v>152</v>
      </c>
      <c r="C211" t="s">
        <v>292</v>
      </c>
      <c r="D211">
        <v>20000</v>
      </c>
      <c r="E211">
        <v>93</v>
      </c>
      <c r="F211">
        <v>14.88</v>
      </c>
      <c r="G211">
        <v>107.88</v>
      </c>
      <c r="H211">
        <v>2157600</v>
      </c>
      <c r="I211" t="s">
        <v>948</v>
      </c>
      <c r="J211" t="s">
        <v>973</v>
      </c>
    </row>
    <row r="212" spans="1:10">
      <c r="A212">
        <v>209</v>
      </c>
      <c r="B212" t="s">
        <v>153</v>
      </c>
      <c r="C212" t="s">
        <v>292</v>
      </c>
      <c r="D212">
        <v>32000</v>
      </c>
      <c r="E212">
        <v>100</v>
      </c>
      <c r="F212">
        <v>16</v>
      </c>
      <c r="G212">
        <v>116</v>
      </c>
      <c r="H212">
        <v>3712000</v>
      </c>
      <c r="I212" t="s">
        <v>948</v>
      </c>
      <c r="J212" t="s">
        <v>973</v>
      </c>
    </row>
    <row r="213" spans="1:10">
      <c r="A213">
        <v>210</v>
      </c>
      <c r="B213" t="s">
        <v>154</v>
      </c>
      <c r="C213" t="s">
        <v>292</v>
      </c>
      <c r="D213">
        <v>200</v>
      </c>
      <c r="E213">
        <v>439</v>
      </c>
      <c r="F213">
        <v>70.239999999999995</v>
      </c>
      <c r="G213">
        <v>509.24</v>
      </c>
      <c r="H213">
        <v>101848</v>
      </c>
      <c r="I213" t="s">
        <v>948</v>
      </c>
      <c r="J213" t="s">
        <v>973</v>
      </c>
    </row>
    <row r="214" spans="1:10">
      <c r="A214">
        <v>211</v>
      </c>
      <c r="B214" t="s">
        <v>155</v>
      </c>
      <c r="C214" t="s">
        <v>323</v>
      </c>
      <c r="D214">
        <v>4</v>
      </c>
      <c r="E214">
        <v>36235</v>
      </c>
      <c r="F214">
        <v>5797.6</v>
      </c>
      <c r="G214">
        <v>42032.6</v>
      </c>
      <c r="H214">
        <v>168130.4</v>
      </c>
      <c r="I214" t="s">
        <v>714</v>
      </c>
      <c r="J214" t="s">
        <v>454</v>
      </c>
    </row>
    <row r="215" spans="1:10">
      <c r="A215">
        <v>212</v>
      </c>
      <c r="B215" t="s">
        <v>158</v>
      </c>
      <c r="C215" t="s">
        <v>292</v>
      </c>
      <c r="D215">
        <v>10</v>
      </c>
      <c r="E215">
        <v>36300</v>
      </c>
      <c r="F215">
        <v>5808</v>
      </c>
      <c r="G215">
        <v>42108</v>
      </c>
      <c r="H215">
        <v>421080</v>
      </c>
      <c r="I215" t="s">
        <v>504</v>
      </c>
      <c r="J215" t="s">
        <v>715</v>
      </c>
    </row>
    <row r="216" spans="1:10">
      <c r="A216">
        <v>213</v>
      </c>
      <c r="B216" t="s">
        <v>157</v>
      </c>
      <c r="C216" t="s">
        <v>292</v>
      </c>
      <c r="D216">
        <v>10</v>
      </c>
      <c r="E216">
        <v>32399</v>
      </c>
      <c r="F216">
        <v>5183.84</v>
      </c>
      <c r="G216">
        <v>37582.839999999997</v>
      </c>
      <c r="H216">
        <v>375828.39999999997</v>
      </c>
      <c r="I216" t="s">
        <v>504</v>
      </c>
      <c r="J216" t="s">
        <v>715</v>
      </c>
    </row>
    <row r="217" spans="1:10">
      <c r="A217">
        <v>214</v>
      </c>
      <c r="B217" t="s">
        <v>156</v>
      </c>
      <c r="C217" t="s">
        <v>292</v>
      </c>
      <c r="D217">
        <v>10</v>
      </c>
      <c r="F217">
        <v>0</v>
      </c>
      <c r="G217">
        <v>0</v>
      </c>
      <c r="H217">
        <v>0</v>
      </c>
    </row>
    <row r="218" spans="1:10">
      <c r="A218">
        <v>215</v>
      </c>
      <c r="B218" t="s">
        <v>159</v>
      </c>
      <c r="C218" t="s">
        <v>324</v>
      </c>
      <c r="D218">
        <v>120</v>
      </c>
      <c r="E218">
        <v>1093</v>
      </c>
      <c r="F218">
        <v>174.88</v>
      </c>
      <c r="G218">
        <v>1267.8800000000001</v>
      </c>
      <c r="H218">
        <v>152145.60000000001</v>
      </c>
      <c r="I218" t="s">
        <v>622</v>
      </c>
      <c r="J218" t="s">
        <v>419</v>
      </c>
    </row>
    <row r="219" spans="1:10">
      <c r="A219">
        <v>216</v>
      </c>
      <c r="B219" t="s">
        <v>161</v>
      </c>
      <c r="C219" t="s">
        <v>325</v>
      </c>
      <c r="D219">
        <v>12</v>
      </c>
      <c r="E219">
        <v>19143</v>
      </c>
      <c r="F219">
        <v>3062.88</v>
      </c>
      <c r="G219">
        <v>22205.88</v>
      </c>
      <c r="H219">
        <v>266470.56</v>
      </c>
      <c r="I219" t="s">
        <v>975</v>
      </c>
      <c r="J219" t="s">
        <v>454</v>
      </c>
    </row>
    <row r="220" spans="1:10">
      <c r="A220">
        <v>217</v>
      </c>
      <c r="B220" t="s">
        <v>160</v>
      </c>
      <c r="C220" t="s">
        <v>324</v>
      </c>
      <c r="D220">
        <v>20</v>
      </c>
      <c r="E220">
        <v>130753</v>
      </c>
      <c r="F220">
        <v>0</v>
      </c>
      <c r="G220">
        <v>130753</v>
      </c>
      <c r="H220">
        <v>2615060</v>
      </c>
      <c r="I220" t="s">
        <v>420</v>
      </c>
      <c r="J220" t="s">
        <v>976</v>
      </c>
    </row>
    <row r="221" spans="1:10">
      <c r="A221">
        <v>218</v>
      </c>
      <c r="B221" t="s">
        <v>202</v>
      </c>
      <c r="C221" t="s">
        <v>292</v>
      </c>
      <c r="D221">
        <v>20</v>
      </c>
      <c r="E221">
        <v>130771</v>
      </c>
      <c r="F221">
        <v>20923.36</v>
      </c>
      <c r="G221">
        <v>151694.35999999999</v>
      </c>
      <c r="H221">
        <v>3033887.1999999997</v>
      </c>
      <c r="I221" t="s">
        <v>696</v>
      </c>
      <c r="J221" t="s">
        <v>977</v>
      </c>
    </row>
    <row r="222" spans="1:10">
      <c r="A222">
        <v>219</v>
      </c>
      <c r="B222" t="s">
        <v>351</v>
      </c>
      <c r="C222" t="s">
        <v>324</v>
      </c>
      <c r="D222">
        <v>2</v>
      </c>
      <c r="F222">
        <v>0</v>
      </c>
      <c r="G222">
        <v>0</v>
      </c>
      <c r="H222">
        <v>0</v>
      </c>
    </row>
    <row r="223" spans="1:10">
      <c r="A223">
        <v>220</v>
      </c>
      <c r="B223" t="s">
        <v>162</v>
      </c>
      <c r="C223" t="s">
        <v>291</v>
      </c>
      <c r="D223">
        <v>16</v>
      </c>
      <c r="E223">
        <v>1664</v>
      </c>
      <c r="F223">
        <v>266.24</v>
      </c>
      <c r="G223">
        <v>1930.24</v>
      </c>
      <c r="H223">
        <v>30883.84</v>
      </c>
      <c r="I223" t="s">
        <v>637</v>
      </c>
      <c r="J223" t="s">
        <v>454</v>
      </c>
    </row>
    <row r="224" spans="1:10">
      <c r="A224">
        <v>221</v>
      </c>
      <c r="B224" t="s">
        <v>163</v>
      </c>
      <c r="C224" t="s">
        <v>291</v>
      </c>
      <c r="D224">
        <v>8</v>
      </c>
      <c r="E224">
        <v>1825</v>
      </c>
      <c r="F224">
        <v>292</v>
      </c>
      <c r="G224">
        <v>2117</v>
      </c>
      <c r="H224">
        <v>16936</v>
      </c>
      <c r="I224" t="s">
        <v>978</v>
      </c>
      <c r="J224" t="s">
        <v>454</v>
      </c>
    </row>
    <row r="225" spans="1:10">
      <c r="A225">
        <v>222</v>
      </c>
      <c r="B225" t="s">
        <v>164</v>
      </c>
      <c r="C225" t="s">
        <v>292</v>
      </c>
      <c r="D225">
        <v>700</v>
      </c>
      <c r="E225">
        <v>5170</v>
      </c>
      <c r="F225">
        <v>827.2</v>
      </c>
      <c r="G225">
        <v>5997.2</v>
      </c>
      <c r="H225">
        <v>4198040</v>
      </c>
      <c r="I225" t="s">
        <v>466</v>
      </c>
      <c r="J225" t="s">
        <v>933</v>
      </c>
    </row>
    <row r="226" spans="1:10">
      <c r="A226">
        <v>223</v>
      </c>
      <c r="B226" t="s">
        <v>797</v>
      </c>
      <c r="C226" t="s">
        <v>292</v>
      </c>
      <c r="D226">
        <v>4</v>
      </c>
      <c r="E226">
        <v>27074</v>
      </c>
      <c r="F226">
        <v>4331.84</v>
      </c>
      <c r="G226">
        <v>31405.84</v>
      </c>
      <c r="H226">
        <v>125623.36</v>
      </c>
      <c r="I226" t="s">
        <v>508</v>
      </c>
      <c r="J226" t="s">
        <v>979</v>
      </c>
    </row>
    <row r="227" spans="1:10">
      <c r="A227">
        <v>224</v>
      </c>
      <c r="B227" t="s">
        <v>165</v>
      </c>
      <c r="C227" t="s">
        <v>292</v>
      </c>
      <c r="D227">
        <v>120</v>
      </c>
      <c r="E227">
        <v>790</v>
      </c>
      <c r="F227">
        <v>126.4</v>
      </c>
      <c r="G227">
        <v>916.4</v>
      </c>
      <c r="H227">
        <v>109968</v>
      </c>
      <c r="I227" t="s">
        <v>492</v>
      </c>
      <c r="J227" t="s">
        <v>584</v>
      </c>
    </row>
    <row r="228" spans="1:10">
      <c r="A228">
        <v>225</v>
      </c>
      <c r="B228" t="s">
        <v>166</v>
      </c>
      <c r="C228" t="s">
        <v>292</v>
      </c>
      <c r="D228">
        <v>4</v>
      </c>
      <c r="E228">
        <v>209000</v>
      </c>
      <c r="F228">
        <v>0</v>
      </c>
      <c r="G228">
        <v>209000</v>
      </c>
      <c r="H228">
        <v>836000</v>
      </c>
      <c r="I228" t="s">
        <v>980</v>
      </c>
      <c r="J228" t="s">
        <v>981</v>
      </c>
    </row>
    <row r="229" spans="1:10">
      <c r="A229">
        <v>226</v>
      </c>
      <c r="B229" t="s">
        <v>167</v>
      </c>
      <c r="C229" t="s">
        <v>326</v>
      </c>
      <c r="D229">
        <v>4</v>
      </c>
      <c r="E229">
        <v>37290</v>
      </c>
      <c r="F229">
        <v>5966.4000000000005</v>
      </c>
      <c r="G229">
        <v>43256.4</v>
      </c>
      <c r="H229">
        <v>173025.6</v>
      </c>
      <c r="I229" t="s">
        <v>466</v>
      </c>
      <c r="J229" t="s">
        <v>585</v>
      </c>
    </row>
    <row r="230" spans="1:10">
      <c r="A230">
        <v>227</v>
      </c>
      <c r="B230" t="s">
        <v>168</v>
      </c>
      <c r="C230" t="s">
        <v>292</v>
      </c>
      <c r="D230">
        <v>200</v>
      </c>
      <c r="E230">
        <v>2294</v>
      </c>
      <c r="F230">
        <v>367.04</v>
      </c>
      <c r="G230">
        <v>2661.04</v>
      </c>
      <c r="H230">
        <v>532208</v>
      </c>
      <c r="I230" t="s">
        <v>982</v>
      </c>
      <c r="J230" t="s">
        <v>454</v>
      </c>
    </row>
    <row r="231" spans="1:10">
      <c r="A231">
        <v>228</v>
      </c>
      <c r="B231" t="s">
        <v>172</v>
      </c>
      <c r="C231" t="s">
        <v>292</v>
      </c>
      <c r="D231">
        <v>12</v>
      </c>
      <c r="E231">
        <v>50347</v>
      </c>
      <c r="F231">
        <v>8055.52</v>
      </c>
      <c r="G231">
        <v>58402.520000000004</v>
      </c>
      <c r="H231">
        <v>700830.24</v>
      </c>
      <c r="I231" t="s">
        <v>460</v>
      </c>
      <c r="J231" t="s">
        <v>461</v>
      </c>
    </row>
    <row r="232" spans="1:10">
      <c r="A232">
        <v>229</v>
      </c>
      <c r="B232" t="s">
        <v>169</v>
      </c>
      <c r="C232" t="s">
        <v>292</v>
      </c>
      <c r="D232">
        <v>40</v>
      </c>
      <c r="E232">
        <v>3636</v>
      </c>
      <c r="F232">
        <v>581.76</v>
      </c>
      <c r="G232">
        <v>4217.76</v>
      </c>
      <c r="H232">
        <v>168710.40000000002</v>
      </c>
      <c r="I232" t="s">
        <v>983</v>
      </c>
      <c r="J232" t="s">
        <v>984</v>
      </c>
    </row>
    <row r="233" spans="1:10">
      <c r="A233">
        <v>230</v>
      </c>
      <c r="B233" t="s">
        <v>170</v>
      </c>
      <c r="C233" t="s">
        <v>292</v>
      </c>
      <c r="D233">
        <v>4</v>
      </c>
      <c r="E233">
        <v>5050</v>
      </c>
      <c r="F233">
        <v>808</v>
      </c>
      <c r="G233">
        <v>5858</v>
      </c>
      <c r="H233">
        <v>23432</v>
      </c>
      <c r="I233" t="s">
        <v>515</v>
      </c>
      <c r="J233" t="s">
        <v>588</v>
      </c>
    </row>
    <row r="234" spans="1:10">
      <c r="A234">
        <v>231</v>
      </c>
      <c r="B234" t="s">
        <v>171</v>
      </c>
      <c r="C234" t="s">
        <v>292</v>
      </c>
      <c r="D234">
        <v>4</v>
      </c>
      <c r="E234">
        <v>5050</v>
      </c>
      <c r="F234">
        <v>808</v>
      </c>
      <c r="G234">
        <v>5858</v>
      </c>
      <c r="H234">
        <v>23432</v>
      </c>
      <c r="I234" t="s">
        <v>515</v>
      </c>
      <c r="J234" t="s">
        <v>588</v>
      </c>
    </row>
    <row r="235" spans="1:10">
      <c r="A235">
        <v>232</v>
      </c>
      <c r="B235" t="s">
        <v>174</v>
      </c>
      <c r="C235" t="s">
        <v>292</v>
      </c>
      <c r="D235">
        <v>12</v>
      </c>
      <c r="E235">
        <v>50347</v>
      </c>
      <c r="F235">
        <v>8055.52</v>
      </c>
      <c r="G235">
        <v>58402.520000000004</v>
      </c>
      <c r="H235">
        <v>700830.24</v>
      </c>
      <c r="I235" t="s">
        <v>460</v>
      </c>
      <c r="J235" t="s">
        <v>461</v>
      </c>
    </row>
    <row r="236" spans="1:10">
      <c r="A236">
        <v>233</v>
      </c>
      <c r="B236" t="s">
        <v>176</v>
      </c>
      <c r="C236" t="s">
        <v>292</v>
      </c>
      <c r="D236">
        <v>12</v>
      </c>
      <c r="E236">
        <v>50347</v>
      </c>
      <c r="F236">
        <v>8055.52</v>
      </c>
      <c r="G236">
        <v>58402.520000000004</v>
      </c>
      <c r="H236">
        <v>700830.24</v>
      </c>
      <c r="I236" t="s">
        <v>460</v>
      </c>
      <c r="J236" t="s">
        <v>461</v>
      </c>
    </row>
    <row r="237" spans="1:10">
      <c r="A237">
        <v>234</v>
      </c>
      <c r="B237" t="s">
        <v>177</v>
      </c>
      <c r="C237" t="s">
        <v>292</v>
      </c>
      <c r="D237">
        <v>12</v>
      </c>
      <c r="E237">
        <v>50347</v>
      </c>
      <c r="F237">
        <v>8055.52</v>
      </c>
      <c r="G237">
        <v>58402.520000000004</v>
      </c>
      <c r="H237">
        <v>700830.24</v>
      </c>
      <c r="I237" t="s">
        <v>460</v>
      </c>
      <c r="J237" t="s">
        <v>461</v>
      </c>
    </row>
    <row r="238" spans="1:10">
      <c r="A238">
        <v>235</v>
      </c>
      <c r="B238" t="s">
        <v>178</v>
      </c>
      <c r="C238" t="s">
        <v>292</v>
      </c>
      <c r="D238">
        <v>12</v>
      </c>
      <c r="F238">
        <v>0</v>
      </c>
      <c r="G238">
        <v>0</v>
      </c>
      <c r="H238">
        <v>0</v>
      </c>
      <c r="J238" t="s">
        <v>461</v>
      </c>
    </row>
    <row r="239" spans="1:10">
      <c r="A239">
        <v>236</v>
      </c>
      <c r="B239" t="s">
        <v>179</v>
      </c>
      <c r="C239" t="s">
        <v>292</v>
      </c>
      <c r="D239">
        <v>12</v>
      </c>
      <c r="E239">
        <v>50347</v>
      </c>
      <c r="F239">
        <v>8055.52</v>
      </c>
      <c r="G239">
        <v>58402.520000000004</v>
      </c>
      <c r="H239">
        <v>700830.24</v>
      </c>
      <c r="I239" t="s">
        <v>460</v>
      </c>
      <c r="J239" t="s">
        <v>461</v>
      </c>
    </row>
    <row r="240" spans="1:10">
      <c r="A240">
        <v>237</v>
      </c>
      <c r="B240" t="s">
        <v>180</v>
      </c>
      <c r="C240" t="s">
        <v>292</v>
      </c>
      <c r="D240">
        <v>12</v>
      </c>
      <c r="F240">
        <v>0</v>
      </c>
      <c r="G240">
        <v>0</v>
      </c>
      <c r="H240">
        <v>0</v>
      </c>
      <c r="J240" t="s">
        <v>461</v>
      </c>
    </row>
    <row r="241" spans="1:10">
      <c r="A241">
        <v>238</v>
      </c>
      <c r="B241" t="s">
        <v>173</v>
      </c>
      <c r="C241" t="s">
        <v>292</v>
      </c>
      <c r="D241">
        <v>12</v>
      </c>
      <c r="E241">
        <v>50347</v>
      </c>
      <c r="F241">
        <v>8055.52</v>
      </c>
      <c r="G241">
        <v>58402.520000000004</v>
      </c>
      <c r="H241">
        <v>700830.24</v>
      </c>
      <c r="I241" t="s">
        <v>460</v>
      </c>
      <c r="J241" t="s">
        <v>461</v>
      </c>
    </row>
    <row r="242" spans="1:10">
      <c r="A242">
        <v>239</v>
      </c>
      <c r="B242" t="s">
        <v>175</v>
      </c>
      <c r="C242" t="s">
        <v>292</v>
      </c>
      <c r="D242">
        <v>12</v>
      </c>
      <c r="E242">
        <v>50347</v>
      </c>
      <c r="F242">
        <v>8055.52</v>
      </c>
      <c r="G242">
        <v>58402.520000000004</v>
      </c>
      <c r="H242">
        <v>700830.24</v>
      </c>
      <c r="I242" t="s">
        <v>460</v>
      </c>
      <c r="J242" t="s">
        <v>461</v>
      </c>
    </row>
    <row r="243" spans="1:10">
      <c r="A243">
        <v>240</v>
      </c>
      <c r="B243" t="s">
        <v>181</v>
      </c>
      <c r="C243" t="s">
        <v>292</v>
      </c>
      <c r="D243">
        <v>80</v>
      </c>
      <c r="E243">
        <v>4828</v>
      </c>
      <c r="F243">
        <v>772.48</v>
      </c>
      <c r="G243">
        <v>5600.48</v>
      </c>
      <c r="H243">
        <v>448038.39999999997</v>
      </c>
      <c r="I243" t="s">
        <v>515</v>
      </c>
      <c r="J243" t="s">
        <v>985</v>
      </c>
    </row>
    <row r="244" spans="1:10">
      <c r="A244">
        <v>241</v>
      </c>
      <c r="B244" t="s">
        <v>798</v>
      </c>
      <c r="C244" t="s">
        <v>292</v>
      </c>
      <c r="D244">
        <v>40</v>
      </c>
      <c r="E244">
        <v>4828</v>
      </c>
      <c r="F244">
        <v>772.48</v>
      </c>
      <c r="G244">
        <v>5600.48</v>
      </c>
      <c r="H244">
        <v>224019.19999999998</v>
      </c>
      <c r="I244" t="s">
        <v>515</v>
      </c>
      <c r="J244" t="s">
        <v>985</v>
      </c>
    </row>
    <row r="245" spans="1:10">
      <c r="A245">
        <v>242</v>
      </c>
      <c r="B245" t="s">
        <v>182</v>
      </c>
      <c r="C245" t="s">
        <v>292</v>
      </c>
      <c r="D245">
        <v>200</v>
      </c>
      <c r="E245">
        <v>1540</v>
      </c>
      <c r="F245">
        <v>246.4</v>
      </c>
      <c r="G245">
        <v>1786.4</v>
      </c>
      <c r="H245">
        <v>357280</v>
      </c>
      <c r="I245" t="s">
        <v>948</v>
      </c>
      <c r="J245" t="s">
        <v>496</v>
      </c>
    </row>
    <row r="246" spans="1:10">
      <c r="A246">
        <v>243</v>
      </c>
      <c r="B246" t="s">
        <v>183</v>
      </c>
      <c r="C246" t="s">
        <v>292</v>
      </c>
      <c r="D246">
        <v>80</v>
      </c>
      <c r="E246">
        <v>1540</v>
      </c>
      <c r="F246">
        <v>246.4</v>
      </c>
      <c r="G246">
        <v>1786.4</v>
      </c>
      <c r="H246">
        <v>142912</v>
      </c>
      <c r="I246" t="s">
        <v>948</v>
      </c>
      <c r="J246" t="s">
        <v>496</v>
      </c>
    </row>
    <row r="247" spans="1:10">
      <c r="A247">
        <v>244</v>
      </c>
      <c r="B247" t="s">
        <v>184</v>
      </c>
      <c r="C247" t="s">
        <v>292</v>
      </c>
      <c r="D247">
        <v>60</v>
      </c>
      <c r="E247">
        <v>3636</v>
      </c>
      <c r="F247">
        <v>581.76</v>
      </c>
      <c r="G247">
        <v>4217.76</v>
      </c>
      <c r="H247">
        <v>253065.60000000001</v>
      </c>
      <c r="I247" t="s">
        <v>986</v>
      </c>
      <c r="J247" t="s">
        <v>669</v>
      </c>
    </row>
    <row r="248" spans="1:10">
      <c r="A248">
        <v>245</v>
      </c>
      <c r="B248" t="s">
        <v>188</v>
      </c>
      <c r="C248" t="s">
        <v>292</v>
      </c>
      <c r="D248">
        <v>60</v>
      </c>
      <c r="E248">
        <v>3297</v>
      </c>
      <c r="F248">
        <v>527.52</v>
      </c>
      <c r="G248">
        <v>3824.52</v>
      </c>
      <c r="H248">
        <v>229471.2</v>
      </c>
      <c r="I248" t="s">
        <v>432</v>
      </c>
      <c r="J248" t="s">
        <v>987</v>
      </c>
    </row>
    <row r="249" spans="1:10">
      <c r="A249">
        <v>246</v>
      </c>
      <c r="B249" t="s">
        <v>185</v>
      </c>
      <c r="C249" t="s">
        <v>292</v>
      </c>
      <c r="D249">
        <v>20</v>
      </c>
      <c r="E249">
        <v>3297</v>
      </c>
      <c r="F249">
        <v>527.52</v>
      </c>
      <c r="G249">
        <v>3824.52</v>
      </c>
      <c r="H249">
        <v>76490.399999999994</v>
      </c>
      <c r="I249" t="s">
        <v>432</v>
      </c>
      <c r="J249" t="s">
        <v>987</v>
      </c>
    </row>
    <row r="250" spans="1:10">
      <c r="A250">
        <v>247</v>
      </c>
      <c r="B250" t="s">
        <v>186</v>
      </c>
      <c r="C250" t="s">
        <v>292</v>
      </c>
      <c r="D250">
        <v>20</v>
      </c>
      <c r="E250">
        <v>3297</v>
      </c>
      <c r="F250">
        <v>527.52</v>
      </c>
      <c r="G250">
        <v>3824.52</v>
      </c>
      <c r="H250">
        <v>76490.399999999994</v>
      </c>
      <c r="I250" t="s">
        <v>432</v>
      </c>
      <c r="J250" t="s">
        <v>987</v>
      </c>
    </row>
    <row r="251" spans="1:10">
      <c r="A251">
        <v>248</v>
      </c>
      <c r="B251" t="s">
        <v>189</v>
      </c>
      <c r="C251" t="s">
        <v>292</v>
      </c>
      <c r="D251">
        <v>40</v>
      </c>
      <c r="E251">
        <v>3297</v>
      </c>
      <c r="F251">
        <v>527.52</v>
      </c>
      <c r="G251">
        <v>3824.52</v>
      </c>
      <c r="H251">
        <v>152980.79999999999</v>
      </c>
      <c r="I251" t="s">
        <v>432</v>
      </c>
      <c r="J251" t="s">
        <v>987</v>
      </c>
    </row>
    <row r="252" spans="1:10">
      <c r="A252">
        <v>249</v>
      </c>
      <c r="B252" t="s">
        <v>190</v>
      </c>
      <c r="C252" t="s">
        <v>292</v>
      </c>
      <c r="D252">
        <v>40</v>
      </c>
      <c r="E252">
        <v>3297</v>
      </c>
      <c r="F252">
        <v>527.52</v>
      </c>
      <c r="G252">
        <v>3824.52</v>
      </c>
      <c r="H252">
        <v>152980.79999999999</v>
      </c>
      <c r="I252" t="s">
        <v>432</v>
      </c>
      <c r="J252" t="s">
        <v>987</v>
      </c>
    </row>
    <row r="253" spans="1:10">
      <c r="A253">
        <v>250</v>
      </c>
      <c r="B253" t="s">
        <v>187</v>
      </c>
      <c r="C253" t="s">
        <v>292</v>
      </c>
      <c r="D253">
        <v>32</v>
      </c>
      <c r="E253">
        <v>3297</v>
      </c>
      <c r="F253">
        <v>527.52</v>
      </c>
      <c r="G253">
        <v>3824.52</v>
      </c>
      <c r="H253">
        <v>122384.64</v>
      </c>
      <c r="I253" t="s">
        <v>432</v>
      </c>
      <c r="J253" t="s">
        <v>987</v>
      </c>
    </row>
    <row r="254" spans="1:10">
      <c r="A254">
        <v>251</v>
      </c>
      <c r="B254" t="s">
        <v>191</v>
      </c>
      <c r="C254" t="s">
        <v>292</v>
      </c>
      <c r="D254">
        <v>600</v>
      </c>
      <c r="E254">
        <v>2475</v>
      </c>
      <c r="F254">
        <v>396</v>
      </c>
      <c r="G254">
        <v>2871</v>
      </c>
      <c r="H254">
        <v>1722600</v>
      </c>
      <c r="I254" t="s">
        <v>622</v>
      </c>
      <c r="J254" t="s">
        <v>433</v>
      </c>
    </row>
    <row r="255" spans="1:10">
      <c r="A255">
        <v>252</v>
      </c>
      <c r="B255" t="s">
        <v>192</v>
      </c>
      <c r="C255" t="s">
        <v>292</v>
      </c>
      <c r="D255">
        <v>400</v>
      </c>
      <c r="E255">
        <v>2475</v>
      </c>
      <c r="F255">
        <v>396</v>
      </c>
      <c r="G255">
        <v>2871</v>
      </c>
      <c r="H255">
        <v>1148400</v>
      </c>
      <c r="I255" t="s">
        <v>622</v>
      </c>
      <c r="J255" t="s">
        <v>433</v>
      </c>
    </row>
    <row r="256" spans="1:10">
      <c r="A256">
        <v>253</v>
      </c>
      <c r="B256" t="s">
        <v>193</v>
      </c>
      <c r="C256" t="s">
        <v>292</v>
      </c>
      <c r="D256">
        <v>48</v>
      </c>
      <c r="E256">
        <v>22252</v>
      </c>
      <c r="F256">
        <v>0</v>
      </c>
      <c r="G256">
        <v>22252</v>
      </c>
      <c r="H256">
        <v>1068096</v>
      </c>
      <c r="I256" t="s">
        <v>508</v>
      </c>
      <c r="J256" t="s">
        <v>988</v>
      </c>
    </row>
    <row r="257" spans="1:10">
      <c r="A257">
        <v>254</v>
      </c>
      <c r="B257" t="s">
        <v>194</v>
      </c>
      <c r="C257" t="s">
        <v>292</v>
      </c>
      <c r="D257">
        <v>320</v>
      </c>
      <c r="E257">
        <v>838</v>
      </c>
      <c r="F257">
        <v>134.08000000000001</v>
      </c>
      <c r="G257">
        <v>972.08</v>
      </c>
      <c r="H257">
        <v>311065.60000000003</v>
      </c>
      <c r="I257" t="s">
        <v>432</v>
      </c>
      <c r="J257" t="s">
        <v>669</v>
      </c>
    </row>
    <row r="258" spans="1:10">
      <c r="A258">
        <v>255</v>
      </c>
      <c r="B258" t="s">
        <v>195</v>
      </c>
      <c r="C258" t="s">
        <v>327</v>
      </c>
      <c r="D258">
        <v>4</v>
      </c>
      <c r="E258">
        <v>18266</v>
      </c>
      <c r="F258">
        <v>0</v>
      </c>
      <c r="G258">
        <v>18266</v>
      </c>
      <c r="H258">
        <v>73064</v>
      </c>
      <c r="I258" t="s">
        <v>397</v>
      </c>
      <c r="J258" t="s">
        <v>434</v>
      </c>
    </row>
    <row r="259" spans="1:10">
      <c r="A259">
        <v>256</v>
      </c>
      <c r="B259" t="s">
        <v>196</v>
      </c>
      <c r="C259" t="s">
        <v>327</v>
      </c>
      <c r="D259">
        <v>4</v>
      </c>
      <c r="E259">
        <v>19876</v>
      </c>
      <c r="F259">
        <v>0</v>
      </c>
      <c r="G259">
        <v>19876</v>
      </c>
      <c r="H259">
        <v>79504</v>
      </c>
      <c r="I259" t="s">
        <v>397</v>
      </c>
      <c r="J259" t="s">
        <v>434</v>
      </c>
    </row>
    <row r="260" spans="1:10">
      <c r="A260">
        <v>257</v>
      </c>
      <c r="B260" t="s">
        <v>799</v>
      </c>
      <c r="C260" t="s">
        <v>317</v>
      </c>
      <c r="D260">
        <v>4</v>
      </c>
      <c r="F260">
        <v>0</v>
      </c>
      <c r="G260">
        <v>0</v>
      </c>
      <c r="H260">
        <v>0</v>
      </c>
    </row>
    <row r="261" spans="1:10">
      <c r="A261">
        <v>258</v>
      </c>
      <c r="B261" t="s">
        <v>198</v>
      </c>
      <c r="C261" t="s">
        <v>328</v>
      </c>
      <c r="D261">
        <v>4</v>
      </c>
      <c r="F261">
        <v>0</v>
      </c>
      <c r="G261">
        <v>0</v>
      </c>
      <c r="H261">
        <v>0</v>
      </c>
    </row>
    <row r="262" spans="1:10">
      <c r="A262">
        <v>259</v>
      </c>
      <c r="B262" t="s">
        <v>213</v>
      </c>
      <c r="C262" t="s">
        <v>292</v>
      </c>
      <c r="D262">
        <v>36</v>
      </c>
      <c r="F262">
        <v>0</v>
      </c>
      <c r="G262">
        <v>0</v>
      </c>
      <c r="H262">
        <v>0</v>
      </c>
    </row>
    <row r="263" spans="1:10">
      <c r="A263">
        <v>260</v>
      </c>
      <c r="B263" t="s">
        <v>800</v>
      </c>
      <c r="C263" t="s">
        <v>292</v>
      </c>
      <c r="D263">
        <v>200</v>
      </c>
      <c r="F263">
        <v>0</v>
      </c>
      <c r="G263">
        <v>0</v>
      </c>
      <c r="H263">
        <v>0</v>
      </c>
    </row>
    <row r="264" spans="1:10">
      <c r="A264">
        <v>261</v>
      </c>
      <c r="B264" t="s">
        <v>801</v>
      </c>
      <c r="D264">
        <v>200</v>
      </c>
      <c r="F264">
        <v>0</v>
      </c>
      <c r="G264">
        <v>0</v>
      </c>
      <c r="H264">
        <v>0</v>
      </c>
    </row>
    <row r="265" spans="1:10">
      <c r="A265">
        <v>262</v>
      </c>
      <c r="B265" t="s">
        <v>802</v>
      </c>
      <c r="C265" t="s">
        <v>292</v>
      </c>
      <c r="D265">
        <v>20</v>
      </c>
      <c r="F265">
        <v>0</v>
      </c>
      <c r="G265">
        <v>0</v>
      </c>
      <c r="H265">
        <v>0</v>
      </c>
    </row>
    <row r="266" spans="1:10">
      <c r="A266">
        <v>263</v>
      </c>
      <c r="B266" t="s">
        <v>199</v>
      </c>
      <c r="C266" t="s">
        <v>292</v>
      </c>
      <c r="D266">
        <v>120</v>
      </c>
      <c r="E266">
        <v>12100</v>
      </c>
      <c r="F266">
        <v>1936</v>
      </c>
      <c r="G266">
        <v>14036</v>
      </c>
      <c r="H266">
        <v>1684320</v>
      </c>
      <c r="I266" t="s">
        <v>639</v>
      </c>
      <c r="J266" t="s">
        <v>424</v>
      </c>
    </row>
    <row r="267" spans="1:10">
      <c r="A267">
        <v>264</v>
      </c>
      <c r="B267" t="s">
        <v>200</v>
      </c>
      <c r="C267" t="s">
        <v>292</v>
      </c>
      <c r="D267">
        <v>40</v>
      </c>
      <c r="E267">
        <v>8000</v>
      </c>
      <c r="F267">
        <v>1280</v>
      </c>
      <c r="G267">
        <v>9280</v>
      </c>
      <c r="H267">
        <v>371200</v>
      </c>
      <c r="I267" t="s">
        <v>716</v>
      </c>
      <c r="J267" t="s">
        <v>989</v>
      </c>
    </row>
    <row r="268" spans="1:10">
      <c r="A268">
        <v>265</v>
      </c>
      <c r="B268" t="s">
        <v>201</v>
      </c>
      <c r="C268" t="s">
        <v>292</v>
      </c>
      <c r="D268">
        <v>40</v>
      </c>
      <c r="E268">
        <v>8000</v>
      </c>
      <c r="F268">
        <v>1280</v>
      </c>
      <c r="G268">
        <v>9280</v>
      </c>
      <c r="H268">
        <v>371200</v>
      </c>
      <c r="I268" t="s">
        <v>716</v>
      </c>
      <c r="J268" t="s">
        <v>989</v>
      </c>
    </row>
    <row r="269" spans="1:10">
      <c r="A269">
        <v>266</v>
      </c>
      <c r="B269" t="s">
        <v>203</v>
      </c>
      <c r="C269" t="s">
        <v>329</v>
      </c>
      <c r="D269">
        <v>200</v>
      </c>
      <c r="E269">
        <v>16500</v>
      </c>
      <c r="F269">
        <v>2640</v>
      </c>
      <c r="G269">
        <v>19140</v>
      </c>
      <c r="H269">
        <v>3828000</v>
      </c>
      <c r="I269" t="s">
        <v>685</v>
      </c>
      <c r="J269" t="s">
        <v>454</v>
      </c>
    </row>
    <row r="270" spans="1:10">
      <c r="A270">
        <v>267</v>
      </c>
      <c r="B270" t="s">
        <v>803</v>
      </c>
      <c r="C270" t="s">
        <v>330</v>
      </c>
      <c r="D270">
        <v>4</v>
      </c>
      <c r="F270">
        <v>0</v>
      </c>
      <c r="G270">
        <v>0</v>
      </c>
      <c r="H270">
        <v>0</v>
      </c>
    </row>
    <row r="271" spans="1:10">
      <c r="A271">
        <v>268</v>
      </c>
      <c r="B271" t="s">
        <v>204</v>
      </c>
      <c r="C271" t="s">
        <v>292</v>
      </c>
      <c r="D271">
        <v>48</v>
      </c>
      <c r="E271">
        <v>7144</v>
      </c>
      <c r="F271">
        <v>0</v>
      </c>
      <c r="G271">
        <v>7144</v>
      </c>
      <c r="H271">
        <v>342912</v>
      </c>
      <c r="I271" t="s">
        <v>508</v>
      </c>
      <c r="J271" t="s">
        <v>462</v>
      </c>
    </row>
    <row r="272" spans="1:10">
      <c r="A272">
        <v>269</v>
      </c>
      <c r="B272" t="s">
        <v>205</v>
      </c>
      <c r="C272" t="s">
        <v>292</v>
      </c>
      <c r="D272">
        <v>288</v>
      </c>
      <c r="E272">
        <v>7815</v>
      </c>
      <c r="F272">
        <v>0</v>
      </c>
      <c r="G272">
        <v>7815</v>
      </c>
      <c r="H272">
        <v>2250720</v>
      </c>
      <c r="I272" t="s">
        <v>508</v>
      </c>
      <c r="J272" t="s">
        <v>462</v>
      </c>
    </row>
    <row r="273" spans="1:10">
      <c r="A273">
        <v>270</v>
      </c>
      <c r="B273" t="s">
        <v>206</v>
      </c>
      <c r="C273" t="s">
        <v>292</v>
      </c>
      <c r="D273">
        <v>192</v>
      </c>
      <c r="E273">
        <v>7697</v>
      </c>
      <c r="F273">
        <v>0</v>
      </c>
      <c r="G273">
        <v>7697</v>
      </c>
      <c r="H273">
        <v>1477824</v>
      </c>
      <c r="I273" t="s">
        <v>508</v>
      </c>
      <c r="J273" t="s">
        <v>462</v>
      </c>
    </row>
    <row r="274" spans="1:10">
      <c r="A274">
        <v>271</v>
      </c>
      <c r="B274" t="s">
        <v>207</v>
      </c>
      <c r="C274" t="s">
        <v>292</v>
      </c>
      <c r="D274">
        <v>48</v>
      </c>
      <c r="E274">
        <v>16774</v>
      </c>
      <c r="F274">
        <v>0</v>
      </c>
      <c r="G274">
        <v>16774</v>
      </c>
      <c r="H274">
        <v>805152</v>
      </c>
      <c r="I274" t="s">
        <v>508</v>
      </c>
      <c r="J274" t="s">
        <v>462</v>
      </c>
    </row>
    <row r="275" spans="1:10">
      <c r="A275">
        <v>272</v>
      </c>
      <c r="B275" t="s">
        <v>208</v>
      </c>
      <c r="C275" t="s">
        <v>292</v>
      </c>
      <c r="D275">
        <v>192</v>
      </c>
      <c r="E275">
        <v>7815</v>
      </c>
      <c r="F275">
        <v>0</v>
      </c>
      <c r="G275">
        <v>7815</v>
      </c>
      <c r="H275">
        <v>1500480</v>
      </c>
      <c r="I275" t="s">
        <v>508</v>
      </c>
      <c r="J275" t="s">
        <v>462</v>
      </c>
    </row>
    <row r="276" spans="1:10">
      <c r="A276">
        <v>273</v>
      </c>
      <c r="B276" t="s">
        <v>209</v>
      </c>
      <c r="C276" t="s">
        <v>292</v>
      </c>
      <c r="D276">
        <v>288</v>
      </c>
      <c r="E276">
        <v>7697</v>
      </c>
      <c r="F276">
        <v>0</v>
      </c>
      <c r="G276">
        <v>7697</v>
      </c>
      <c r="H276">
        <v>2216736</v>
      </c>
      <c r="I276" t="s">
        <v>508</v>
      </c>
      <c r="J276" t="s">
        <v>462</v>
      </c>
    </row>
    <row r="277" spans="1:10">
      <c r="A277">
        <v>274</v>
      </c>
      <c r="B277" t="s">
        <v>210</v>
      </c>
      <c r="C277" t="s">
        <v>292</v>
      </c>
      <c r="D277">
        <v>288</v>
      </c>
      <c r="E277">
        <v>7697</v>
      </c>
      <c r="F277">
        <v>0</v>
      </c>
      <c r="G277">
        <v>7697</v>
      </c>
      <c r="H277">
        <v>2216736</v>
      </c>
      <c r="I277" t="s">
        <v>508</v>
      </c>
      <c r="J277" t="s">
        <v>462</v>
      </c>
    </row>
    <row r="278" spans="1:10">
      <c r="A278">
        <v>275</v>
      </c>
      <c r="B278" t="s">
        <v>804</v>
      </c>
      <c r="C278" t="s">
        <v>292</v>
      </c>
      <c r="D278">
        <v>48</v>
      </c>
      <c r="E278">
        <v>8813</v>
      </c>
      <c r="F278">
        <v>0</v>
      </c>
      <c r="G278">
        <v>8813</v>
      </c>
      <c r="H278">
        <v>423024</v>
      </c>
      <c r="I278" t="s">
        <v>508</v>
      </c>
      <c r="J278" t="s">
        <v>462</v>
      </c>
    </row>
    <row r="279" spans="1:10">
      <c r="A279">
        <v>276</v>
      </c>
      <c r="B279" t="s">
        <v>211</v>
      </c>
      <c r="C279" t="s">
        <v>292</v>
      </c>
      <c r="D279">
        <v>192</v>
      </c>
      <c r="E279">
        <v>12895</v>
      </c>
      <c r="F279">
        <v>0</v>
      </c>
      <c r="G279">
        <v>12895</v>
      </c>
      <c r="H279">
        <v>2475840</v>
      </c>
      <c r="I279" t="s">
        <v>508</v>
      </c>
      <c r="J279" t="s">
        <v>462</v>
      </c>
    </row>
    <row r="280" spans="1:10">
      <c r="A280">
        <v>277</v>
      </c>
      <c r="B280" t="s">
        <v>212</v>
      </c>
      <c r="C280" t="s">
        <v>292</v>
      </c>
      <c r="D280">
        <v>96</v>
      </c>
      <c r="E280">
        <v>7697</v>
      </c>
      <c r="F280">
        <v>0</v>
      </c>
      <c r="G280">
        <v>7697</v>
      </c>
      <c r="H280">
        <v>738912</v>
      </c>
      <c r="I280" t="s">
        <v>508</v>
      </c>
      <c r="J280" t="s">
        <v>462</v>
      </c>
    </row>
    <row r="281" spans="1:10">
      <c r="A281">
        <v>278</v>
      </c>
      <c r="B281" t="s">
        <v>805</v>
      </c>
      <c r="C281" t="s">
        <v>292</v>
      </c>
      <c r="D281">
        <v>48</v>
      </c>
      <c r="E281">
        <v>12895</v>
      </c>
      <c r="F281">
        <v>2063.1999999999998</v>
      </c>
      <c r="G281">
        <v>14958.2</v>
      </c>
      <c r="H281">
        <v>717993.60000000009</v>
      </c>
      <c r="I281" t="s">
        <v>508</v>
      </c>
      <c r="J281" t="s">
        <v>462</v>
      </c>
    </row>
    <row r="282" spans="1:10">
      <c r="A282">
        <v>279</v>
      </c>
      <c r="B282" t="s">
        <v>214</v>
      </c>
      <c r="C282" t="s">
        <v>292</v>
      </c>
      <c r="D282">
        <v>16</v>
      </c>
      <c r="F282">
        <v>0</v>
      </c>
      <c r="G282">
        <v>0</v>
      </c>
      <c r="H282">
        <v>0</v>
      </c>
    </row>
    <row r="283" spans="1:10">
      <c r="A283">
        <v>280</v>
      </c>
      <c r="B283" t="s">
        <v>215</v>
      </c>
      <c r="C283" t="s">
        <v>292</v>
      </c>
      <c r="D283">
        <v>16</v>
      </c>
      <c r="F283">
        <v>0</v>
      </c>
      <c r="G283">
        <v>0</v>
      </c>
      <c r="H283">
        <v>0</v>
      </c>
    </row>
    <row r="284" spans="1:10">
      <c r="A284">
        <v>281</v>
      </c>
      <c r="B284" t="s">
        <v>216</v>
      </c>
      <c r="C284" t="s">
        <v>292</v>
      </c>
      <c r="D284">
        <v>16</v>
      </c>
      <c r="F284">
        <v>0</v>
      </c>
      <c r="G284">
        <v>0</v>
      </c>
      <c r="H284">
        <v>0</v>
      </c>
    </row>
    <row r="285" spans="1:10">
      <c r="A285">
        <v>282</v>
      </c>
      <c r="B285" t="s">
        <v>217</v>
      </c>
      <c r="C285" t="s">
        <v>292</v>
      </c>
      <c r="D285">
        <v>48</v>
      </c>
      <c r="F285">
        <v>0</v>
      </c>
      <c r="G285">
        <v>0</v>
      </c>
      <c r="H285">
        <v>0</v>
      </c>
    </row>
    <row r="286" spans="1:10">
      <c r="A286">
        <v>283</v>
      </c>
      <c r="B286" t="s">
        <v>218</v>
      </c>
      <c r="C286" t="s">
        <v>292</v>
      </c>
      <c r="D286">
        <v>96</v>
      </c>
      <c r="F286">
        <v>0</v>
      </c>
      <c r="G286">
        <v>0</v>
      </c>
      <c r="H286">
        <v>0</v>
      </c>
    </row>
    <row r="287" spans="1:10">
      <c r="A287">
        <v>284</v>
      </c>
      <c r="B287" t="s">
        <v>219</v>
      </c>
      <c r="C287" t="s">
        <v>292</v>
      </c>
      <c r="D287">
        <v>48</v>
      </c>
      <c r="F287">
        <v>0</v>
      </c>
      <c r="G287">
        <v>0</v>
      </c>
      <c r="H287">
        <v>0</v>
      </c>
    </row>
    <row r="288" spans="1:10">
      <c r="A288">
        <v>285</v>
      </c>
      <c r="B288" t="s">
        <v>806</v>
      </c>
      <c r="C288" t="s">
        <v>292</v>
      </c>
      <c r="D288">
        <v>48</v>
      </c>
      <c r="F288">
        <v>0</v>
      </c>
      <c r="G288">
        <v>0</v>
      </c>
      <c r="H288">
        <v>0</v>
      </c>
    </row>
    <row r="289" spans="1:10">
      <c r="A289">
        <v>286</v>
      </c>
      <c r="B289" t="s">
        <v>279</v>
      </c>
      <c r="C289" t="s">
        <v>333</v>
      </c>
      <c r="D289">
        <v>4</v>
      </c>
      <c r="F289">
        <v>0</v>
      </c>
      <c r="G289">
        <v>0</v>
      </c>
      <c r="H289">
        <v>0</v>
      </c>
    </row>
    <row r="290" spans="1:10">
      <c r="A290">
        <v>287</v>
      </c>
      <c r="B290" t="s">
        <v>197</v>
      </c>
      <c r="C290" t="s">
        <v>292</v>
      </c>
      <c r="D290">
        <v>4</v>
      </c>
      <c r="F290">
        <v>0</v>
      </c>
      <c r="G290">
        <v>0</v>
      </c>
      <c r="H290">
        <v>0</v>
      </c>
    </row>
    <row r="291" spans="1:10">
      <c r="A291">
        <v>288</v>
      </c>
      <c r="B291" t="s">
        <v>807</v>
      </c>
      <c r="C291" t="s">
        <v>292</v>
      </c>
      <c r="D291">
        <v>8</v>
      </c>
      <c r="F291">
        <v>0</v>
      </c>
      <c r="G291">
        <v>0</v>
      </c>
      <c r="H291">
        <v>0</v>
      </c>
    </row>
    <row r="292" spans="1:10">
      <c r="A292">
        <v>289</v>
      </c>
      <c r="B292" t="s">
        <v>808</v>
      </c>
      <c r="C292" t="s">
        <v>292</v>
      </c>
      <c r="D292">
        <v>12</v>
      </c>
      <c r="F292">
        <v>0</v>
      </c>
      <c r="G292">
        <v>0</v>
      </c>
      <c r="H292">
        <v>0</v>
      </c>
    </row>
    <row r="293" spans="1:10">
      <c r="A293">
        <v>290</v>
      </c>
      <c r="B293" t="s">
        <v>809</v>
      </c>
      <c r="C293" t="s">
        <v>292</v>
      </c>
      <c r="D293">
        <v>12</v>
      </c>
      <c r="F293">
        <v>0</v>
      </c>
      <c r="G293">
        <v>0</v>
      </c>
      <c r="H293">
        <v>0</v>
      </c>
    </row>
    <row r="294" spans="1:10">
      <c r="A294">
        <v>291</v>
      </c>
      <c r="B294" t="s">
        <v>810</v>
      </c>
      <c r="C294" t="s">
        <v>292</v>
      </c>
      <c r="D294">
        <v>8</v>
      </c>
      <c r="F294">
        <v>0</v>
      </c>
      <c r="G294">
        <v>0</v>
      </c>
      <c r="H294">
        <v>0</v>
      </c>
    </row>
    <row r="295" spans="1:10">
      <c r="A295">
        <v>292</v>
      </c>
      <c r="B295" t="s">
        <v>811</v>
      </c>
      <c r="C295" t="s">
        <v>292</v>
      </c>
      <c r="D295">
        <v>40</v>
      </c>
      <c r="F295">
        <v>0</v>
      </c>
      <c r="G295">
        <v>0</v>
      </c>
      <c r="H295">
        <v>0</v>
      </c>
    </row>
    <row r="296" spans="1:10">
      <c r="A296">
        <v>293</v>
      </c>
      <c r="B296" t="s">
        <v>812</v>
      </c>
      <c r="C296" t="s">
        <v>292</v>
      </c>
      <c r="D296">
        <v>40</v>
      </c>
      <c r="F296">
        <v>0</v>
      </c>
      <c r="G296">
        <v>0</v>
      </c>
      <c r="H296">
        <v>0</v>
      </c>
    </row>
    <row r="297" spans="1:10">
      <c r="A297">
        <v>294</v>
      </c>
      <c r="B297" t="s">
        <v>220</v>
      </c>
      <c r="C297" t="s">
        <v>17</v>
      </c>
      <c r="D297">
        <v>4</v>
      </c>
      <c r="F297">
        <v>0</v>
      </c>
      <c r="G297">
        <v>0</v>
      </c>
      <c r="H297">
        <v>0</v>
      </c>
    </row>
    <row r="298" spans="1:10">
      <c r="A298">
        <v>295</v>
      </c>
      <c r="B298" t="s">
        <v>813</v>
      </c>
      <c r="C298" t="s">
        <v>881</v>
      </c>
      <c r="D298">
        <v>400</v>
      </c>
      <c r="G298">
        <v>0</v>
      </c>
      <c r="H298">
        <v>0</v>
      </c>
    </row>
    <row r="299" spans="1:10">
      <c r="A299">
        <v>296</v>
      </c>
      <c r="B299" t="s">
        <v>221</v>
      </c>
      <c r="C299" t="s">
        <v>292</v>
      </c>
      <c r="D299">
        <v>4</v>
      </c>
      <c r="G299">
        <v>0</v>
      </c>
      <c r="H299">
        <v>0</v>
      </c>
    </row>
    <row r="300" spans="1:10">
      <c r="A300">
        <v>297</v>
      </c>
      <c r="B300" t="s">
        <v>222</v>
      </c>
      <c r="C300" t="s">
        <v>292</v>
      </c>
      <c r="D300">
        <v>16</v>
      </c>
      <c r="E300">
        <v>678</v>
      </c>
      <c r="F300">
        <v>0</v>
      </c>
      <c r="G300">
        <v>678</v>
      </c>
      <c r="H300">
        <v>10848</v>
      </c>
      <c r="I300" t="s">
        <v>375</v>
      </c>
      <c r="J300" t="s">
        <v>643</v>
      </c>
    </row>
    <row r="301" spans="1:10">
      <c r="A301">
        <v>298</v>
      </c>
      <c r="B301" t="s">
        <v>223</v>
      </c>
      <c r="C301" t="s">
        <v>292</v>
      </c>
      <c r="D301">
        <v>16</v>
      </c>
      <c r="E301">
        <v>718</v>
      </c>
      <c r="F301">
        <v>0</v>
      </c>
      <c r="G301">
        <v>718</v>
      </c>
      <c r="H301">
        <v>11488</v>
      </c>
      <c r="I301" t="s">
        <v>375</v>
      </c>
      <c r="J301" t="s">
        <v>643</v>
      </c>
    </row>
    <row r="302" spans="1:10">
      <c r="A302">
        <v>299</v>
      </c>
      <c r="B302" t="s">
        <v>224</v>
      </c>
      <c r="C302" t="s">
        <v>292</v>
      </c>
      <c r="D302">
        <v>12</v>
      </c>
      <c r="E302">
        <v>755</v>
      </c>
      <c r="F302">
        <v>0</v>
      </c>
      <c r="G302">
        <v>755</v>
      </c>
      <c r="H302">
        <v>9060</v>
      </c>
      <c r="I302" t="s">
        <v>375</v>
      </c>
      <c r="J302" t="s">
        <v>643</v>
      </c>
    </row>
    <row r="303" spans="1:10">
      <c r="A303">
        <v>300</v>
      </c>
      <c r="B303" t="s">
        <v>225</v>
      </c>
      <c r="C303" t="s">
        <v>292</v>
      </c>
      <c r="D303">
        <v>160</v>
      </c>
      <c r="E303">
        <v>769</v>
      </c>
      <c r="F303">
        <v>0</v>
      </c>
      <c r="G303">
        <v>769</v>
      </c>
      <c r="H303">
        <v>123040</v>
      </c>
      <c r="I303" t="s">
        <v>375</v>
      </c>
      <c r="J303" t="s">
        <v>643</v>
      </c>
    </row>
    <row r="304" spans="1:10">
      <c r="A304">
        <v>301</v>
      </c>
      <c r="B304" t="s">
        <v>226</v>
      </c>
      <c r="C304" t="s">
        <v>292</v>
      </c>
      <c r="D304">
        <v>160</v>
      </c>
      <c r="E304">
        <v>864</v>
      </c>
      <c r="F304">
        <v>0</v>
      </c>
      <c r="G304">
        <v>864</v>
      </c>
      <c r="H304">
        <v>138240</v>
      </c>
      <c r="I304" t="s">
        <v>375</v>
      </c>
      <c r="J304" t="s">
        <v>643</v>
      </c>
    </row>
    <row r="305" spans="1:10">
      <c r="A305">
        <v>302</v>
      </c>
      <c r="B305" t="s">
        <v>227</v>
      </c>
      <c r="C305" t="s">
        <v>292</v>
      </c>
      <c r="D305">
        <v>8</v>
      </c>
      <c r="E305">
        <v>649</v>
      </c>
      <c r="F305">
        <v>0</v>
      </c>
      <c r="G305">
        <v>649</v>
      </c>
      <c r="H305">
        <v>5192</v>
      </c>
      <c r="I305" t="s">
        <v>375</v>
      </c>
      <c r="J305" t="s">
        <v>643</v>
      </c>
    </row>
    <row r="306" spans="1:10">
      <c r="A306">
        <v>303</v>
      </c>
      <c r="B306" t="s">
        <v>228</v>
      </c>
      <c r="C306" t="s">
        <v>292</v>
      </c>
      <c r="D306">
        <v>8</v>
      </c>
      <c r="E306">
        <v>649</v>
      </c>
      <c r="F306">
        <v>0</v>
      </c>
      <c r="G306">
        <v>649</v>
      </c>
      <c r="H306">
        <v>5192</v>
      </c>
      <c r="I306" t="s">
        <v>375</v>
      </c>
      <c r="J306" t="s">
        <v>643</v>
      </c>
    </row>
    <row r="307" spans="1:10">
      <c r="A307">
        <v>304</v>
      </c>
      <c r="B307" t="s">
        <v>229</v>
      </c>
      <c r="C307" t="s">
        <v>292</v>
      </c>
      <c r="D307">
        <v>8</v>
      </c>
      <c r="E307">
        <v>656</v>
      </c>
      <c r="F307">
        <v>0</v>
      </c>
      <c r="G307">
        <v>656</v>
      </c>
      <c r="H307">
        <v>5248</v>
      </c>
      <c r="I307" t="s">
        <v>375</v>
      </c>
      <c r="J307" t="s">
        <v>643</v>
      </c>
    </row>
    <row r="308" spans="1:10">
      <c r="A308">
        <v>305</v>
      </c>
      <c r="B308" t="s">
        <v>230</v>
      </c>
      <c r="C308" t="s">
        <v>292</v>
      </c>
      <c r="D308">
        <v>200</v>
      </c>
      <c r="E308">
        <v>385</v>
      </c>
      <c r="F308">
        <v>0</v>
      </c>
      <c r="G308">
        <v>385</v>
      </c>
      <c r="H308">
        <v>77000</v>
      </c>
      <c r="I308" t="s">
        <v>386</v>
      </c>
      <c r="J308" t="s">
        <v>602</v>
      </c>
    </row>
    <row r="309" spans="1:10">
      <c r="A309">
        <v>306</v>
      </c>
      <c r="B309" t="s">
        <v>231</v>
      </c>
      <c r="C309" t="s">
        <v>292</v>
      </c>
      <c r="D309">
        <v>80</v>
      </c>
      <c r="E309">
        <v>385</v>
      </c>
      <c r="F309">
        <v>0</v>
      </c>
      <c r="G309">
        <v>385</v>
      </c>
      <c r="H309">
        <v>30800</v>
      </c>
      <c r="I309" t="s">
        <v>386</v>
      </c>
      <c r="J309" t="s">
        <v>602</v>
      </c>
    </row>
    <row r="310" spans="1:10">
      <c r="A310">
        <v>307</v>
      </c>
      <c r="B310" t="s">
        <v>232</v>
      </c>
      <c r="C310" t="s">
        <v>292</v>
      </c>
      <c r="D310">
        <v>80</v>
      </c>
      <c r="E310">
        <v>385</v>
      </c>
      <c r="F310">
        <v>0</v>
      </c>
      <c r="G310">
        <v>385</v>
      </c>
      <c r="H310">
        <v>30800</v>
      </c>
      <c r="I310" t="s">
        <v>386</v>
      </c>
      <c r="J310" t="s">
        <v>602</v>
      </c>
    </row>
    <row r="311" spans="1:10">
      <c r="A311">
        <v>308</v>
      </c>
      <c r="B311" t="s">
        <v>233</v>
      </c>
      <c r="C311" t="s">
        <v>292</v>
      </c>
      <c r="D311">
        <v>120</v>
      </c>
      <c r="E311">
        <v>440</v>
      </c>
      <c r="F311">
        <v>0</v>
      </c>
      <c r="G311">
        <v>440</v>
      </c>
      <c r="H311">
        <v>52800</v>
      </c>
      <c r="I311" t="s">
        <v>386</v>
      </c>
      <c r="J311" t="s">
        <v>602</v>
      </c>
    </row>
    <row r="312" spans="1:10">
      <c r="A312">
        <v>309</v>
      </c>
      <c r="B312" t="s">
        <v>234</v>
      </c>
      <c r="C312" t="s">
        <v>292</v>
      </c>
      <c r="D312">
        <v>120</v>
      </c>
      <c r="E312">
        <v>440</v>
      </c>
      <c r="F312">
        <v>0</v>
      </c>
      <c r="G312">
        <v>440</v>
      </c>
      <c r="H312">
        <v>52800</v>
      </c>
      <c r="I312" t="s">
        <v>386</v>
      </c>
      <c r="J312" t="s">
        <v>602</v>
      </c>
    </row>
    <row r="313" spans="1:10">
      <c r="A313">
        <v>310</v>
      </c>
      <c r="B313" t="s">
        <v>235</v>
      </c>
      <c r="C313" t="s">
        <v>292</v>
      </c>
      <c r="D313">
        <v>80</v>
      </c>
      <c r="E313">
        <v>440</v>
      </c>
      <c r="F313">
        <v>0</v>
      </c>
      <c r="G313">
        <v>440</v>
      </c>
      <c r="H313">
        <v>35200</v>
      </c>
      <c r="I313" t="s">
        <v>386</v>
      </c>
      <c r="J313" t="s">
        <v>602</v>
      </c>
    </row>
    <row r="314" spans="1:10">
      <c r="A314">
        <v>311</v>
      </c>
      <c r="B314" t="s">
        <v>236</v>
      </c>
      <c r="C314" t="s">
        <v>292</v>
      </c>
      <c r="D314">
        <v>200</v>
      </c>
      <c r="E314">
        <v>585</v>
      </c>
      <c r="F314">
        <v>0</v>
      </c>
      <c r="G314">
        <v>585</v>
      </c>
      <c r="H314">
        <v>117000</v>
      </c>
      <c r="I314" t="s">
        <v>375</v>
      </c>
      <c r="J314" t="s">
        <v>464</v>
      </c>
    </row>
    <row r="315" spans="1:10">
      <c r="A315">
        <v>312</v>
      </c>
      <c r="B315" t="s">
        <v>237</v>
      </c>
      <c r="C315" t="s">
        <v>292</v>
      </c>
      <c r="D315">
        <v>240</v>
      </c>
      <c r="E315">
        <v>385</v>
      </c>
      <c r="F315">
        <v>0</v>
      </c>
      <c r="G315">
        <v>385</v>
      </c>
      <c r="H315">
        <v>92400</v>
      </c>
      <c r="I315" t="s">
        <v>386</v>
      </c>
      <c r="J315" t="s">
        <v>602</v>
      </c>
    </row>
    <row r="316" spans="1:10">
      <c r="A316">
        <v>313</v>
      </c>
      <c r="B316" t="s">
        <v>238</v>
      </c>
      <c r="C316" t="s">
        <v>292</v>
      </c>
      <c r="D316">
        <v>400</v>
      </c>
      <c r="E316">
        <v>385</v>
      </c>
      <c r="F316">
        <v>0</v>
      </c>
      <c r="G316">
        <v>385</v>
      </c>
      <c r="H316">
        <v>154000</v>
      </c>
      <c r="I316" t="s">
        <v>386</v>
      </c>
      <c r="J316" t="s">
        <v>602</v>
      </c>
    </row>
    <row r="317" spans="1:10">
      <c r="A317">
        <v>314</v>
      </c>
      <c r="B317" t="s">
        <v>239</v>
      </c>
      <c r="C317" t="s">
        <v>292</v>
      </c>
      <c r="D317">
        <v>4</v>
      </c>
      <c r="F317">
        <v>0</v>
      </c>
      <c r="G317">
        <v>0</v>
      </c>
      <c r="H317">
        <v>0</v>
      </c>
    </row>
    <row r="318" spans="1:10">
      <c r="A318">
        <v>315</v>
      </c>
      <c r="B318" t="s">
        <v>240</v>
      </c>
      <c r="C318" t="s">
        <v>292</v>
      </c>
      <c r="D318">
        <v>4</v>
      </c>
      <c r="F318">
        <v>0</v>
      </c>
      <c r="G318">
        <v>0</v>
      </c>
      <c r="H318">
        <v>0</v>
      </c>
    </row>
    <row r="319" spans="1:10">
      <c r="A319">
        <v>316</v>
      </c>
      <c r="B319" t="s">
        <v>243</v>
      </c>
      <c r="C319" t="s">
        <v>292</v>
      </c>
      <c r="D319">
        <v>4</v>
      </c>
      <c r="F319">
        <v>0</v>
      </c>
      <c r="G319">
        <v>0</v>
      </c>
      <c r="H319">
        <v>0</v>
      </c>
    </row>
    <row r="320" spans="1:10">
      <c r="A320">
        <v>317</v>
      </c>
      <c r="B320" t="s">
        <v>814</v>
      </c>
      <c r="C320" t="s">
        <v>292</v>
      </c>
      <c r="D320">
        <v>4</v>
      </c>
      <c r="F320">
        <v>0</v>
      </c>
      <c r="G320">
        <v>0</v>
      </c>
      <c r="H320">
        <v>0</v>
      </c>
    </row>
    <row r="321" spans="1:10">
      <c r="A321">
        <v>318</v>
      </c>
      <c r="B321" t="s">
        <v>244</v>
      </c>
      <c r="C321" t="s">
        <v>292</v>
      </c>
      <c r="D321">
        <v>400</v>
      </c>
      <c r="E321">
        <v>1320</v>
      </c>
      <c r="F321">
        <v>0</v>
      </c>
      <c r="G321">
        <v>1320</v>
      </c>
      <c r="H321">
        <v>528000</v>
      </c>
      <c r="I321" t="s">
        <v>617</v>
      </c>
      <c r="J321" t="s">
        <v>603</v>
      </c>
    </row>
    <row r="322" spans="1:10">
      <c r="A322">
        <v>319</v>
      </c>
      <c r="B322" t="s">
        <v>245</v>
      </c>
      <c r="C322" t="s">
        <v>292</v>
      </c>
      <c r="D322">
        <v>400</v>
      </c>
      <c r="E322">
        <v>1320</v>
      </c>
      <c r="F322">
        <v>0</v>
      </c>
      <c r="G322">
        <v>1320</v>
      </c>
      <c r="H322">
        <v>528000</v>
      </c>
      <c r="I322" t="s">
        <v>617</v>
      </c>
      <c r="J322" t="s">
        <v>603</v>
      </c>
    </row>
    <row r="323" spans="1:10">
      <c r="A323">
        <v>320</v>
      </c>
      <c r="B323" t="s">
        <v>815</v>
      </c>
      <c r="D323">
        <v>400</v>
      </c>
      <c r="E323">
        <v>1320</v>
      </c>
      <c r="F323">
        <v>0</v>
      </c>
      <c r="G323">
        <v>1320</v>
      </c>
      <c r="H323">
        <v>528000</v>
      </c>
      <c r="I323" t="s">
        <v>617</v>
      </c>
      <c r="J323" t="s">
        <v>603</v>
      </c>
    </row>
    <row r="324" spans="1:10">
      <c r="A324">
        <v>321</v>
      </c>
      <c r="B324" t="s">
        <v>816</v>
      </c>
      <c r="D324">
        <v>8</v>
      </c>
      <c r="E324">
        <v>1320</v>
      </c>
      <c r="F324">
        <v>0</v>
      </c>
      <c r="G324">
        <v>1320</v>
      </c>
      <c r="H324">
        <v>10560</v>
      </c>
      <c r="I324" t="s">
        <v>617</v>
      </c>
      <c r="J324" t="s">
        <v>603</v>
      </c>
    </row>
    <row r="325" spans="1:10">
      <c r="A325">
        <v>322</v>
      </c>
      <c r="B325" t="s">
        <v>241</v>
      </c>
      <c r="C325" t="s">
        <v>292</v>
      </c>
      <c r="D325">
        <v>20</v>
      </c>
      <c r="F325">
        <v>0</v>
      </c>
      <c r="G325">
        <v>0</v>
      </c>
      <c r="H325">
        <v>0</v>
      </c>
    </row>
    <row r="326" spans="1:10">
      <c r="A326">
        <v>323</v>
      </c>
      <c r="B326" t="s">
        <v>242</v>
      </c>
      <c r="C326" t="s">
        <v>292</v>
      </c>
      <c r="D326">
        <v>8</v>
      </c>
      <c r="F326">
        <v>0</v>
      </c>
      <c r="G326">
        <v>0</v>
      </c>
      <c r="H326">
        <v>0</v>
      </c>
    </row>
    <row r="327" spans="1:10">
      <c r="A327">
        <v>324</v>
      </c>
      <c r="B327" t="s">
        <v>817</v>
      </c>
      <c r="C327" t="s">
        <v>292</v>
      </c>
      <c r="D327">
        <v>50</v>
      </c>
      <c r="E327">
        <v>2110</v>
      </c>
      <c r="F327">
        <v>0</v>
      </c>
      <c r="G327">
        <v>2110</v>
      </c>
      <c r="H327">
        <v>105500</v>
      </c>
      <c r="I327" t="s">
        <v>990</v>
      </c>
      <c r="J327" t="s">
        <v>717</v>
      </c>
    </row>
    <row r="328" spans="1:10">
      <c r="A328">
        <v>325</v>
      </c>
      <c r="B328" t="s">
        <v>246</v>
      </c>
      <c r="C328" t="s">
        <v>292</v>
      </c>
      <c r="D328">
        <v>12</v>
      </c>
      <c r="F328">
        <v>0</v>
      </c>
      <c r="G328">
        <v>0</v>
      </c>
      <c r="H328">
        <v>0</v>
      </c>
    </row>
    <row r="329" spans="1:10">
      <c r="A329">
        <v>326</v>
      </c>
      <c r="B329" t="s">
        <v>247</v>
      </c>
      <c r="C329" t="s">
        <v>292</v>
      </c>
      <c r="D329">
        <v>12</v>
      </c>
      <c r="F329">
        <v>0</v>
      </c>
      <c r="G329">
        <v>0</v>
      </c>
      <c r="H329">
        <v>0</v>
      </c>
    </row>
    <row r="330" spans="1:10">
      <c r="A330">
        <v>327</v>
      </c>
      <c r="B330" t="s">
        <v>248</v>
      </c>
      <c r="C330" t="s">
        <v>292</v>
      </c>
      <c r="D330">
        <v>12</v>
      </c>
      <c r="F330">
        <v>0</v>
      </c>
      <c r="G330">
        <v>0</v>
      </c>
      <c r="H330">
        <v>0</v>
      </c>
    </row>
    <row r="331" spans="1:10">
      <c r="A331">
        <v>328</v>
      </c>
      <c r="B331" t="s">
        <v>818</v>
      </c>
      <c r="C331" t="s">
        <v>311</v>
      </c>
      <c r="D331">
        <v>200</v>
      </c>
      <c r="F331">
        <v>0</v>
      </c>
      <c r="G331">
        <v>0</v>
      </c>
      <c r="H331">
        <v>0</v>
      </c>
    </row>
    <row r="332" spans="1:10">
      <c r="A332">
        <v>329</v>
      </c>
      <c r="B332" t="s">
        <v>249</v>
      </c>
      <c r="C332" t="s">
        <v>331</v>
      </c>
      <c r="D332">
        <v>80</v>
      </c>
      <c r="E332">
        <v>6390</v>
      </c>
      <c r="F332">
        <v>1022.4</v>
      </c>
      <c r="G332">
        <v>7412.4</v>
      </c>
      <c r="H332">
        <v>592992</v>
      </c>
      <c r="I332" t="s">
        <v>440</v>
      </c>
      <c r="J332" t="s">
        <v>465</v>
      </c>
    </row>
    <row r="333" spans="1:10">
      <c r="A333">
        <v>330</v>
      </c>
      <c r="B333" t="s">
        <v>250</v>
      </c>
      <c r="C333" t="s">
        <v>332</v>
      </c>
      <c r="D333">
        <v>300</v>
      </c>
      <c r="E333">
        <v>6390</v>
      </c>
      <c r="F333">
        <v>1022.4</v>
      </c>
      <c r="G333">
        <v>7412.4</v>
      </c>
      <c r="H333">
        <v>2223720</v>
      </c>
      <c r="I333" t="s">
        <v>440</v>
      </c>
      <c r="J333" t="s">
        <v>465</v>
      </c>
    </row>
    <row r="334" spans="1:10">
      <c r="A334">
        <v>331</v>
      </c>
      <c r="B334" t="s">
        <v>819</v>
      </c>
      <c r="C334" t="s">
        <v>313</v>
      </c>
      <c r="D334">
        <v>200</v>
      </c>
      <c r="E334">
        <v>3130</v>
      </c>
      <c r="F334">
        <v>500.8</v>
      </c>
      <c r="G334">
        <v>3630.8</v>
      </c>
      <c r="H334">
        <v>726160</v>
      </c>
      <c r="I334" t="s">
        <v>509</v>
      </c>
      <c r="J334" t="s">
        <v>991</v>
      </c>
    </row>
    <row r="335" spans="1:10">
      <c r="A335">
        <v>332</v>
      </c>
      <c r="B335" t="s">
        <v>251</v>
      </c>
      <c r="C335" t="s">
        <v>292</v>
      </c>
      <c r="D335">
        <v>800</v>
      </c>
      <c r="E335">
        <v>935</v>
      </c>
      <c r="F335">
        <v>149.6</v>
      </c>
      <c r="G335">
        <v>1084.5999999999999</v>
      </c>
      <c r="H335">
        <v>867679.99999999988</v>
      </c>
      <c r="I335" t="s">
        <v>466</v>
      </c>
      <c r="J335" t="s">
        <v>718</v>
      </c>
    </row>
    <row r="336" spans="1:10">
      <c r="A336">
        <v>333</v>
      </c>
      <c r="B336" t="s">
        <v>252</v>
      </c>
      <c r="C336" t="s">
        <v>882</v>
      </c>
      <c r="D336">
        <v>20</v>
      </c>
      <c r="E336">
        <v>56938</v>
      </c>
      <c r="F336">
        <v>0</v>
      </c>
      <c r="G336">
        <v>56938</v>
      </c>
      <c r="H336">
        <v>1138760</v>
      </c>
      <c r="I336" t="s">
        <v>503</v>
      </c>
      <c r="J336" t="s">
        <v>680</v>
      </c>
    </row>
    <row r="337" spans="1:10">
      <c r="A337">
        <v>334</v>
      </c>
      <c r="B337" t="s">
        <v>253</v>
      </c>
      <c r="C337" t="s">
        <v>331</v>
      </c>
      <c r="D337">
        <v>140</v>
      </c>
      <c r="F337">
        <v>0</v>
      </c>
      <c r="G337">
        <v>0</v>
      </c>
      <c r="H337">
        <v>0</v>
      </c>
    </row>
    <row r="338" spans="1:10">
      <c r="A338">
        <v>335</v>
      </c>
      <c r="B338" t="s">
        <v>820</v>
      </c>
      <c r="C338" t="s">
        <v>292</v>
      </c>
      <c r="D338">
        <v>12</v>
      </c>
      <c r="F338">
        <v>0</v>
      </c>
      <c r="G338">
        <v>0</v>
      </c>
      <c r="H338">
        <v>0</v>
      </c>
    </row>
    <row r="339" spans="1:10">
      <c r="A339">
        <v>336</v>
      </c>
      <c r="B339" t="s">
        <v>821</v>
      </c>
      <c r="C339" t="s">
        <v>292</v>
      </c>
      <c r="D339">
        <v>12</v>
      </c>
      <c r="F339">
        <v>0</v>
      </c>
      <c r="G339">
        <v>0</v>
      </c>
      <c r="H339">
        <v>0</v>
      </c>
    </row>
    <row r="340" spans="1:10">
      <c r="A340">
        <v>337</v>
      </c>
      <c r="B340" t="s">
        <v>822</v>
      </c>
      <c r="C340" t="s">
        <v>292</v>
      </c>
      <c r="D340">
        <v>8</v>
      </c>
      <c r="E340">
        <v>2006</v>
      </c>
      <c r="F340">
        <v>0</v>
      </c>
      <c r="G340">
        <v>2006</v>
      </c>
      <c r="H340">
        <v>16048</v>
      </c>
      <c r="I340" t="s">
        <v>375</v>
      </c>
      <c r="J340" t="s">
        <v>644</v>
      </c>
    </row>
    <row r="341" spans="1:10">
      <c r="A341">
        <v>338</v>
      </c>
      <c r="B341" t="s">
        <v>823</v>
      </c>
      <c r="C341" t="s">
        <v>292</v>
      </c>
      <c r="D341">
        <v>8</v>
      </c>
      <c r="E341">
        <v>2182</v>
      </c>
      <c r="F341">
        <v>0</v>
      </c>
      <c r="G341">
        <v>2182</v>
      </c>
      <c r="H341">
        <v>17456</v>
      </c>
      <c r="I341" t="s">
        <v>375</v>
      </c>
      <c r="J341" t="s">
        <v>644</v>
      </c>
    </row>
    <row r="342" spans="1:10">
      <c r="A342">
        <v>339</v>
      </c>
      <c r="B342" t="s">
        <v>824</v>
      </c>
      <c r="C342" t="s">
        <v>292</v>
      </c>
      <c r="D342">
        <v>8</v>
      </c>
      <c r="E342">
        <v>2236</v>
      </c>
      <c r="F342">
        <v>0</v>
      </c>
      <c r="G342">
        <v>2236</v>
      </c>
      <c r="H342">
        <v>17888</v>
      </c>
      <c r="I342" t="s">
        <v>375</v>
      </c>
      <c r="J342" t="s">
        <v>644</v>
      </c>
    </row>
    <row r="343" spans="1:10">
      <c r="A343">
        <v>340</v>
      </c>
      <c r="B343" t="s">
        <v>825</v>
      </c>
      <c r="C343" t="s">
        <v>292</v>
      </c>
      <c r="D343">
        <v>8</v>
      </c>
      <c r="E343">
        <v>2307</v>
      </c>
      <c r="F343">
        <v>0</v>
      </c>
      <c r="G343">
        <v>2307</v>
      </c>
      <c r="H343">
        <v>18456</v>
      </c>
      <c r="I343" t="s">
        <v>375</v>
      </c>
      <c r="J343" t="s">
        <v>644</v>
      </c>
    </row>
    <row r="344" spans="1:10">
      <c r="A344">
        <v>341</v>
      </c>
      <c r="B344" t="s">
        <v>254</v>
      </c>
      <c r="C344" t="s">
        <v>292</v>
      </c>
      <c r="D344">
        <v>8</v>
      </c>
      <c r="E344">
        <v>2341</v>
      </c>
      <c r="F344">
        <v>0</v>
      </c>
      <c r="G344">
        <v>2341</v>
      </c>
      <c r="H344">
        <v>18728</v>
      </c>
      <c r="I344" t="s">
        <v>375</v>
      </c>
      <c r="J344" t="s">
        <v>644</v>
      </c>
    </row>
    <row r="345" spans="1:10">
      <c r="A345">
        <v>342</v>
      </c>
      <c r="B345" t="s">
        <v>255</v>
      </c>
      <c r="C345" t="s">
        <v>292</v>
      </c>
      <c r="D345">
        <v>8</v>
      </c>
      <c r="E345">
        <v>2567</v>
      </c>
      <c r="F345">
        <v>0</v>
      </c>
      <c r="G345">
        <v>2567</v>
      </c>
      <c r="H345">
        <v>20536</v>
      </c>
      <c r="I345" t="s">
        <v>375</v>
      </c>
      <c r="J345" t="s">
        <v>644</v>
      </c>
    </row>
    <row r="346" spans="1:10">
      <c r="A346">
        <v>343</v>
      </c>
      <c r="B346" t="s">
        <v>826</v>
      </c>
      <c r="C346" t="s">
        <v>292</v>
      </c>
      <c r="D346">
        <v>8</v>
      </c>
      <c r="F346">
        <v>0</v>
      </c>
      <c r="G346">
        <v>0</v>
      </c>
      <c r="H346">
        <v>0</v>
      </c>
    </row>
    <row r="347" spans="1:10">
      <c r="A347">
        <v>344</v>
      </c>
      <c r="B347" t="s">
        <v>827</v>
      </c>
      <c r="C347" t="s">
        <v>292</v>
      </c>
      <c r="D347">
        <v>4</v>
      </c>
      <c r="F347">
        <v>0</v>
      </c>
      <c r="G347">
        <v>0</v>
      </c>
      <c r="H347">
        <v>0</v>
      </c>
    </row>
    <row r="348" spans="1:10">
      <c r="A348">
        <v>345</v>
      </c>
      <c r="B348" t="s">
        <v>256</v>
      </c>
      <c r="C348" t="s">
        <v>292</v>
      </c>
      <c r="D348">
        <v>4</v>
      </c>
      <c r="E348">
        <v>5013</v>
      </c>
      <c r="F348">
        <v>802.08</v>
      </c>
      <c r="G348">
        <v>5815.08</v>
      </c>
      <c r="H348">
        <v>23260.32</v>
      </c>
      <c r="I348" t="s">
        <v>375</v>
      </c>
      <c r="J348" t="s">
        <v>644</v>
      </c>
    </row>
    <row r="349" spans="1:10">
      <c r="A349">
        <v>346</v>
      </c>
      <c r="B349" t="s">
        <v>828</v>
      </c>
      <c r="C349" t="s">
        <v>292</v>
      </c>
      <c r="D349">
        <v>4</v>
      </c>
      <c r="E349">
        <v>5013</v>
      </c>
      <c r="F349">
        <v>802.08</v>
      </c>
      <c r="G349">
        <v>5815.08</v>
      </c>
      <c r="H349">
        <v>23260.32</v>
      </c>
      <c r="I349" t="s">
        <v>375</v>
      </c>
      <c r="J349" t="s">
        <v>644</v>
      </c>
    </row>
    <row r="350" spans="1:10">
      <c r="A350">
        <v>347</v>
      </c>
      <c r="B350" t="s">
        <v>257</v>
      </c>
      <c r="C350" t="s">
        <v>292</v>
      </c>
      <c r="D350">
        <v>8</v>
      </c>
      <c r="E350">
        <v>5013</v>
      </c>
      <c r="F350">
        <v>802.08</v>
      </c>
      <c r="G350">
        <v>5815.08</v>
      </c>
      <c r="H350">
        <v>46520.639999999999</v>
      </c>
      <c r="I350" t="s">
        <v>375</v>
      </c>
      <c r="J350" t="s">
        <v>644</v>
      </c>
    </row>
    <row r="351" spans="1:10">
      <c r="A351">
        <v>348</v>
      </c>
      <c r="B351" t="s">
        <v>829</v>
      </c>
      <c r="C351" t="s">
        <v>292</v>
      </c>
      <c r="D351">
        <v>4</v>
      </c>
      <c r="E351">
        <v>1595</v>
      </c>
      <c r="F351">
        <v>255.20000000000002</v>
      </c>
      <c r="G351">
        <v>1850.2</v>
      </c>
      <c r="H351">
        <v>7400.8</v>
      </c>
      <c r="I351" t="s">
        <v>948</v>
      </c>
      <c r="J351" t="s">
        <v>607</v>
      </c>
    </row>
    <row r="352" spans="1:10">
      <c r="A352">
        <v>349</v>
      </c>
      <c r="B352" t="s">
        <v>830</v>
      </c>
      <c r="C352" t="s">
        <v>292</v>
      </c>
      <c r="D352">
        <v>4</v>
      </c>
      <c r="E352">
        <v>1595</v>
      </c>
      <c r="F352">
        <v>255.20000000000002</v>
      </c>
      <c r="G352">
        <v>1850.2</v>
      </c>
      <c r="H352">
        <v>7400.8</v>
      </c>
      <c r="I352" t="s">
        <v>948</v>
      </c>
      <c r="J352" t="s">
        <v>607</v>
      </c>
    </row>
    <row r="353" spans="1:10">
      <c r="A353">
        <v>350</v>
      </c>
      <c r="B353" t="s">
        <v>831</v>
      </c>
      <c r="C353" t="s">
        <v>292</v>
      </c>
      <c r="D353">
        <v>4</v>
      </c>
      <c r="E353">
        <v>1595</v>
      </c>
      <c r="F353">
        <v>255.20000000000002</v>
      </c>
      <c r="G353">
        <v>1850.2</v>
      </c>
      <c r="H353">
        <v>7400.8</v>
      </c>
      <c r="I353" t="s">
        <v>948</v>
      </c>
      <c r="J353" t="s">
        <v>607</v>
      </c>
    </row>
    <row r="354" spans="1:10">
      <c r="A354">
        <v>351</v>
      </c>
      <c r="B354" t="s">
        <v>832</v>
      </c>
      <c r="C354" t="s">
        <v>292</v>
      </c>
      <c r="D354">
        <v>4</v>
      </c>
      <c r="E354">
        <v>1595</v>
      </c>
      <c r="F354">
        <v>255.20000000000002</v>
      </c>
      <c r="G354">
        <v>1850.2</v>
      </c>
      <c r="H354">
        <v>7400.8</v>
      </c>
      <c r="I354" t="s">
        <v>948</v>
      </c>
      <c r="J354" t="s">
        <v>607</v>
      </c>
    </row>
    <row r="355" spans="1:10">
      <c r="A355">
        <v>352</v>
      </c>
      <c r="B355" t="s">
        <v>833</v>
      </c>
      <c r="C355" t="s">
        <v>292</v>
      </c>
      <c r="D355">
        <v>4</v>
      </c>
      <c r="E355">
        <v>1595</v>
      </c>
      <c r="F355">
        <v>255.20000000000002</v>
      </c>
      <c r="G355">
        <v>1850.2</v>
      </c>
      <c r="H355">
        <v>7400.8</v>
      </c>
      <c r="I355" t="s">
        <v>948</v>
      </c>
      <c r="J355" t="s">
        <v>607</v>
      </c>
    </row>
    <row r="356" spans="1:10">
      <c r="A356">
        <v>353</v>
      </c>
      <c r="B356" t="s">
        <v>258</v>
      </c>
      <c r="C356" t="s">
        <v>292</v>
      </c>
      <c r="D356">
        <v>24</v>
      </c>
      <c r="F356">
        <v>0</v>
      </c>
      <c r="G356">
        <v>0</v>
      </c>
      <c r="H356">
        <v>0</v>
      </c>
    </row>
    <row r="357" spans="1:10">
      <c r="A357">
        <v>354</v>
      </c>
      <c r="B357" t="s">
        <v>834</v>
      </c>
      <c r="C357" t="s">
        <v>292</v>
      </c>
      <c r="D357">
        <v>30</v>
      </c>
      <c r="E357">
        <v>1750</v>
      </c>
      <c r="F357">
        <v>280</v>
      </c>
      <c r="G357">
        <v>2030</v>
      </c>
      <c r="H357">
        <v>60900</v>
      </c>
      <c r="I357" t="s">
        <v>363</v>
      </c>
      <c r="J357" t="s">
        <v>609</v>
      </c>
    </row>
    <row r="358" spans="1:10">
      <c r="A358">
        <v>355</v>
      </c>
      <c r="B358" t="s">
        <v>835</v>
      </c>
      <c r="C358" t="s">
        <v>292</v>
      </c>
      <c r="D358">
        <v>30</v>
      </c>
      <c r="E358">
        <v>1595</v>
      </c>
      <c r="F358">
        <v>255.20000000000002</v>
      </c>
      <c r="G358">
        <v>1850.2</v>
      </c>
      <c r="H358">
        <v>55506</v>
      </c>
      <c r="I358" t="s">
        <v>962</v>
      </c>
      <c r="J358" t="s">
        <v>607</v>
      </c>
    </row>
    <row r="359" spans="1:10">
      <c r="A359">
        <v>356</v>
      </c>
      <c r="B359" t="s">
        <v>259</v>
      </c>
      <c r="C359" t="s">
        <v>292</v>
      </c>
      <c r="D359">
        <v>100</v>
      </c>
      <c r="F359">
        <v>0</v>
      </c>
      <c r="G359">
        <v>0</v>
      </c>
      <c r="H359">
        <v>0</v>
      </c>
    </row>
    <row r="360" spans="1:10">
      <c r="A360">
        <v>357</v>
      </c>
      <c r="B360" t="s">
        <v>260</v>
      </c>
      <c r="C360" t="s">
        <v>292</v>
      </c>
      <c r="D360">
        <v>100</v>
      </c>
      <c r="F360">
        <v>0</v>
      </c>
      <c r="G360">
        <v>0</v>
      </c>
      <c r="H360">
        <v>0</v>
      </c>
    </row>
    <row r="361" spans="1:10">
      <c r="A361">
        <v>358</v>
      </c>
      <c r="B361" t="s">
        <v>261</v>
      </c>
      <c r="C361" t="s">
        <v>292</v>
      </c>
      <c r="D361">
        <v>20</v>
      </c>
      <c r="F361">
        <v>0</v>
      </c>
      <c r="G361">
        <v>0</v>
      </c>
      <c r="H361">
        <v>0</v>
      </c>
    </row>
    <row r="362" spans="1:10">
      <c r="A362">
        <v>359</v>
      </c>
      <c r="B362" t="s">
        <v>262</v>
      </c>
      <c r="C362" t="s">
        <v>292</v>
      </c>
      <c r="D362">
        <v>20</v>
      </c>
      <c r="F362">
        <v>0</v>
      </c>
      <c r="G362">
        <v>0</v>
      </c>
      <c r="H362">
        <v>0</v>
      </c>
    </row>
    <row r="363" spans="1:10">
      <c r="A363">
        <v>360</v>
      </c>
      <c r="B363" t="s">
        <v>263</v>
      </c>
      <c r="C363" t="s">
        <v>292</v>
      </c>
      <c r="D363">
        <v>4</v>
      </c>
      <c r="F363">
        <v>0</v>
      </c>
      <c r="G363">
        <v>0</v>
      </c>
      <c r="H363">
        <v>0</v>
      </c>
    </row>
    <row r="364" spans="1:10">
      <c r="A364">
        <v>361</v>
      </c>
      <c r="B364" t="s">
        <v>264</v>
      </c>
      <c r="C364" t="s">
        <v>292</v>
      </c>
      <c r="D364">
        <v>12</v>
      </c>
      <c r="E364">
        <v>2140</v>
      </c>
      <c r="F364">
        <v>342.40000000000003</v>
      </c>
      <c r="G364">
        <v>2482.4</v>
      </c>
      <c r="H364">
        <v>29788.800000000003</v>
      </c>
      <c r="I364" t="s">
        <v>363</v>
      </c>
      <c r="J364" t="s">
        <v>609</v>
      </c>
    </row>
    <row r="365" spans="1:10">
      <c r="A365">
        <v>362</v>
      </c>
      <c r="B365" t="s">
        <v>836</v>
      </c>
      <c r="C365" t="s">
        <v>292</v>
      </c>
      <c r="D365">
        <v>4</v>
      </c>
      <c r="E365">
        <v>1595</v>
      </c>
      <c r="F365">
        <v>255.20000000000002</v>
      </c>
      <c r="G365">
        <v>1850.2</v>
      </c>
      <c r="H365">
        <v>7400.8</v>
      </c>
      <c r="I365" t="s">
        <v>948</v>
      </c>
      <c r="J365" t="s">
        <v>607</v>
      </c>
    </row>
    <row r="366" spans="1:10">
      <c r="A366">
        <v>363</v>
      </c>
      <c r="B366" t="s">
        <v>265</v>
      </c>
      <c r="C366" t="s">
        <v>292</v>
      </c>
      <c r="D366">
        <v>16</v>
      </c>
      <c r="E366">
        <v>1700</v>
      </c>
      <c r="F366">
        <v>272</v>
      </c>
      <c r="G366">
        <v>1972</v>
      </c>
      <c r="H366">
        <v>31552</v>
      </c>
      <c r="I366" t="s">
        <v>948</v>
      </c>
      <c r="J366" t="s">
        <v>607</v>
      </c>
    </row>
    <row r="367" spans="1:10">
      <c r="A367">
        <v>364</v>
      </c>
      <c r="B367" t="s">
        <v>837</v>
      </c>
      <c r="C367" t="s">
        <v>292</v>
      </c>
      <c r="D367">
        <v>4</v>
      </c>
      <c r="E367">
        <v>1595</v>
      </c>
      <c r="F367">
        <v>255.20000000000002</v>
      </c>
      <c r="G367">
        <v>1850.2</v>
      </c>
      <c r="H367">
        <v>7400.8</v>
      </c>
      <c r="I367" t="s">
        <v>948</v>
      </c>
      <c r="J367" t="s">
        <v>607</v>
      </c>
    </row>
    <row r="368" spans="1:10">
      <c r="A368">
        <v>365</v>
      </c>
      <c r="B368" t="s">
        <v>838</v>
      </c>
      <c r="C368" t="s">
        <v>292</v>
      </c>
      <c r="D368">
        <v>4</v>
      </c>
      <c r="F368">
        <v>0</v>
      </c>
      <c r="G368">
        <v>0</v>
      </c>
      <c r="H368">
        <v>0</v>
      </c>
    </row>
    <row r="369" spans="1:10">
      <c r="A369">
        <v>366</v>
      </c>
      <c r="B369" t="s">
        <v>266</v>
      </c>
      <c r="C369" t="s">
        <v>292</v>
      </c>
      <c r="D369">
        <v>20</v>
      </c>
      <c r="F369">
        <v>0</v>
      </c>
      <c r="G369">
        <v>0</v>
      </c>
      <c r="H369">
        <v>0</v>
      </c>
    </row>
    <row r="370" spans="1:10">
      <c r="A370">
        <v>367</v>
      </c>
      <c r="B370" t="s">
        <v>839</v>
      </c>
      <c r="C370" t="s">
        <v>292</v>
      </c>
      <c r="D370">
        <v>4</v>
      </c>
      <c r="E370">
        <v>1595</v>
      </c>
      <c r="F370">
        <v>255.20000000000002</v>
      </c>
      <c r="G370">
        <v>1850.2</v>
      </c>
      <c r="H370">
        <v>7400.8</v>
      </c>
      <c r="I370" t="s">
        <v>948</v>
      </c>
      <c r="J370" t="s">
        <v>607</v>
      </c>
    </row>
    <row r="371" spans="1:10">
      <c r="A371">
        <v>368</v>
      </c>
      <c r="B371" t="s">
        <v>267</v>
      </c>
      <c r="C371" t="s">
        <v>292</v>
      </c>
      <c r="D371">
        <v>20</v>
      </c>
      <c r="F371">
        <v>0</v>
      </c>
      <c r="G371">
        <v>0</v>
      </c>
      <c r="H371">
        <v>0</v>
      </c>
    </row>
    <row r="372" spans="1:10">
      <c r="A372">
        <v>369</v>
      </c>
      <c r="B372" t="s">
        <v>268</v>
      </c>
      <c r="C372" t="s">
        <v>292</v>
      </c>
      <c r="D372">
        <v>20</v>
      </c>
      <c r="F372">
        <v>0</v>
      </c>
      <c r="G372">
        <v>0</v>
      </c>
      <c r="H372">
        <v>0</v>
      </c>
    </row>
    <row r="373" spans="1:10">
      <c r="A373">
        <v>370</v>
      </c>
      <c r="B373" t="s">
        <v>840</v>
      </c>
      <c r="C373" t="s">
        <v>292</v>
      </c>
      <c r="D373">
        <v>4</v>
      </c>
      <c r="F373">
        <v>0</v>
      </c>
      <c r="G373">
        <v>0</v>
      </c>
      <c r="H373">
        <v>0</v>
      </c>
    </row>
    <row r="374" spans="1:10">
      <c r="A374">
        <v>371</v>
      </c>
      <c r="B374" t="s">
        <v>269</v>
      </c>
      <c r="C374" t="s">
        <v>292</v>
      </c>
      <c r="D374">
        <v>20</v>
      </c>
      <c r="F374">
        <v>0</v>
      </c>
      <c r="G374">
        <v>0</v>
      </c>
      <c r="H374">
        <v>0</v>
      </c>
    </row>
    <row r="375" spans="1:10">
      <c r="A375">
        <v>372</v>
      </c>
      <c r="B375" t="s">
        <v>841</v>
      </c>
      <c r="C375" t="s">
        <v>292</v>
      </c>
      <c r="D375">
        <v>4</v>
      </c>
      <c r="F375">
        <v>0</v>
      </c>
      <c r="G375">
        <v>0</v>
      </c>
      <c r="H375">
        <v>0</v>
      </c>
    </row>
    <row r="376" spans="1:10">
      <c r="A376">
        <v>373</v>
      </c>
      <c r="B376" t="s">
        <v>842</v>
      </c>
      <c r="C376" t="s">
        <v>292</v>
      </c>
      <c r="D376">
        <v>4</v>
      </c>
      <c r="F376">
        <v>0</v>
      </c>
      <c r="G376">
        <v>0</v>
      </c>
      <c r="H376">
        <v>0</v>
      </c>
    </row>
    <row r="377" spans="1:10">
      <c r="A377">
        <v>374</v>
      </c>
      <c r="B377" t="s">
        <v>843</v>
      </c>
      <c r="C377" t="s">
        <v>292</v>
      </c>
      <c r="D377">
        <v>4</v>
      </c>
      <c r="F377">
        <v>0</v>
      </c>
      <c r="G377">
        <v>0</v>
      </c>
      <c r="H377">
        <v>0</v>
      </c>
    </row>
    <row r="378" spans="1:10">
      <c r="A378">
        <v>375</v>
      </c>
      <c r="B378" t="s">
        <v>844</v>
      </c>
      <c r="C378" t="s">
        <v>292</v>
      </c>
      <c r="D378">
        <v>4</v>
      </c>
      <c r="F378">
        <v>0</v>
      </c>
      <c r="G378">
        <v>0</v>
      </c>
      <c r="H378">
        <v>0</v>
      </c>
    </row>
    <row r="379" spans="1:10">
      <c r="A379">
        <v>376</v>
      </c>
      <c r="B379" t="s">
        <v>270</v>
      </c>
      <c r="C379" t="s">
        <v>292</v>
      </c>
      <c r="D379">
        <v>1200</v>
      </c>
      <c r="E379">
        <v>1029</v>
      </c>
      <c r="F379">
        <v>0</v>
      </c>
      <c r="G379">
        <v>1029</v>
      </c>
      <c r="H379">
        <v>1234800</v>
      </c>
      <c r="I379" t="s">
        <v>719</v>
      </c>
      <c r="J379" t="s">
        <v>520</v>
      </c>
    </row>
    <row r="380" spans="1:10">
      <c r="A380">
        <v>377</v>
      </c>
      <c r="B380" t="s">
        <v>271</v>
      </c>
      <c r="C380" t="s">
        <v>292</v>
      </c>
      <c r="D380">
        <v>1600</v>
      </c>
      <c r="E380">
        <v>1172</v>
      </c>
      <c r="F380">
        <v>0</v>
      </c>
      <c r="G380">
        <v>1172</v>
      </c>
      <c r="H380">
        <v>1875200</v>
      </c>
      <c r="I380" t="s">
        <v>719</v>
      </c>
      <c r="J380" t="s">
        <v>520</v>
      </c>
    </row>
    <row r="381" spans="1:10">
      <c r="A381">
        <v>378</v>
      </c>
      <c r="B381" t="s">
        <v>272</v>
      </c>
      <c r="C381" t="s">
        <v>292</v>
      </c>
      <c r="D381">
        <v>800</v>
      </c>
      <c r="E381">
        <v>1430</v>
      </c>
      <c r="F381">
        <v>0</v>
      </c>
      <c r="G381">
        <v>1430</v>
      </c>
      <c r="H381">
        <v>1144000</v>
      </c>
      <c r="I381" t="s">
        <v>719</v>
      </c>
      <c r="J381" t="s">
        <v>520</v>
      </c>
    </row>
    <row r="382" spans="1:10">
      <c r="A382">
        <v>379</v>
      </c>
      <c r="B382" t="s">
        <v>273</v>
      </c>
      <c r="C382" t="s">
        <v>292</v>
      </c>
      <c r="D382">
        <v>288</v>
      </c>
      <c r="E382">
        <v>6555</v>
      </c>
      <c r="F382">
        <v>0</v>
      </c>
      <c r="G382">
        <v>6555</v>
      </c>
      <c r="H382">
        <v>1887840</v>
      </c>
      <c r="I382" t="s">
        <v>447</v>
      </c>
      <c r="J382" t="s">
        <v>612</v>
      </c>
    </row>
    <row r="383" spans="1:10">
      <c r="A383">
        <v>380</v>
      </c>
      <c r="B383" t="s">
        <v>274</v>
      </c>
      <c r="C383" t="s">
        <v>292</v>
      </c>
      <c r="D383">
        <v>288</v>
      </c>
      <c r="E383">
        <v>7722</v>
      </c>
      <c r="F383">
        <v>0</v>
      </c>
      <c r="G383">
        <v>7722</v>
      </c>
      <c r="H383">
        <v>2223936</v>
      </c>
      <c r="I383" t="s">
        <v>447</v>
      </c>
      <c r="J383" t="s">
        <v>612</v>
      </c>
    </row>
    <row r="384" spans="1:10">
      <c r="A384">
        <v>381</v>
      </c>
      <c r="B384" t="s">
        <v>275</v>
      </c>
      <c r="C384" t="s">
        <v>292</v>
      </c>
      <c r="D384">
        <v>288</v>
      </c>
      <c r="E384">
        <v>8991</v>
      </c>
      <c r="F384">
        <v>0</v>
      </c>
      <c r="G384">
        <v>8991</v>
      </c>
      <c r="H384">
        <v>2589408</v>
      </c>
      <c r="I384" t="s">
        <v>447</v>
      </c>
      <c r="J384" t="s">
        <v>612</v>
      </c>
    </row>
    <row r="385" spans="1:10">
      <c r="A385">
        <v>382</v>
      </c>
      <c r="B385" t="s">
        <v>276</v>
      </c>
      <c r="C385" t="s">
        <v>292</v>
      </c>
      <c r="D385">
        <v>1600</v>
      </c>
      <c r="E385">
        <v>1165</v>
      </c>
      <c r="F385">
        <v>0</v>
      </c>
      <c r="G385">
        <v>1165</v>
      </c>
      <c r="H385">
        <v>1864000</v>
      </c>
      <c r="I385" t="s">
        <v>610</v>
      </c>
      <c r="J385" t="s">
        <v>613</v>
      </c>
    </row>
    <row r="386" spans="1:10">
      <c r="A386">
        <v>383</v>
      </c>
      <c r="B386" t="s">
        <v>277</v>
      </c>
      <c r="C386" t="s">
        <v>292</v>
      </c>
      <c r="D386">
        <v>1600</v>
      </c>
      <c r="E386">
        <v>1457</v>
      </c>
      <c r="F386">
        <v>0</v>
      </c>
      <c r="G386">
        <v>1457</v>
      </c>
      <c r="H386">
        <v>2331200</v>
      </c>
      <c r="I386" t="s">
        <v>610</v>
      </c>
      <c r="J386" t="s">
        <v>613</v>
      </c>
    </row>
    <row r="387" spans="1:10">
      <c r="A387">
        <v>384</v>
      </c>
      <c r="B387" t="s">
        <v>278</v>
      </c>
      <c r="C387" t="s">
        <v>292</v>
      </c>
      <c r="D387">
        <v>1600</v>
      </c>
      <c r="E387">
        <v>1748</v>
      </c>
      <c r="F387">
        <v>0</v>
      </c>
      <c r="G387">
        <v>1748</v>
      </c>
      <c r="H387">
        <v>2796800</v>
      </c>
      <c r="I387" t="s">
        <v>610</v>
      </c>
      <c r="J387" t="s">
        <v>613</v>
      </c>
    </row>
    <row r="388" spans="1:10">
      <c r="A388">
        <v>385</v>
      </c>
      <c r="B388" t="s">
        <v>281</v>
      </c>
      <c r="C388" t="s">
        <v>292</v>
      </c>
      <c r="D388">
        <v>288</v>
      </c>
      <c r="F388">
        <v>0</v>
      </c>
      <c r="G388">
        <v>0</v>
      </c>
      <c r="H388">
        <v>0</v>
      </c>
    </row>
    <row r="389" spans="1:10">
      <c r="A389">
        <v>386</v>
      </c>
      <c r="B389" t="s">
        <v>282</v>
      </c>
      <c r="C389" t="s">
        <v>292</v>
      </c>
      <c r="D389">
        <v>96</v>
      </c>
      <c r="F389">
        <v>0</v>
      </c>
      <c r="G389">
        <v>0</v>
      </c>
      <c r="H389">
        <v>0</v>
      </c>
    </row>
    <row r="390" spans="1:10">
      <c r="A390">
        <v>387</v>
      </c>
      <c r="B390" t="s">
        <v>284</v>
      </c>
      <c r="C390" t="s">
        <v>292</v>
      </c>
      <c r="D390">
        <v>288</v>
      </c>
      <c r="F390">
        <v>0</v>
      </c>
      <c r="G390">
        <v>0</v>
      </c>
      <c r="H390">
        <v>0</v>
      </c>
    </row>
    <row r="391" spans="1:10">
      <c r="A391">
        <v>388</v>
      </c>
      <c r="B391" t="s">
        <v>286</v>
      </c>
      <c r="C391" t="s">
        <v>292</v>
      </c>
      <c r="D391">
        <v>48</v>
      </c>
      <c r="F391">
        <v>0</v>
      </c>
      <c r="G391">
        <v>0</v>
      </c>
      <c r="H391">
        <v>0</v>
      </c>
    </row>
    <row r="392" spans="1:10">
      <c r="A392">
        <v>389</v>
      </c>
      <c r="B392" t="s">
        <v>280</v>
      </c>
      <c r="C392" t="s">
        <v>292</v>
      </c>
      <c r="D392">
        <v>240</v>
      </c>
      <c r="F392">
        <v>0</v>
      </c>
      <c r="G392">
        <v>0</v>
      </c>
      <c r="H392">
        <v>0</v>
      </c>
    </row>
    <row r="393" spans="1:10">
      <c r="A393">
        <v>390</v>
      </c>
      <c r="B393" t="s">
        <v>283</v>
      </c>
      <c r="C393" t="s">
        <v>292</v>
      </c>
      <c r="D393">
        <v>240</v>
      </c>
      <c r="F393">
        <v>0</v>
      </c>
      <c r="G393">
        <v>0</v>
      </c>
      <c r="H393">
        <v>0</v>
      </c>
    </row>
    <row r="394" spans="1:10">
      <c r="A394">
        <v>391</v>
      </c>
      <c r="B394" t="s">
        <v>845</v>
      </c>
      <c r="C394" t="s">
        <v>292</v>
      </c>
      <c r="D394">
        <v>48</v>
      </c>
      <c r="F394">
        <v>0</v>
      </c>
      <c r="G394">
        <v>0</v>
      </c>
      <c r="H394">
        <v>0</v>
      </c>
      <c r="I394" t="s">
        <v>508</v>
      </c>
    </row>
    <row r="395" spans="1:10">
      <c r="A395">
        <v>392</v>
      </c>
      <c r="B395" t="s">
        <v>285</v>
      </c>
      <c r="C395" t="s">
        <v>292</v>
      </c>
      <c r="D395">
        <v>96</v>
      </c>
      <c r="F395">
        <v>0</v>
      </c>
      <c r="G395">
        <v>0</v>
      </c>
      <c r="H395">
        <v>0</v>
      </c>
    </row>
    <row r="396" spans="1:10">
      <c r="A396">
        <v>393</v>
      </c>
      <c r="B396" t="s">
        <v>846</v>
      </c>
      <c r="C396" t="s">
        <v>292</v>
      </c>
      <c r="D396">
        <v>48</v>
      </c>
      <c r="F396">
        <v>0</v>
      </c>
      <c r="G396">
        <v>0</v>
      </c>
      <c r="H396">
        <v>0</v>
      </c>
    </row>
    <row r="397" spans="1:10">
      <c r="A397">
        <v>394</v>
      </c>
      <c r="B397" t="s">
        <v>287</v>
      </c>
      <c r="C397" t="s">
        <v>292</v>
      </c>
      <c r="D397">
        <v>80</v>
      </c>
      <c r="F397">
        <v>0</v>
      </c>
      <c r="G397">
        <v>0</v>
      </c>
      <c r="H397">
        <v>0</v>
      </c>
    </row>
    <row r="398" spans="1:10">
      <c r="A398">
        <v>395</v>
      </c>
      <c r="B398" t="s">
        <v>288</v>
      </c>
      <c r="C398" t="s">
        <v>883</v>
      </c>
      <c r="D398">
        <v>2000</v>
      </c>
      <c r="E398">
        <v>2420</v>
      </c>
      <c r="F398">
        <v>0</v>
      </c>
      <c r="G398">
        <v>2420</v>
      </c>
      <c r="H398">
        <v>4840000</v>
      </c>
      <c r="I398" t="s">
        <v>346</v>
      </c>
      <c r="J398" t="s">
        <v>616</v>
      </c>
    </row>
    <row r="399" spans="1:10">
      <c r="A399">
        <v>396</v>
      </c>
      <c r="B399" t="s">
        <v>289</v>
      </c>
      <c r="C399" t="s">
        <v>883</v>
      </c>
      <c r="D399">
        <v>1800</v>
      </c>
      <c r="E399">
        <v>2420</v>
      </c>
      <c r="F399">
        <v>0</v>
      </c>
      <c r="G399">
        <v>2420</v>
      </c>
      <c r="H399">
        <v>4356000</v>
      </c>
      <c r="I399" t="s">
        <v>346</v>
      </c>
      <c r="J399" t="s">
        <v>616</v>
      </c>
    </row>
    <row r="400" spans="1:10">
      <c r="A400">
        <v>397</v>
      </c>
      <c r="B400" t="s">
        <v>847</v>
      </c>
      <c r="C400" t="s">
        <v>884</v>
      </c>
      <c r="D400">
        <v>40</v>
      </c>
      <c r="F400">
        <v>0</v>
      </c>
      <c r="G400">
        <v>0</v>
      </c>
      <c r="H400">
        <v>0</v>
      </c>
    </row>
    <row r="401" spans="1:8">
      <c r="A401">
        <v>398</v>
      </c>
      <c r="B401" t="s">
        <v>848</v>
      </c>
      <c r="C401" t="s">
        <v>292</v>
      </c>
      <c r="D401">
        <v>40</v>
      </c>
      <c r="F401">
        <v>0</v>
      </c>
      <c r="G401">
        <v>0</v>
      </c>
      <c r="H401">
        <v>0</v>
      </c>
    </row>
    <row r="402" spans="1:8">
      <c r="A402">
        <v>399</v>
      </c>
      <c r="B402" t="s">
        <v>849</v>
      </c>
      <c r="C402" t="s">
        <v>292</v>
      </c>
      <c r="D402">
        <v>40</v>
      </c>
      <c r="F402">
        <v>0</v>
      </c>
      <c r="G402">
        <v>0</v>
      </c>
      <c r="H402">
        <v>0</v>
      </c>
    </row>
    <row r="403" spans="1:8">
      <c r="A403">
        <v>400</v>
      </c>
      <c r="B403" t="s">
        <v>850</v>
      </c>
      <c r="C403" t="s">
        <v>292</v>
      </c>
      <c r="D403">
        <v>40</v>
      </c>
      <c r="F403">
        <v>0</v>
      </c>
      <c r="G403">
        <v>0</v>
      </c>
      <c r="H403">
        <v>0</v>
      </c>
    </row>
    <row r="404" spans="1:8">
      <c r="A404">
        <v>401</v>
      </c>
      <c r="B404" t="s">
        <v>851</v>
      </c>
      <c r="C404" t="s">
        <v>292</v>
      </c>
      <c r="D404">
        <v>40</v>
      </c>
      <c r="F404">
        <v>0</v>
      </c>
      <c r="G404">
        <v>0</v>
      </c>
      <c r="H404">
        <v>0</v>
      </c>
    </row>
    <row r="405" spans="1:8">
      <c r="A405">
        <v>402</v>
      </c>
      <c r="B405" t="s">
        <v>852</v>
      </c>
      <c r="C405" t="s">
        <v>292</v>
      </c>
      <c r="D405">
        <v>24</v>
      </c>
      <c r="F405">
        <v>0</v>
      </c>
      <c r="G405">
        <v>0</v>
      </c>
      <c r="H405">
        <v>0</v>
      </c>
    </row>
    <row r="406" spans="1:8">
      <c r="A406">
        <v>403</v>
      </c>
      <c r="B406" t="s">
        <v>853</v>
      </c>
      <c r="C406" t="s">
        <v>292</v>
      </c>
      <c r="D406">
        <v>40</v>
      </c>
      <c r="F406">
        <v>0</v>
      </c>
      <c r="G406">
        <v>0</v>
      </c>
      <c r="H406">
        <v>0</v>
      </c>
    </row>
    <row r="407" spans="1:8">
      <c r="A407">
        <v>404</v>
      </c>
      <c r="B407" t="s">
        <v>854</v>
      </c>
      <c r="C407" t="s">
        <v>292</v>
      </c>
      <c r="D407">
        <v>40</v>
      </c>
      <c r="F407">
        <v>0</v>
      </c>
      <c r="G407">
        <v>0</v>
      </c>
      <c r="H407">
        <v>0</v>
      </c>
    </row>
    <row r="408" spans="1:8">
      <c r="A408">
        <v>405</v>
      </c>
      <c r="B408" t="s">
        <v>855</v>
      </c>
      <c r="C408" t="s">
        <v>292</v>
      </c>
      <c r="D408">
        <v>40</v>
      </c>
      <c r="F408">
        <v>0</v>
      </c>
      <c r="G408">
        <v>0</v>
      </c>
      <c r="H408">
        <v>0</v>
      </c>
    </row>
    <row r="409" spans="1:8">
      <c r="A409">
        <v>406</v>
      </c>
      <c r="B409" t="s">
        <v>856</v>
      </c>
      <c r="C409" t="s">
        <v>292</v>
      </c>
      <c r="D409">
        <v>20</v>
      </c>
      <c r="F409">
        <v>0</v>
      </c>
      <c r="G409">
        <v>0</v>
      </c>
      <c r="H409">
        <v>0</v>
      </c>
    </row>
    <row r="410" spans="1:8">
      <c r="A410">
        <v>407</v>
      </c>
      <c r="B410" t="s">
        <v>857</v>
      </c>
      <c r="C410" t="s">
        <v>292</v>
      </c>
      <c r="D410">
        <v>40</v>
      </c>
      <c r="F410">
        <v>0</v>
      </c>
      <c r="G410">
        <v>0</v>
      </c>
      <c r="H410">
        <v>0</v>
      </c>
    </row>
    <row r="411" spans="1:8">
      <c r="A411">
        <v>408</v>
      </c>
      <c r="B411" t="s">
        <v>858</v>
      </c>
      <c r="C411" t="s">
        <v>292</v>
      </c>
      <c r="D411">
        <v>8</v>
      </c>
      <c r="F411">
        <v>0</v>
      </c>
      <c r="G411">
        <v>0</v>
      </c>
      <c r="H411">
        <v>0</v>
      </c>
    </row>
    <row r="412" spans="1:8">
      <c r="A412">
        <v>409</v>
      </c>
      <c r="B412" t="s">
        <v>859</v>
      </c>
      <c r="C412" t="s">
        <v>292</v>
      </c>
      <c r="D412">
        <v>40</v>
      </c>
      <c r="F412">
        <v>0</v>
      </c>
      <c r="G412">
        <v>0</v>
      </c>
      <c r="H412">
        <v>0</v>
      </c>
    </row>
    <row r="413" spans="1:8">
      <c r="A413">
        <v>410</v>
      </c>
      <c r="B413" t="s">
        <v>860</v>
      </c>
      <c r="C413" t="s">
        <v>885</v>
      </c>
      <c r="D413">
        <v>16</v>
      </c>
      <c r="F413">
        <v>0</v>
      </c>
      <c r="G413">
        <v>0</v>
      </c>
      <c r="H413">
        <v>0</v>
      </c>
    </row>
    <row r="414" spans="1:8">
      <c r="A414">
        <v>411</v>
      </c>
      <c r="B414" t="s">
        <v>861</v>
      </c>
      <c r="C414" t="s">
        <v>292</v>
      </c>
      <c r="D414">
        <v>2</v>
      </c>
      <c r="F414">
        <v>0</v>
      </c>
      <c r="G414">
        <v>0</v>
      </c>
      <c r="H414">
        <v>0</v>
      </c>
    </row>
    <row r="415" spans="1:8">
      <c r="A415">
        <v>412</v>
      </c>
      <c r="B415" t="s">
        <v>862</v>
      </c>
      <c r="C415" t="s">
        <v>292</v>
      </c>
      <c r="D415">
        <v>2</v>
      </c>
      <c r="F415">
        <v>0</v>
      </c>
      <c r="G415">
        <v>0</v>
      </c>
      <c r="H415">
        <v>0</v>
      </c>
    </row>
    <row r="416" spans="1:8">
      <c r="A416">
        <v>413</v>
      </c>
      <c r="B416" t="s">
        <v>863</v>
      </c>
      <c r="C416" t="s">
        <v>292</v>
      </c>
      <c r="D416">
        <v>40</v>
      </c>
      <c r="F416">
        <v>0</v>
      </c>
      <c r="G416">
        <v>0</v>
      </c>
      <c r="H416">
        <v>0</v>
      </c>
    </row>
    <row r="417" spans="1:10">
      <c r="A417">
        <v>414</v>
      </c>
      <c r="B417" t="s">
        <v>864</v>
      </c>
      <c r="C417" t="s">
        <v>292</v>
      </c>
      <c r="D417">
        <v>12</v>
      </c>
      <c r="E417">
        <v>171981</v>
      </c>
      <c r="F417">
        <v>0</v>
      </c>
      <c r="G417">
        <v>171981</v>
      </c>
      <c r="H417">
        <v>2063772</v>
      </c>
      <c r="I417" t="s">
        <v>363</v>
      </c>
      <c r="J417" t="s">
        <v>992</v>
      </c>
    </row>
    <row r="418" spans="1:10">
      <c r="A418">
        <v>415</v>
      </c>
      <c r="B418" t="s">
        <v>865</v>
      </c>
      <c r="C418" t="s">
        <v>292</v>
      </c>
      <c r="D418">
        <v>32</v>
      </c>
      <c r="E418">
        <v>171981</v>
      </c>
      <c r="F418">
        <v>0</v>
      </c>
      <c r="G418">
        <v>171981</v>
      </c>
      <c r="H418">
        <v>5503392</v>
      </c>
      <c r="I418" t="s">
        <v>363</v>
      </c>
      <c r="J418" t="s">
        <v>992</v>
      </c>
    </row>
    <row r="419" spans="1:10">
      <c r="A419">
        <v>416</v>
      </c>
      <c r="B419" t="s">
        <v>866</v>
      </c>
      <c r="C419" t="s">
        <v>886</v>
      </c>
      <c r="D419">
        <v>16</v>
      </c>
      <c r="F419">
        <v>0</v>
      </c>
      <c r="G419">
        <v>0</v>
      </c>
      <c r="H419">
        <v>0</v>
      </c>
    </row>
    <row r="420" spans="1:10">
      <c r="A420">
        <v>417</v>
      </c>
      <c r="B420" t="s">
        <v>867</v>
      </c>
      <c r="C420" t="s">
        <v>887</v>
      </c>
      <c r="D420">
        <v>60</v>
      </c>
      <c r="F420">
        <v>0</v>
      </c>
      <c r="G420">
        <v>0</v>
      </c>
      <c r="H420">
        <v>0</v>
      </c>
    </row>
    <row r="421" spans="1:10">
      <c r="A421">
        <v>418</v>
      </c>
      <c r="B421" t="s">
        <v>868</v>
      </c>
      <c r="C421" t="s">
        <v>887</v>
      </c>
      <c r="D421">
        <v>400</v>
      </c>
      <c r="G421">
        <v>0</v>
      </c>
      <c r="H421">
        <v>0</v>
      </c>
    </row>
    <row r="422" spans="1:10">
      <c r="A422">
        <v>419</v>
      </c>
      <c r="B422" t="s">
        <v>869</v>
      </c>
      <c r="C422" t="s">
        <v>888</v>
      </c>
      <c r="D422">
        <v>10</v>
      </c>
      <c r="G422">
        <v>0</v>
      </c>
      <c r="H422">
        <v>0</v>
      </c>
    </row>
    <row r="423" spans="1:10">
      <c r="A423">
        <v>420</v>
      </c>
      <c r="B423" t="s">
        <v>870</v>
      </c>
      <c r="C423" t="s">
        <v>888</v>
      </c>
      <c r="D423">
        <v>10</v>
      </c>
      <c r="G423">
        <v>0</v>
      </c>
      <c r="H423">
        <v>0</v>
      </c>
    </row>
    <row r="424" spans="1:10">
      <c r="A424">
        <v>421</v>
      </c>
      <c r="B424" t="s">
        <v>871</v>
      </c>
      <c r="C424" t="s">
        <v>888</v>
      </c>
      <c r="D424">
        <v>10</v>
      </c>
      <c r="G424">
        <v>0</v>
      </c>
      <c r="H424">
        <v>0</v>
      </c>
    </row>
    <row r="425" spans="1:10">
      <c r="A425">
        <v>422</v>
      </c>
      <c r="B425" t="s">
        <v>872</v>
      </c>
      <c r="C425" t="s">
        <v>889</v>
      </c>
      <c r="D425">
        <v>3</v>
      </c>
      <c r="G425">
        <v>0</v>
      </c>
      <c r="H425">
        <v>0</v>
      </c>
    </row>
    <row r="426" spans="1:10">
      <c r="A426">
        <v>423</v>
      </c>
      <c r="B426" t="s">
        <v>873</v>
      </c>
      <c r="C426" t="s">
        <v>889</v>
      </c>
      <c r="D426">
        <v>8</v>
      </c>
      <c r="G426">
        <v>0</v>
      </c>
      <c r="H426">
        <v>0</v>
      </c>
    </row>
    <row r="427" spans="1:10">
      <c r="A427">
        <v>424</v>
      </c>
      <c r="B427" t="s">
        <v>874</v>
      </c>
      <c r="C427" t="s">
        <v>889</v>
      </c>
      <c r="D427">
        <v>3</v>
      </c>
      <c r="G427">
        <v>0</v>
      </c>
      <c r="H427">
        <v>0</v>
      </c>
    </row>
    <row r="428" spans="1:10">
      <c r="A428">
        <v>425</v>
      </c>
      <c r="B428" t="s">
        <v>875</v>
      </c>
      <c r="C428" t="s">
        <v>890</v>
      </c>
      <c r="D428">
        <v>2</v>
      </c>
      <c r="G428">
        <v>0</v>
      </c>
      <c r="H428">
        <v>0</v>
      </c>
    </row>
    <row r="429" spans="1:10">
      <c r="A429">
        <v>426</v>
      </c>
      <c r="B429" t="s">
        <v>876</v>
      </c>
      <c r="C429" t="s">
        <v>890</v>
      </c>
      <c r="D429">
        <v>2</v>
      </c>
      <c r="G429">
        <v>0</v>
      </c>
      <c r="H429">
        <v>0</v>
      </c>
    </row>
    <row r="430" spans="1:10">
      <c r="B430" t="s">
        <v>993</v>
      </c>
      <c r="G430">
        <f>+SUM(G4:G429)</f>
        <v>3978495.120000001</v>
      </c>
      <c r="H430" s="714">
        <v>220478281.44000015</v>
      </c>
    </row>
  </sheetData>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U585"/>
  <sheetViews>
    <sheetView topLeftCell="A402" zoomScale="85" zoomScaleNormal="85" zoomScalePageLayoutView="85" workbookViewId="0">
      <selection activeCell="G430" sqref="G430"/>
    </sheetView>
  </sheetViews>
  <sheetFormatPr baseColWidth="10" defaultRowHeight="14" x14ac:dyDescent="0"/>
  <cols>
    <col min="1" max="1" width="8.6640625" style="107" customWidth="1"/>
    <col min="2" max="2" width="55.83203125" style="119" customWidth="1"/>
    <col min="3" max="3" width="20.83203125" style="107" bestFit="1" customWidth="1"/>
    <col min="4" max="4" width="10.33203125" style="172" bestFit="1" customWidth="1"/>
    <col min="5" max="5" width="22.6640625" style="84" bestFit="1" customWidth="1"/>
    <col min="6" max="6" width="12.1640625" style="84" bestFit="1" customWidth="1"/>
    <col min="7" max="7" width="20.5" style="107" bestFit="1" customWidth="1"/>
    <col min="8" max="8" width="16.6640625" style="85" bestFit="1" customWidth="1"/>
    <col min="9" max="9" width="26" style="107" bestFit="1" customWidth="1"/>
    <col min="10" max="10" width="18.33203125" style="107" bestFit="1" customWidth="1"/>
    <col min="11" max="16384" width="10.83203125" style="107"/>
  </cols>
  <sheetData>
    <row r="1" spans="1:21" s="26" customFormat="1" ht="29" thickBot="1">
      <c r="A1" s="86" t="s">
        <v>3</v>
      </c>
      <c r="B1" s="87" t="s">
        <v>4</v>
      </c>
      <c r="C1" s="88" t="s">
        <v>6</v>
      </c>
      <c r="D1" s="89" t="s">
        <v>5</v>
      </c>
      <c r="E1" s="90" t="s">
        <v>357</v>
      </c>
      <c r="F1" s="91" t="s">
        <v>358</v>
      </c>
      <c r="G1" s="92" t="s">
        <v>359</v>
      </c>
      <c r="H1" s="93" t="s">
        <v>13</v>
      </c>
      <c r="I1" s="94" t="s">
        <v>360</v>
      </c>
      <c r="J1" s="95" t="s">
        <v>340</v>
      </c>
    </row>
    <row r="2" spans="1:21">
      <c r="A2" s="96">
        <v>1</v>
      </c>
      <c r="B2" s="97" t="s">
        <v>18</v>
      </c>
      <c r="C2" s="98" t="s">
        <v>877</v>
      </c>
      <c r="D2" s="99">
        <v>4</v>
      </c>
      <c r="E2" s="100">
        <v>47575</v>
      </c>
      <c r="F2" s="101">
        <v>7612</v>
      </c>
      <c r="G2" s="102">
        <v>55187</v>
      </c>
      <c r="H2" s="103">
        <v>220748</v>
      </c>
      <c r="I2" s="104" t="s">
        <v>891</v>
      </c>
      <c r="J2" s="105" t="s">
        <v>454</v>
      </c>
      <c r="K2" s="106"/>
      <c r="L2" s="106"/>
      <c r="M2" s="106"/>
      <c r="N2" s="106"/>
      <c r="O2" s="106"/>
      <c r="P2" s="106"/>
      <c r="Q2" s="106"/>
      <c r="R2" s="106"/>
      <c r="S2" s="106"/>
      <c r="T2" s="106"/>
      <c r="U2" s="106"/>
    </row>
    <row r="3" spans="1:21" ht="15">
      <c r="A3" s="108">
        <v>2</v>
      </c>
      <c r="B3" s="109" t="s">
        <v>19</v>
      </c>
      <c r="C3" s="110" t="s">
        <v>291</v>
      </c>
      <c r="D3" s="111">
        <v>40</v>
      </c>
      <c r="E3" s="112">
        <v>46</v>
      </c>
      <c r="F3" s="113">
        <v>7.36</v>
      </c>
      <c r="G3" s="114">
        <v>53.36</v>
      </c>
      <c r="H3" s="115">
        <v>2134.4</v>
      </c>
      <c r="I3" s="116" t="s">
        <v>892</v>
      </c>
      <c r="J3" s="51" t="s">
        <v>893</v>
      </c>
      <c r="K3" s="106"/>
      <c r="L3" s="106"/>
      <c r="M3" s="106"/>
      <c r="N3" s="106"/>
      <c r="O3" s="106"/>
      <c r="P3" s="106"/>
      <c r="Q3" s="106"/>
      <c r="R3" s="106"/>
      <c r="S3" s="106"/>
      <c r="T3" s="106"/>
      <c r="U3" s="106"/>
    </row>
    <row r="4" spans="1:21" ht="15">
      <c r="A4" s="108">
        <v>3</v>
      </c>
      <c r="B4" s="109" t="s">
        <v>20</v>
      </c>
      <c r="C4" s="110" t="s">
        <v>291</v>
      </c>
      <c r="D4" s="111">
        <v>8</v>
      </c>
      <c r="E4" s="112">
        <v>46</v>
      </c>
      <c r="F4" s="113">
        <v>7.36</v>
      </c>
      <c r="G4" s="114">
        <v>53.36</v>
      </c>
      <c r="H4" s="115">
        <v>426.88</v>
      </c>
      <c r="I4" s="116" t="s">
        <v>892</v>
      </c>
      <c r="J4" s="52" t="s">
        <v>893</v>
      </c>
      <c r="K4" s="106"/>
      <c r="L4" s="106"/>
      <c r="M4" s="106"/>
      <c r="N4" s="106"/>
      <c r="O4" s="106"/>
      <c r="P4" s="106"/>
      <c r="Q4" s="106"/>
      <c r="R4" s="106"/>
      <c r="S4" s="106"/>
      <c r="T4" s="106"/>
      <c r="U4" s="106"/>
    </row>
    <row r="5" spans="1:21" ht="15">
      <c r="A5" s="108">
        <v>4</v>
      </c>
      <c r="B5" s="109" t="s">
        <v>21</v>
      </c>
      <c r="C5" s="110" t="s">
        <v>291</v>
      </c>
      <c r="D5" s="111">
        <v>8</v>
      </c>
      <c r="E5" s="112">
        <v>46</v>
      </c>
      <c r="F5" s="113">
        <v>7.36</v>
      </c>
      <c r="G5" s="114">
        <v>53.36</v>
      </c>
      <c r="H5" s="115">
        <v>426.88</v>
      </c>
      <c r="I5" s="116" t="s">
        <v>892</v>
      </c>
      <c r="J5" s="52" t="s">
        <v>893</v>
      </c>
      <c r="K5" s="106"/>
      <c r="L5" s="106"/>
      <c r="M5" s="106"/>
      <c r="N5" s="106"/>
      <c r="O5" s="106"/>
      <c r="P5" s="106"/>
      <c r="Q5" s="106"/>
      <c r="R5" s="106"/>
      <c r="S5" s="106"/>
      <c r="T5" s="106"/>
      <c r="U5" s="106"/>
    </row>
    <row r="6" spans="1:21" ht="15">
      <c r="A6" s="108">
        <v>5</v>
      </c>
      <c r="B6" s="109" t="s">
        <v>22</v>
      </c>
      <c r="C6" s="110" t="s">
        <v>291</v>
      </c>
      <c r="D6" s="111">
        <v>8</v>
      </c>
      <c r="E6" s="112">
        <v>46</v>
      </c>
      <c r="F6" s="113">
        <v>7.36</v>
      </c>
      <c r="G6" s="114">
        <v>53.36</v>
      </c>
      <c r="H6" s="115">
        <v>426.88</v>
      </c>
      <c r="I6" s="116" t="s">
        <v>892</v>
      </c>
      <c r="J6" s="52" t="s">
        <v>893</v>
      </c>
      <c r="K6" s="106"/>
      <c r="L6" s="106"/>
      <c r="M6" s="106"/>
      <c r="N6" s="106"/>
      <c r="O6" s="106"/>
      <c r="P6" s="106"/>
      <c r="Q6" s="106"/>
      <c r="R6" s="106"/>
      <c r="S6" s="106"/>
      <c r="T6" s="106"/>
      <c r="U6" s="106"/>
    </row>
    <row r="7" spans="1:21" ht="15">
      <c r="A7" s="108">
        <v>6</v>
      </c>
      <c r="B7" s="109" t="s">
        <v>23</v>
      </c>
      <c r="C7" s="110" t="s">
        <v>291</v>
      </c>
      <c r="D7" s="111">
        <v>8</v>
      </c>
      <c r="E7" s="112">
        <v>46</v>
      </c>
      <c r="F7" s="113">
        <v>7.36</v>
      </c>
      <c r="G7" s="114">
        <v>53.36</v>
      </c>
      <c r="H7" s="115">
        <v>426.88</v>
      </c>
      <c r="I7" s="116" t="s">
        <v>892</v>
      </c>
      <c r="J7" s="52" t="s">
        <v>893</v>
      </c>
      <c r="K7" s="106"/>
      <c r="L7" s="106"/>
      <c r="M7" s="106"/>
      <c r="N7" s="106"/>
      <c r="O7" s="106"/>
      <c r="P7" s="106"/>
      <c r="Q7" s="106"/>
      <c r="R7" s="106"/>
      <c r="S7" s="106"/>
      <c r="T7" s="106"/>
      <c r="U7" s="106"/>
    </row>
    <row r="8" spans="1:21">
      <c r="A8" s="108">
        <v>7</v>
      </c>
      <c r="B8" s="109" t="s">
        <v>24</v>
      </c>
      <c r="C8" s="110" t="s">
        <v>291</v>
      </c>
      <c r="D8" s="111">
        <v>16</v>
      </c>
      <c r="E8" s="112"/>
      <c r="F8" s="113">
        <v>0</v>
      </c>
      <c r="G8" s="114">
        <v>0</v>
      </c>
      <c r="H8" s="115">
        <v>0</v>
      </c>
      <c r="I8" s="116"/>
      <c r="J8" s="116"/>
      <c r="K8" s="106"/>
      <c r="L8" s="106"/>
      <c r="M8" s="106"/>
      <c r="N8" s="106"/>
      <c r="O8" s="106"/>
      <c r="P8" s="106"/>
      <c r="Q8" s="106"/>
      <c r="R8" s="106"/>
      <c r="S8" s="106"/>
      <c r="T8" s="106"/>
      <c r="U8" s="106"/>
    </row>
    <row r="9" spans="1:21">
      <c r="A9" s="108">
        <v>8</v>
      </c>
      <c r="B9" s="109" t="s">
        <v>25</v>
      </c>
      <c r="C9" s="110" t="s">
        <v>291</v>
      </c>
      <c r="D9" s="111">
        <v>8</v>
      </c>
      <c r="E9" s="112"/>
      <c r="F9" s="113">
        <v>0</v>
      </c>
      <c r="G9" s="114">
        <v>0</v>
      </c>
      <c r="H9" s="115">
        <v>0</v>
      </c>
      <c r="I9" s="116"/>
      <c r="J9" s="116"/>
      <c r="K9" s="106"/>
      <c r="L9" s="106"/>
      <c r="M9" s="106"/>
      <c r="N9" s="106"/>
      <c r="O9" s="106"/>
      <c r="P9" s="106"/>
      <c r="Q9" s="106"/>
      <c r="R9" s="106"/>
      <c r="S9" s="106"/>
      <c r="T9" s="106"/>
      <c r="U9" s="106"/>
    </row>
    <row r="10" spans="1:21" ht="15">
      <c r="A10" s="108">
        <v>9</v>
      </c>
      <c r="B10" s="109" t="s">
        <v>26</v>
      </c>
      <c r="C10" s="110" t="s">
        <v>291</v>
      </c>
      <c r="D10" s="111">
        <v>4</v>
      </c>
      <c r="E10" s="112">
        <v>46</v>
      </c>
      <c r="F10" s="113">
        <v>7.36</v>
      </c>
      <c r="G10" s="114">
        <v>53.36</v>
      </c>
      <c r="H10" s="115">
        <v>213.44</v>
      </c>
      <c r="I10" s="116" t="s">
        <v>892</v>
      </c>
      <c r="J10" s="52" t="s">
        <v>893</v>
      </c>
      <c r="K10" s="106"/>
      <c r="L10" s="106"/>
      <c r="M10" s="106"/>
      <c r="N10" s="106"/>
      <c r="O10" s="106"/>
      <c r="P10" s="106"/>
      <c r="Q10" s="106"/>
      <c r="R10" s="106"/>
      <c r="S10" s="106"/>
      <c r="T10" s="106"/>
      <c r="U10" s="106"/>
    </row>
    <row r="11" spans="1:21" ht="15">
      <c r="A11" s="108">
        <v>10</v>
      </c>
      <c r="B11" s="109" t="s">
        <v>27</v>
      </c>
      <c r="C11" s="110" t="s">
        <v>291</v>
      </c>
      <c r="D11" s="111">
        <v>8</v>
      </c>
      <c r="E11" s="112">
        <v>46</v>
      </c>
      <c r="F11" s="113">
        <v>7.36</v>
      </c>
      <c r="G11" s="114">
        <v>53.36</v>
      </c>
      <c r="H11" s="115">
        <v>426.88</v>
      </c>
      <c r="I11" s="116" t="s">
        <v>892</v>
      </c>
      <c r="J11" s="52" t="s">
        <v>893</v>
      </c>
      <c r="K11" s="106"/>
      <c r="L11" s="106"/>
      <c r="M11" s="106"/>
      <c r="N11" s="106"/>
      <c r="O11" s="106"/>
      <c r="P11" s="106"/>
      <c r="Q11" s="106"/>
      <c r="R11" s="106"/>
      <c r="S11" s="106"/>
      <c r="T11" s="106"/>
      <c r="U11" s="106"/>
    </row>
    <row r="12" spans="1:21" ht="15">
      <c r="A12" s="108">
        <v>11</v>
      </c>
      <c r="B12" s="109" t="s">
        <v>720</v>
      </c>
      <c r="C12" s="110" t="s">
        <v>291</v>
      </c>
      <c r="D12" s="111">
        <v>8</v>
      </c>
      <c r="E12" s="112">
        <v>46</v>
      </c>
      <c r="F12" s="113">
        <v>7.36</v>
      </c>
      <c r="G12" s="114">
        <v>53.36</v>
      </c>
      <c r="H12" s="115">
        <v>426.88</v>
      </c>
      <c r="I12" s="116" t="s">
        <v>892</v>
      </c>
      <c r="J12" s="52" t="s">
        <v>893</v>
      </c>
      <c r="K12" s="106"/>
      <c r="L12" s="106"/>
      <c r="M12" s="106"/>
      <c r="N12" s="106"/>
      <c r="O12" s="106"/>
      <c r="P12" s="106"/>
      <c r="Q12" s="106"/>
      <c r="R12" s="106"/>
      <c r="S12" s="106"/>
      <c r="T12" s="106"/>
      <c r="U12" s="106"/>
    </row>
    <row r="13" spans="1:21" ht="15">
      <c r="A13" s="108">
        <v>12</v>
      </c>
      <c r="B13" s="109" t="s">
        <v>29</v>
      </c>
      <c r="C13" s="110" t="s">
        <v>291</v>
      </c>
      <c r="D13" s="111">
        <v>68</v>
      </c>
      <c r="E13" s="112">
        <v>46</v>
      </c>
      <c r="F13" s="113">
        <v>7.36</v>
      </c>
      <c r="G13" s="114">
        <v>53.36</v>
      </c>
      <c r="H13" s="115">
        <v>3628.48</v>
      </c>
      <c r="I13" s="116" t="s">
        <v>892</v>
      </c>
      <c r="J13" s="52" t="s">
        <v>893</v>
      </c>
      <c r="K13" s="106"/>
      <c r="L13" s="106"/>
      <c r="M13" s="106"/>
      <c r="N13" s="106"/>
      <c r="O13" s="106"/>
      <c r="P13" s="106"/>
      <c r="Q13" s="106"/>
      <c r="R13" s="106"/>
      <c r="S13" s="106"/>
      <c r="T13" s="106"/>
      <c r="U13" s="106"/>
    </row>
    <row r="14" spans="1:21" ht="15">
      <c r="A14" s="108">
        <v>13</v>
      </c>
      <c r="B14" s="109" t="s">
        <v>30</v>
      </c>
      <c r="C14" s="110" t="s">
        <v>291</v>
      </c>
      <c r="D14" s="111">
        <v>8</v>
      </c>
      <c r="E14" s="112">
        <v>46</v>
      </c>
      <c r="F14" s="113">
        <v>7.36</v>
      </c>
      <c r="G14" s="114">
        <v>53.36</v>
      </c>
      <c r="H14" s="115">
        <v>426.88</v>
      </c>
      <c r="I14" s="116" t="s">
        <v>892</v>
      </c>
      <c r="J14" s="52" t="s">
        <v>893</v>
      </c>
      <c r="K14" s="106"/>
      <c r="L14" s="106"/>
      <c r="M14" s="106"/>
      <c r="N14" s="106"/>
      <c r="O14" s="106"/>
      <c r="P14" s="106"/>
      <c r="Q14" s="106"/>
      <c r="R14" s="106"/>
      <c r="S14" s="106"/>
      <c r="T14" s="106"/>
      <c r="U14" s="106"/>
    </row>
    <row r="15" spans="1:21" ht="15">
      <c r="A15" s="108">
        <v>14</v>
      </c>
      <c r="B15" s="109" t="s">
        <v>31</v>
      </c>
      <c r="C15" s="110" t="s">
        <v>291</v>
      </c>
      <c r="D15" s="111">
        <v>8</v>
      </c>
      <c r="E15" s="112">
        <v>46</v>
      </c>
      <c r="F15" s="113">
        <v>7.36</v>
      </c>
      <c r="G15" s="114">
        <v>53.36</v>
      </c>
      <c r="H15" s="115">
        <v>426.88</v>
      </c>
      <c r="I15" s="116" t="s">
        <v>892</v>
      </c>
      <c r="J15" s="52" t="s">
        <v>893</v>
      </c>
      <c r="K15" s="106"/>
      <c r="L15" s="106"/>
      <c r="M15" s="106"/>
      <c r="N15" s="106"/>
      <c r="O15" s="106"/>
      <c r="P15" s="106"/>
      <c r="Q15" s="106"/>
      <c r="R15" s="106"/>
      <c r="S15" s="106"/>
      <c r="T15" s="106"/>
      <c r="U15" s="106"/>
    </row>
    <row r="16" spans="1:21">
      <c r="A16" s="108">
        <v>15</v>
      </c>
      <c r="B16" s="109" t="s">
        <v>34</v>
      </c>
      <c r="C16" s="110" t="s">
        <v>291</v>
      </c>
      <c r="D16" s="111">
        <v>2</v>
      </c>
      <c r="E16" s="112"/>
      <c r="F16" s="113">
        <v>0</v>
      </c>
      <c r="G16" s="114">
        <v>0</v>
      </c>
      <c r="H16" s="115">
        <v>0</v>
      </c>
      <c r="I16" s="116"/>
      <c r="J16" s="116"/>
      <c r="K16" s="106"/>
      <c r="L16" s="106"/>
      <c r="M16" s="106"/>
      <c r="N16" s="106"/>
      <c r="O16" s="106"/>
      <c r="P16" s="106"/>
      <c r="Q16" s="106"/>
      <c r="R16" s="106"/>
      <c r="S16" s="106"/>
      <c r="T16" s="106"/>
      <c r="U16" s="106"/>
    </row>
    <row r="17" spans="1:21">
      <c r="A17" s="108">
        <v>16</v>
      </c>
      <c r="B17" s="109" t="s">
        <v>32</v>
      </c>
      <c r="C17" s="110" t="s">
        <v>292</v>
      </c>
      <c r="D17" s="111">
        <v>8</v>
      </c>
      <c r="E17" s="112"/>
      <c r="F17" s="113">
        <v>0</v>
      </c>
      <c r="G17" s="114">
        <v>0</v>
      </c>
      <c r="H17" s="115">
        <v>0</v>
      </c>
      <c r="I17" s="116"/>
      <c r="J17" s="116"/>
      <c r="K17" s="106"/>
      <c r="L17" s="106"/>
      <c r="M17" s="106"/>
      <c r="N17" s="106"/>
      <c r="O17" s="106"/>
      <c r="P17" s="106"/>
      <c r="Q17" s="106"/>
      <c r="R17" s="106"/>
      <c r="S17" s="106"/>
      <c r="T17" s="106"/>
      <c r="U17" s="106"/>
    </row>
    <row r="18" spans="1:21">
      <c r="A18" s="108">
        <v>17</v>
      </c>
      <c r="B18" s="109" t="s">
        <v>33</v>
      </c>
      <c r="C18" s="110" t="s">
        <v>292</v>
      </c>
      <c r="D18" s="111">
        <v>4</v>
      </c>
      <c r="E18" s="112"/>
      <c r="F18" s="113">
        <v>0</v>
      </c>
      <c r="G18" s="114">
        <v>0</v>
      </c>
      <c r="H18" s="115">
        <v>0</v>
      </c>
      <c r="I18" s="116"/>
      <c r="J18" s="116"/>
      <c r="K18" s="106"/>
      <c r="L18" s="106"/>
      <c r="M18" s="106"/>
      <c r="N18" s="106"/>
      <c r="O18" s="106"/>
      <c r="P18" s="106"/>
      <c r="Q18" s="106"/>
      <c r="R18" s="106"/>
      <c r="S18" s="106"/>
      <c r="T18" s="106"/>
      <c r="U18" s="106"/>
    </row>
    <row r="19" spans="1:21">
      <c r="A19" s="108">
        <v>18</v>
      </c>
      <c r="B19" s="109" t="s">
        <v>35</v>
      </c>
      <c r="C19" s="110" t="s">
        <v>293</v>
      </c>
      <c r="D19" s="111">
        <v>248</v>
      </c>
      <c r="E19" s="112">
        <v>3041</v>
      </c>
      <c r="F19" s="113">
        <v>0</v>
      </c>
      <c r="G19" s="114">
        <v>3041</v>
      </c>
      <c r="H19" s="115">
        <v>754168</v>
      </c>
      <c r="I19" s="116" t="s">
        <v>353</v>
      </c>
      <c r="J19" s="116" t="s">
        <v>894</v>
      </c>
      <c r="K19" s="106"/>
      <c r="L19" s="106"/>
      <c r="M19" s="106"/>
      <c r="N19" s="106"/>
      <c r="O19" s="106"/>
      <c r="P19" s="106"/>
      <c r="Q19" s="106"/>
      <c r="R19" s="106"/>
      <c r="S19" s="106"/>
      <c r="T19" s="106"/>
      <c r="U19" s="106"/>
    </row>
    <row r="20" spans="1:21">
      <c r="A20" s="108">
        <v>19</v>
      </c>
      <c r="B20" s="109" t="s">
        <v>36</v>
      </c>
      <c r="C20" s="110" t="s">
        <v>877</v>
      </c>
      <c r="D20" s="111">
        <v>4</v>
      </c>
      <c r="E20" s="112">
        <v>49067</v>
      </c>
      <c r="F20" s="113">
        <v>0</v>
      </c>
      <c r="G20" s="114">
        <v>49067</v>
      </c>
      <c r="H20" s="115">
        <v>196268</v>
      </c>
      <c r="I20" s="116" t="s">
        <v>891</v>
      </c>
      <c r="J20" s="116" t="s">
        <v>454</v>
      </c>
      <c r="K20" s="106"/>
      <c r="L20" s="106"/>
      <c r="M20" s="106"/>
      <c r="N20" s="106"/>
      <c r="O20" s="106"/>
      <c r="P20" s="106"/>
      <c r="Q20" s="106"/>
      <c r="R20" s="106"/>
      <c r="S20" s="106"/>
      <c r="T20" s="106"/>
      <c r="U20" s="106"/>
    </row>
    <row r="21" spans="1:21" s="119" customFormat="1">
      <c r="A21" s="108">
        <v>20</v>
      </c>
      <c r="B21" s="109" t="s">
        <v>37</v>
      </c>
      <c r="C21" s="110" t="s">
        <v>295</v>
      </c>
      <c r="D21" s="111">
        <v>120</v>
      </c>
      <c r="E21" s="112">
        <v>8661</v>
      </c>
      <c r="F21" s="113">
        <v>0</v>
      </c>
      <c r="G21" s="114">
        <v>8661</v>
      </c>
      <c r="H21" s="115">
        <v>1039320</v>
      </c>
      <c r="I21" s="117" t="s">
        <v>352</v>
      </c>
      <c r="J21" s="117" t="s">
        <v>895</v>
      </c>
      <c r="K21" s="118"/>
      <c r="L21" s="118"/>
      <c r="M21" s="118"/>
      <c r="N21" s="118"/>
      <c r="O21" s="118"/>
      <c r="P21" s="118"/>
      <c r="Q21" s="118"/>
      <c r="R21" s="118"/>
      <c r="S21" s="118"/>
      <c r="T21" s="118"/>
      <c r="U21" s="118"/>
    </row>
    <row r="22" spans="1:21">
      <c r="A22" s="108">
        <v>21</v>
      </c>
      <c r="B22" s="109" t="s">
        <v>38</v>
      </c>
      <c r="C22" s="110" t="s">
        <v>292</v>
      </c>
      <c r="D22" s="111">
        <v>8000</v>
      </c>
      <c r="E22" s="112">
        <v>28</v>
      </c>
      <c r="F22" s="113">
        <v>4.4800000000000004</v>
      </c>
      <c r="G22" s="114">
        <v>32.480000000000004</v>
      </c>
      <c r="H22" s="115">
        <v>259840.00000000003</v>
      </c>
      <c r="I22" s="116" t="s">
        <v>367</v>
      </c>
      <c r="J22" s="116" t="s">
        <v>896</v>
      </c>
      <c r="K22" s="106"/>
      <c r="L22" s="106"/>
      <c r="M22" s="106"/>
      <c r="N22" s="106"/>
      <c r="O22" s="106"/>
      <c r="P22" s="106"/>
      <c r="Q22" s="106"/>
      <c r="R22" s="106"/>
      <c r="S22" s="106"/>
      <c r="T22" s="106"/>
      <c r="U22" s="106"/>
    </row>
    <row r="23" spans="1:21">
      <c r="A23" s="108">
        <v>22</v>
      </c>
      <c r="B23" s="120" t="s">
        <v>721</v>
      </c>
      <c r="C23" s="121" t="s">
        <v>292</v>
      </c>
      <c r="D23" s="111">
        <v>120</v>
      </c>
      <c r="E23" s="112">
        <v>2163</v>
      </c>
      <c r="F23" s="113">
        <v>0</v>
      </c>
      <c r="G23" s="114">
        <v>2163</v>
      </c>
      <c r="H23" s="115">
        <v>259560</v>
      </c>
      <c r="I23" s="116" t="s">
        <v>897</v>
      </c>
      <c r="J23" s="117" t="s">
        <v>898</v>
      </c>
      <c r="K23" s="106"/>
      <c r="L23" s="106"/>
      <c r="M23" s="106"/>
      <c r="N23" s="106"/>
      <c r="O23" s="106"/>
      <c r="P23" s="106"/>
      <c r="Q23" s="106"/>
      <c r="R23" s="106"/>
      <c r="S23" s="106"/>
      <c r="T23" s="106"/>
      <c r="U23" s="106"/>
    </row>
    <row r="24" spans="1:21">
      <c r="A24" s="108">
        <v>23</v>
      </c>
      <c r="B24" s="109" t="s">
        <v>39</v>
      </c>
      <c r="C24" s="110" t="s">
        <v>292</v>
      </c>
      <c r="D24" s="111">
        <v>120</v>
      </c>
      <c r="E24" s="112">
        <v>3605</v>
      </c>
      <c r="F24" s="113">
        <v>0</v>
      </c>
      <c r="G24" s="114">
        <v>3605</v>
      </c>
      <c r="H24" s="115">
        <v>432600</v>
      </c>
      <c r="I24" s="116" t="s">
        <v>897</v>
      </c>
      <c r="J24" s="117" t="s">
        <v>898</v>
      </c>
      <c r="K24" s="106"/>
      <c r="L24" s="106"/>
      <c r="M24" s="106"/>
      <c r="N24" s="106"/>
      <c r="O24" s="106"/>
      <c r="P24" s="106"/>
      <c r="Q24" s="106"/>
      <c r="R24" s="106"/>
      <c r="S24" s="106"/>
      <c r="T24" s="106"/>
      <c r="U24" s="106"/>
    </row>
    <row r="25" spans="1:21">
      <c r="A25" s="108">
        <v>24</v>
      </c>
      <c r="B25" s="109" t="s">
        <v>722</v>
      </c>
      <c r="C25" s="110" t="s">
        <v>296</v>
      </c>
      <c r="D25" s="111">
        <v>4</v>
      </c>
      <c r="E25" s="112"/>
      <c r="F25" s="113">
        <v>0</v>
      </c>
      <c r="G25" s="114">
        <v>0</v>
      </c>
      <c r="H25" s="115">
        <v>0</v>
      </c>
      <c r="I25" s="116"/>
      <c r="J25" s="116"/>
      <c r="K25" s="106"/>
      <c r="L25" s="106"/>
      <c r="M25" s="106"/>
      <c r="N25" s="106"/>
      <c r="O25" s="106"/>
      <c r="P25" s="106"/>
      <c r="Q25" s="106"/>
      <c r="R25" s="106"/>
      <c r="S25" s="106"/>
      <c r="T25" s="106"/>
      <c r="U25" s="106"/>
    </row>
    <row r="26" spans="1:21">
      <c r="A26" s="108">
        <v>25</v>
      </c>
      <c r="B26" s="109" t="s">
        <v>723</v>
      </c>
      <c r="C26" s="110" t="s">
        <v>297</v>
      </c>
      <c r="D26" s="111">
        <v>4</v>
      </c>
      <c r="E26" s="112"/>
      <c r="F26" s="113">
        <v>0</v>
      </c>
      <c r="G26" s="114">
        <v>0</v>
      </c>
      <c r="H26" s="115">
        <v>0</v>
      </c>
      <c r="I26" s="116"/>
      <c r="J26" s="116"/>
      <c r="K26" s="106"/>
      <c r="L26" s="106"/>
      <c r="M26" s="106"/>
      <c r="N26" s="106"/>
      <c r="O26" s="106"/>
      <c r="P26" s="106"/>
      <c r="Q26" s="106"/>
      <c r="R26" s="106"/>
      <c r="S26" s="106"/>
      <c r="T26" s="106"/>
      <c r="U26" s="106"/>
    </row>
    <row r="27" spans="1:21">
      <c r="A27" s="108">
        <v>26</v>
      </c>
      <c r="B27" s="109" t="s">
        <v>724</v>
      </c>
      <c r="C27" s="110" t="s">
        <v>297</v>
      </c>
      <c r="D27" s="111">
        <v>4</v>
      </c>
      <c r="E27" s="112"/>
      <c r="F27" s="113">
        <v>0</v>
      </c>
      <c r="G27" s="114">
        <v>0</v>
      </c>
      <c r="H27" s="115">
        <v>0</v>
      </c>
      <c r="I27" s="116"/>
      <c r="J27" s="116"/>
      <c r="K27" s="106"/>
      <c r="L27" s="106"/>
      <c r="M27" s="106"/>
      <c r="N27" s="106"/>
      <c r="O27" s="106"/>
      <c r="P27" s="106"/>
      <c r="Q27" s="106"/>
      <c r="R27" s="106"/>
      <c r="S27" s="106"/>
      <c r="T27" s="106"/>
      <c r="U27" s="106"/>
    </row>
    <row r="28" spans="1:21">
      <c r="A28" s="108">
        <v>27</v>
      </c>
      <c r="B28" s="122" t="s">
        <v>725</v>
      </c>
      <c r="C28" s="121" t="s">
        <v>292</v>
      </c>
      <c r="D28" s="111">
        <v>40</v>
      </c>
      <c r="E28" s="112">
        <v>13362</v>
      </c>
      <c r="F28" s="113">
        <v>0</v>
      </c>
      <c r="G28" s="114">
        <v>13362</v>
      </c>
      <c r="H28" s="115">
        <v>534480</v>
      </c>
      <c r="I28" s="116" t="s">
        <v>899</v>
      </c>
      <c r="J28" s="117" t="s">
        <v>898</v>
      </c>
      <c r="K28" s="106"/>
      <c r="L28" s="106"/>
      <c r="M28" s="106"/>
      <c r="N28" s="106"/>
      <c r="O28" s="106"/>
      <c r="P28" s="106"/>
      <c r="Q28" s="106"/>
      <c r="R28" s="106"/>
      <c r="S28" s="106"/>
      <c r="T28" s="106"/>
      <c r="U28" s="106"/>
    </row>
    <row r="29" spans="1:21">
      <c r="A29" s="108">
        <v>28</v>
      </c>
      <c r="B29" s="122" t="s">
        <v>726</v>
      </c>
      <c r="C29" s="121" t="s">
        <v>292</v>
      </c>
      <c r="D29" s="111">
        <v>40</v>
      </c>
      <c r="E29" s="112"/>
      <c r="F29" s="113">
        <v>0</v>
      </c>
      <c r="G29" s="114">
        <v>0</v>
      </c>
      <c r="H29" s="115">
        <v>0</v>
      </c>
      <c r="I29" s="116"/>
      <c r="J29" s="117"/>
      <c r="K29" s="106"/>
      <c r="L29" s="106"/>
      <c r="M29" s="106"/>
      <c r="N29" s="106"/>
      <c r="O29" s="106"/>
      <c r="P29" s="106"/>
      <c r="Q29" s="106"/>
      <c r="R29" s="106"/>
      <c r="S29" s="106"/>
      <c r="T29" s="106"/>
      <c r="U29" s="106"/>
    </row>
    <row r="30" spans="1:21" ht="28">
      <c r="A30" s="108">
        <v>29</v>
      </c>
      <c r="B30" s="109" t="s">
        <v>727</v>
      </c>
      <c r="C30" s="110" t="s">
        <v>292</v>
      </c>
      <c r="D30" s="111">
        <v>60</v>
      </c>
      <c r="E30" s="112">
        <v>10925</v>
      </c>
      <c r="F30" s="113">
        <v>0</v>
      </c>
      <c r="G30" s="114">
        <v>10925</v>
      </c>
      <c r="H30" s="115">
        <v>655500</v>
      </c>
      <c r="I30" s="116" t="s">
        <v>900</v>
      </c>
      <c r="J30" s="117" t="s">
        <v>898</v>
      </c>
      <c r="K30" s="106"/>
      <c r="L30" s="106"/>
      <c r="M30" s="106"/>
      <c r="N30" s="106"/>
      <c r="O30" s="106"/>
      <c r="P30" s="106"/>
      <c r="Q30" s="106"/>
      <c r="R30" s="106"/>
      <c r="S30" s="106"/>
      <c r="T30" s="106"/>
      <c r="U30" s="106"/>
    </row>
    <row r="31" spans="1:21" ht="28">
      <c r="A31" s="108">
        <v>30</v>
      </c>
      <c r="B31" s="109" t="s">
        <v>40</v>
      </c>
      <c r="C31" s="110" t="s">
        <v>292</v>
      </c>
      <c r="D31" s="111">
        <v>60</v>
      </c>
      <c r="E31" s="112">
        <v>26805</v>
      </c>
      <c r="F31" s="113">
        <v>0</v>
      </c>
      <c r="G31" s="114">
        <v>26805</v>
      </c>
      <c r="H31" s="115">
        <v>1608300</v>
      </c>
      <c r="I31" s="116" t="s">
        <v>900</v>
      </c>
      <c r="J31" s="117" t="s">
        <v>898</v>
      </c>
      <c r="K31" s="106"/>
      <c r="L31" s="106"/>
      <c r="M31" s="106"/>
      <c r="N31" s="106"/>
      <c r="O31" s="106"/>
      <c r="P31" s="106"/>
      <c r="Q31" s="106"/>
      <c r="R31" s="106"/>
      <c r="S31" s="106"/>
      <c r="T31" s="106"/>
      <c r="U31" s="106"/>
    </row>
    <row r="32" spans="1:21">
      <c r="A32" s="108">
        <v>31</v>
      </c>
      <c r="B32" s="109" t="s">
        <v>41</v>
      </c>
      <c r="C32" s="110" t="s">
        <v>292</v>
      </c>
      <c r="D32" s="111">
        <v>20</v>
      </c>
      <c r="E32" s="112"/>
      <c r="F32" s="113">
        <v>0</v>
      </c>
      <c r="G32" s="114">
        <v>0</v>
      </c>
      <c r="H32" s="115">
        <v>0</v>
      </c>
      <c r="I32" s="116"/>
      <c r="J32" s="117"/>
      <c r="K32" s="106"/>
      <c r="L32" s="106"/>
      <c r="M32" s="106"/>
      <c r="N32" s="106"/>
      <c r="O32" s="106"/>
      <c r="P32" s="106"/>
      <c r="Q32" s="106"/>
      <c r="R32" s="106"/>
      <c r="S32" s="106"/>
      <c r="T32" s="106"/>
      <c r="U32" s="106"/>
    </row>
    <row r="33" spans="1:21">
      <c r="A33" s="108">
        <v>32</v>
      </c>
      <c r="B33" s="122" t="s">
        <v>728</v>
      </c>
      <c r="C33" s="121" t="s">
        <v>292</v>
      </c>
      <c r="D33" s="111">
        <v>40</v>
      </c>
      <c r="E33" s="112">
        <v>24516</v>
      </c>
      <c r="F33" s="113">
        <v>0</v>
      </c>
      <c r="G33" s="114">
        <v>24516</v>
      </c>
      <c r="H33" s="115">
        <v>980640</v>
      </c>
      <c r="I33" s="116" t="s">
        <v>901</v>
      </c>
      <c r="J33" s="117" t="s">
        <v>898</v>
      </c>
      <c r="K33" s="106"/>
      <c r="L33" s="106"/>
      <c r="M33" s="106"/>
      <c r="N33" s="106"/>
      <c r="O33" s="106"/>
      <c r="P33" s="106"/>
      <c r="Q33" s="106"/>
      <c r="R33" s="106"/>
      <c r="S33" s="106"/>
      <c r="T33" s="106"/>
      <c r="U33" s="106"/>
    </row>
    <row r="34" spans="1:21">
      <c r="A34" s="108">
        <v>33</v>
      </c>
      <c r="B34" s="109" t="s">
        <v>729</v>
      </c>
      <c r="C34" s="110" t="s">
        <v>292</v>
      </c>
      <c r="D34" s="111">
        <v>40</v>
      </c>
      <c r="E34" s="112"/>
      <c r="F34" s="113">
        <v>0</v>
      </c>
      <c r="G34" s="114">
        <v>0</v>
      </c>
      <c r="H34" s="115">
        <v>0</v>
      </c>
      <c r="I34" s="116"/>
      <c r="J34" s="116"/>
      <c r="K34" s="106"/>
      <c r="L34" s="106"/>
      <c r="M34" s="106"/>
      <c r="N34" s="106"/>
      <c r="O34" s="106"/>
      <c r="P34" s="106"/>
      <c r="Q34" s="106"/>
      <c r="R34" s="106"/>
      <c r="S34" s="106"/>
      <c r="T34" s="106"/>
      <c r="U34" s="106"/>
    </row>
    <row r="35" spans="1:21">
      <c r="A35" s="108">
        <v>34</v>
      </c>
      <c r="B35" s="109" t="s">
        <v>730</v>
      </c>
      <c r="C35" s="110" t="s">
        <v>292</v>
      </c>
      <c r="D35" s="111">
        <v>40</v>
      </c>
      <c r="E35" s="112"/>
      <c r="F35" s="113">
        <v>0</v>
      </c>
      <c r="G35" s="114">
        <v>0</v>
      </c>
      <c r="H35" s="115">
        <v>0</v>
      </c>
      <c r="I35" s="116"/>
      <c r="J35" s="116"/>
      <c r="K35" s="106"/>
      <c r="L35" s="106"/>
      <c r="M35" s="106"/>
      <c r="N35" s="106"/>
      <c r="O35" s="106"/>
      <c r="P35" s="106"/>
      <c r="Q35" s="106"/>
      <c r="R35" s="106"/>
      <c r="S35" s="106"/>
      <c r="T35" s="106"/>
      <c r="U35" s="106"/>
    </row>
    <row r="36" spans="1:21" s="119" customFormat="1">
      <c r="A36" s="108">
        <v>35</v>
      </c>
      <c r="B36" s="109" t="s">
        <v>731</v>
      </c>
      <c r="C36" s="110" t="s">
        <v>292</v>
      </c>
      <c r="D36" s="111">
        <v>40</v>
      </c>
      <c r="E36" s="112"/>
      <c r="F36" s="113">
        <v>0</v>
      </c>
      <c r="G36" s="114">
        <v>0</v>
      </c>
      <c r="H36" s="115">
        <v>0</v>
      </c>
      <c r="I36" s="117"/>
      <c r="J36" s="117"/>
      <c r="K36" s="118"/>
      <c r="L36" s="118"/>
      <c r="M36" s="118"/>
      <c r="N36" s="118"/>
      <c r="O36" s="118"/>
      <c r="P36" s="118"/>
      <c r="Q36" s="118"/>
      <c r="R36" s="118"/>
      <c r="S36" s="118"/>
      <c r="T36" s="118"/>
      <c r="U36" s="118"/>
    </row>
    <row r="37" spans="1:21" s="119" customFormat="1">
      <c r="A37" s="108">
        <v>36</v>
      </c>
      <c r="B37" s="122" t="s">
        <v>732</v>
      </c>
      <c r="C37" s="121" t="s">
        <v>292</v>
      </c>
      <c r="D37" s="111">
        <v>40</v>
      </c>
      <c r="E37" s="112"/>
      <c r="F37" s="113">
        <v>0</v>
      </c>
      <c r="G37" s="114">
        <v>0</v>
      </c>
      <c r="H37" s="115">
        <v>0</v>
      </c>
      <c r="I37" s="117"/>
      <c r="J37" s="117"/>
      <c r="K37" s="118"/>
      <c r="L37" s="118"/>
      <c r="M37" s="118"/>
      <c r="N37" s="118"/>
      <c r="O37" s="118"/>
      <c r="P37" s="118"/>
      <c r="Q37" s="118"/>
      <c r="R37" s="118"/>
      <c r="S37" s="118"/>
      <c r="T37" s="118"/>
      <c r="U37" s="118"/>
    </row>
    <row r="38" spans="1:21" s="119" customFormat="1">
      <c r="A38" s="108">
        <v>37</v>
      </c>
      <c r="B38" s="122" t="s">
        <v>733</v>
      </c>
      <c r="C38" s="121" t="s">
        <v>292</v>
      </c>
      <c r="D38" s="111">
        <v>40</v>
      </c>
      <c r="E38" s="112"/>
      <c r="F38" s="113">
        <v>0</v>
      </c>
      <c r="G38" s="114">
        <v>0</v>
      </c>
      <c r="H38" s="115">
        <v>0</v>
      </c>
      <c r="I38" s="117"/>
      <c r="J38" s="117"/>
      <c r="K38" s="118"/>
      <c r="L38" s="118"/>
      <c r="M38" s="118"/>
      <c r="N38" s="118"/>
      <c r="O38" s="118"/>
      <c r="P38" s="118"/>
      <c r="Q38" s="118"/>
      <c r="R38" s="118"/>
      <c r="S38" s="118"/>
      <c r="T38" s="118"/>
      <c r="U38" s="118"/>
    </row>
    <row r="39" spans="1:21" s="119" customFormat="1" ht="28">
      <c r="A39" s="108">
        <v>38</v>
      </c>
      <c r="B39" s="109" t="s">
        <v>42</v>
      </c>
      <c r="C39" s="110" t="s">
        <v>292</v>
      </c>
      <c r="D39" s="111">
        <v>16</v>
      </c>
      <c r="E39" s="112"/>
      <c r="F39" s="113">
        <v>0</v>
      </c>
      <c r="G39" s="114">
        <v>0</v>
      </c>
      <c r="H39" s="115">
        <v>0</v>
      </c>
      <c r="I39" s="117"/>
      <c r="J39" s="117"/>
      <c r="K39" s="118"/>
      <c r="L39" s="118"/>
      <c r="M39" s="118"/>
      <c r="N39" s="118"/>
      <c r="O39" s="118"/>
      <c r="P39" s="118"/>
      <c r="Q39" s="118"/>
      <c r="R39" s="118"/>
      <c r="S39" s="118"/>
      <c r="T39" s="118"/>
      <c r="U39" s="118"/>
    </row>
    <row r="40" spans="1:21" s="119" customFormat="1" ht="17.25" customHeight="1">
      <c r="A40" s="108">
        <v>39</v>
      </c>
      <c r="B40" s="109" t="s">
        <v>43</v>
      </c>
      <c r="C40" s="110" t="s">
        <v>292</v>
      </c>
      <c r="D40" s="111">
        <v>12</v>
      </c>
      <c r="E40" s="112"/>
      <c r="F40" s="113">
        <v>0</v>
      </c>
      <c r="G40" s="114">
        <v>0</v>
      </c>
      <c r="H40" s="115">
        <v>0</v>
      </c>
      <c r="I40" s="117"/>
      <c r="J40" s="117"/>
      <c r="K40" s="118"/>
      <c r="L40" s="118"/>
      <c r="M40" s="118"/>
      <c r="N40" s="118"/>
      <c r="O40" s="118"/>
      <c r="P40" s="118"/>
      <c r="Q40" s="118"/>
      <c r="R40" s="118"/>
      <c r="S40" s="118"/>
      <c r="T40" s="118"/>
      <c r="U40" s="118"/>
    </row>
    <row r="41" spans="1:21" s="119" customFormat="1">
      <c r="A41" s="108">
        <v>40</v>
      </c>
      <c r="B41" s="122" t="s">
        <v>734</v>
      </c>
      <c r="C41" s="121" t="s">
        <v>292</v>
      </c>
      <c r="D41" s="111">
        <v>40</v>
      </c>
      <c r="E41" s="112"/>
      <c r="F41" s="113">
        <v>0</v>
      </c>
      <c r="G41" s="114">
        <v>0</v>
      </c>
      <c r="H41" s="115">
        <v>0</v>
      </c>
      <c r="I41" s="117"/>
      <c r="J41" s="117"/>
      <c r="K41" s="118"/>
      <c r="L41" s="118"/>
      <c r="M41" s="118"/>
      <c r="N41" s="118"/>
      <c r="O41" s="118"/>
      <c r="P41" s="118"/>
      <c r="Q41" s="118"/>
      <c r="R41" s="118"/>
      <c r="S41" s="118"/>
      <c r="T41" s="118"/>
      <c r="U41" s="118"/>
    </row>
    <row r="42" spans="1:21" s="119" customFormat="1">
      <c r="A42" s="108">
        <v>41</v>
      </c>
      <c r="B42" s="122" t="s">
        <v>735</v>
      </c>
      <c r="C42" s="121" t="s">
        <v>292</v>
      </c>
      <c r="D42" s="111">
        <v>120</v>
      </c>
      <c r="E42" s="112"/>
      <c r="F42" s="113">
        <v>0</v>
      </c>
      <c r="G42" s="114">
        <v>0</v>
      </c>
      <c r="H42" s="115">
        <v>0</v>
      </c>
      <c r="I42" s="117"/>
      <c r="J42" s="117"/>
      <c r="K42" s="118"/>
      <c r="L42" s="118"/>
      <c r="M42" s="118"/>
      <c r="N42" s="118"/>
      <c r="O42" s="118"/>
      <c r="P42" s="118"/>
      <c r="Q42" s="118"/>
      <c r="R42" s="118"/>
      <c r="S42" s="118"/>
      <c r="T42" s="118"/>
      <c r="U42" s="118"/>
    </row>
    <row r="43" spans="1:21" s="119" customFormat="1">
      <c r="A43" s="108">
        <v>42</v>
      </c>
      <c r="B43" s="109" t="s">
        <v>44</v>
      </c>
      <c r="C43" s="110" t="s">
        <v>298</v>
      </c>
      <c r="D43" s="111">
        <v>8</v>
      </c>
      <c r="E43" s="112">
        <v>23760</v>
      </c>
      <c r="F43" s="113">
        <v>3801.6</v>
      </c>
      <c r="G43" s="114">
        <v>27561.599999999999</v>
      </c>
      <c r="H43" s="115">
        <v>220492.79999999999</v>
      </c>
      <c r="I43" s="117" t="s">
        <v>367</v>
      </c>
      <c r="J43" s="117" t="s">
        <v>454</v>
      </c>
      <c r="K43" s="118"/>
      <c r="L43" s="118"/>
      <c r="M43" s="118"/>
      <c r="N43" s="118"/>
      <c r="O43" s="118"/>
      <c r="P43" s="118"/>
      <c r="Q43" s="118"/>
      <c r="R43" s="118"/>
      <c r="S43" s="118"/>
      <c r="T43" s="118"/>
      <c r="U43" s="118"/>
    </row>
    <row r="44" spans="1:21">
      <c r="A44" s="108">
        <v>43</v>
      </c>
      <c r="B44" s="109" t="s">
        <v>45</v>
      </c>
      <c r="C44" s="110" t="s">
        <v>292</v>
      </c>
      <c r="D44" s="111">
        <v>8</v>
      </c>
      <c r="E44" s="112"/>
      <c r="F44" s="113">
        <v>0</v>
      </c>
      <c r="G44" s="114">
        <v>0</v>
      </c>
      <c r="H44" s="115">
        <v>0</v>
      </c>
      <c r="I44" s="116"/>
      <c r="J44" s="116"/>
      <c r="K44" s="106"/>
      <c r="L44" s="106"/>
      <c r="M44" s="106"/>
      <c r="N44" s="106"/>
      <c r="O44" s="106"/>
      <c r="P44" s="106"/>
      <c r="Q44" s="106"/>
      <c r="R44" s="106"/>
      <c r="S44" s="106"/>
      <c r="T44" s="106"/>
      <c r="U44" s="106"/>
    </row>
    <row r="45" spans="1:21">
      <c r="A45" s="108">
        <v>44</v>
      </c>
      <c r="B45" s="122" t="s">
        <v>736</v>
      </c>
      <c r="C45" s="121" t="s">
        <v>292</v>
      </c>
      <c r="D45" s="111">
        <v>8</v>
      </c>
      <c r="E45" s="112"/>
      <c r="F45" s="113">
        <v>0</v>
      </c>
      <c r="G45" s="114">
        <v>0</v>
      </c>
      <c r="H45" s="115">
        <v>0</v>
      </c>
      <c r="I45" s="116"/>
      <c r="J45" s="116"/>
      <c r="K45" s="106"/>
      <c r="L45" s="106"/>
      <c r="M45" s="106"/>
      <c r="N45" s="106"/>
      <c r="O45" s="106"/>
      <c r="P45" s="106"/>
      <c r="Q45" s="106"/>
      <c r="R45" s="106"/>
      <c r="S45" s="106"/>
      <c r="T45" s="106"/>
      <c r="U45" s="106"/>
    </row>
    <row r="46" spans="1:21">
      <c r="A46" s="108">
        <v>45</v>
      </c>
      <c r="B46" s="122" t="s">
        <v>737</v>
      </c>
      <c r="C46" s="121" t="s">
        <v>292</v>
      </c>
      <c r="D46" s="111">
        <v>8</v>
      </c>
      <c r="E46" s="112"/>
      <c r="F46" s="113">
        <v>0</v>
      </c>
      <c r="G46" s="114">
        <v>0</v>
      </c>
      <c r="H46" s="115">
        <v>0</v>
      </c>
      <c r="I46" s="116"/>
      <c r="J46" s="116"/>
      <c r="K46" s="106"/>
      <c r="L46" s="106"/>
      <c r="M46" s="106"/>
      <c r="N46" s="106"/>
      <c r="O46" s="106"/>
      <c r="P46" s="106"/>
      <c r="Q46" s="106"/>
      <c r="R46" s="106"/>
      <c r="S46" s="106"/>
      <c r="T46" s="106"/>
      <c r="U46" s="106"/>
    </row>
    <row r="47" spans="1:21">
      <c r="A47" s="108">
        <v>46</v>
      </c>
      <c r="B47" s="122" t="s">
        <v>738</v>
      </c>
      <c r="C47" s="121" t="s">
        <v>292</v>
      </c>
      <c r="D47" s="111">
        <v>8</v>
      </c>
      <c r="E47" s="112"/>
      <c r="F47" s="113">
        <v>0</v>
      </c>
      <c r="G47" s="114">
        <v>0</v>
      </c>
      <c r="H47" s="115">
        <v>0</v>
      </c>
      <c r="I47" s="116"/>
      <c r="J47" s="116"/>
      <c r="K47" s="106"/>
      <c r="L47" s="106"/>
      <c r="M47" s="106"/>
      <c r="N47" s="106"/>
      <c r="O47" s="106"/>
      <c r="P47" s="106"/>
      <c r="Q47" s="106"/>
      <c r="R47" s="106"/>
      <c r="S47" s="106"/>
      <c r="T47" s="106"/>
      <c r="U47" s="106"/>
    </row>
    <row r="48" spans="1:21">
      <c r="A48" s="108">
        <v>47</v>
      </c>
      <c r="B48" s="122" t="s">
        <v>739</v>
      </c>
      <c r="C48" s="121" t="s">
        <v>292</v>
      </c>
      <c r="D48" s="111">
        <v>8</v>
      </c>
      <c r="E48" s="112"/>
      <c r="F48" s="113">
        <v>0</v>
      </c>
      <c r="G48" s="114">
        <v>0</v>
      </c>
      <c r="H48" s="115">
        <v>0</v>
      </c>
      <c r="I48" s="116"/>
      <c r="J48" s="116"/>
      <c r="K48" s="106"/>
      <c r="L48" s="106"/>
      <c r="M48" s="106"/>
      <c r="N48" s="106"/>
      <c r="O48" s="106"/>
      <c r="P48" s="106"/>
      <c r="Q48" s="106"/>
      <c r="R48" s="106"/>
      <c r="S48" s="106"/>
      <c r="T48" s="106"/>
      <c r="U48" s="106"/>
    </row>
    <row r="49" spans="1:21">
      <c r="A49" s="108">
        <v>48</v>
      </c>
      <c r="B49" s="122" t="s">
        <v>740</v>
      </c>
      <c r="C49" s="121" t="s">
        <v>292</v>
      </c>
      <c r="D49" s="111">
        <v>8</v>
      </c>
      <c r="E49" s="112">
        <v>14377</v>
      </c>
      <c r="F49" s="113">
        <v>0</v>
      </c>
      <c r="G49" s="114">
        <v>14377</v>
      </c>
      <c r="H49" s="115">
        <v>115016</v>
      </c>
      <c r="I49" s="116" t="s">
        <v>902</v>
      </c>
      <c r="J49" s="116" t="s">
        <v>703</v>
      </c>
      <c r="K49" s="106"/>
      <c r="L49" s="106"/>
      <c r="M49" s="106"/>
      <c r="N49" s="106"/>
      <c r="O49" s="106"/>
      <c r="P49" s="106"/>
      <c r="Q49" s="106"/>
      <c r="R49" s="106"/>
      <c r="S49" s="106"/>
      <c r="T49" s="106"/>
      <c r="U49" s="106"/>
    </row>
    <row r="50" spans="1:21">
      <c r="A50" s="108">
        <v>49</v>
      </c>
      <c r="B50" s="122" t="s">
        <v>741</v>
      </c>
      <c r="C50" s="121" t="s">
        <v>292</v>
      </c>
      <c r="D50" s="111">
        <v>8</v>
      </c>
      <c r="E50" s="112">
        <v>14377</v>
      </c>
      <c r="F50" s="113">
        <v>0</v>
      </c>
      <c r="G50" s="114">
        <v>14377</v>
      </c>
      <c r="H50" s="115">
        <v>115016</v>
      </c>
      <c r="I50" s="116" t="s">
        <v>903</v>
      </c>
      <c r="J50" s="116" t="s">
        <v>703</v>
      </c>
      <c r="K50" s="106"/>
      <c r="L50" s="106"/>
      <c r="M50" s="106"/>
      <c r="N50" s="106"/>
      <c r="O50" s="106"/>
      <c r="P50" s="106"/>
      <c r="Q50" s="106"/>
      <c r="R50" s="106"/>
      <c r="S50" s="106"/>
      <c r="T50" s="106"/>
      <c r="U50" s="106"/>
    </row>
    <row r="51" spans="1:21">
      <c r="A51" s="108">
        <v>50</v>
      </c>
      <c r="B51" s="122" t="s">
        <v>742</v>
      </c>
      <c r="C51" s="121" t="s">
        <v>292</v>
      </c>
      <c r="D51" s="111">
        <v>8</v>
      </c>
      <c r="E51" s="112">
        <v>14377</v>
      </c>
      <c r="F51" s="113">
        <v>0</v>
      </c>
      <c r="G51" s="114">
        <v>14377</v>
      </c>
      <c r="H51" s="115">
        <v>115016</v>
      </c>
      <c r="I51" s="116" t="s">
        <v>904</v>
      </c>
      <c r="J51" s="116" t="s">
        <v>703</v>
      </c>
      <c r="K51" s="106"/>
      <c r="L51" s="106"/>
      <c r="M51" s="106"/>
      <c r="N51" s="106"/>
      <c r="O51" s="106"/>
      <c r="P51" s="106"/>
      <c r="Q51" s="106"/>
      <c r="R51" s="106"/>
      <c r="S51" s="106"/>
      <c r="T51" s="106"/>
      <c r="U51" s="106"/>
    </row>
    <row r="52" spans="1:21">
      <c r="A52" s="108">
        <v>51</v>
      </c>
      <c r="B52" s="122" t="s">
        <v>743</v>
      </c>
      <c r="C52" s="121" t="s">
        <v>292</v>
      </c>
      <c r="D52" s="111">
        <v>8</v>
      </c>
      <c r="E52" s="112">
        <v>14377</v>
      </c>
      <c r="F52" s="113">
        <v>0</v>
      </c>
      <c r="G52" s="114">
        <v>14377</v>
      </c>
      <c r="H52" s="115">
        <v>115016</v>
      </c>
      <c r="I52" s="116" t="s">
        <v>905</v>
      </c>
      <c r="J52" s="116" t="s">
        <v>703</v>
      </c>
      <c r="K52" s="106"/>
      <c r="L52" s="106"/>
      <c r="M52" s="106"/>
      <c r="N52" s="106"/>
      <c r="O52" s="106"/>
      <c r="P52" s="106"/>
      <c r="Q52" s="106"/>
      <c r="R52" s="106"/>
      <c r="S52" s="106"/>
      <c r="T52" s="106"/>
      <c r="U52" s="106"/>
    </row>
    <row r="53" spans="1:21">
      <c r="A53" s="108">
        <v>52</v>
      </c>
      <c r="B53" s="122" t="s">
        <v>744</v>
      </c>
      <c r="C53" s="121" t="s">
        <v>292</v>
      </c>
      <c r="D53" s="111">
        <v>8</v>
      </c>
      <c r="E53" s="112"/>
      <c r="F53" s="113">
        <v>0</v>
      </c>
      <c r="G53" s="114">
        <v>0</v>
      </c>
      <c r="H53" s="115">
        <v>0</v>
      </c>
      <c r="I53" s="116"/>
      <c r="J53" s="116"/>
      <c r="K53" s="106"/>
      <c r="L53" s="106"/>
      <c r="M53" s="106"/>
      <c r="N53" s="106"/>
      <c r="O53" s="106"/>
      <c r="P53" s="106"/>
      <c r="Q53" s="106"/>
      <c r="R53" s="106"/>
      <c r="S53" s="106"/>
      <c r="T53" s="106"/>
      <c r="U53" s="106"/>
    </row>
    <row r="54" spans="1:21">
      <c r="A54" s="108">
        <v>53</v>
      </c>
      <c r="B54" s="122" t="s">
        <v>745</v>
      </c>
      <c r="C54" s="121" t="s">
        <v>292</v>
      </c>
      <c r="D54" s="111">
        <v>8</v>
      </c>
      <c r="E54" s="112"/>
      <c r="F54" s="113">
        <v>0</v>
      </c>
      <c r="G54" s="114">
        <v>0</v>
      </c>
      <c r="H54" s="115">
        <v>0</v>
      </c>
      <c r="I54" s="116"/>
      <c r="J54" s="116"/>
      <c r="K54" s="106"/>
      <c r="L54" s="106"/>
      <c r="M54" s="106"/>
      <c r="N54" s="106"/>
      <c r="O54" s="106"/>
      <c r="P54" s="106"/>
      <c r="Q54" s="106"/>
      <c r="R54" s="106"/>
      <c r="S54" s="106"/>
      <c r="T54" s="106"/>
      <c r="U54" s="106"/>
    </row>
    <row r="55" spans="1:21">
      <c r="A55" s="108">
        <v>54</v>
      </c>
      <c r="B55" s="122" t="s">
        <v>746</v>
      </c>
      <c r="C55" s="121" t="s">
        <v>292</v>
      </c>
      <c r="D55" s="111">
        <v>8</v>
      </c>
      <c r="E55" s="112"/>
      <c r="F55" s="113">
        <v>0</v>
      </c>
      <c r="G55" s="114">
        <v>0</v>
      </c>
      <c r="H55" s="115">
        <v>0</v>
      </c>
      <c r="I55" s="116"/>
      <c r="J55" s="116"/>
      <c r="K55" s="106"/>
      <c r="L55" s="106"/>
      <c r="M55" s="106"/>
      <c r="N55" s="106"/>
      <c r="O55" s="106"/>
      <c r="P55" s="106"/>
      <c r="Q55" s="106"/>
      <c r="R55" s="106"/>
      <c r="S55" s="106"/>
      <c r="T55" s="106"/>
      <c r="U55" s="106"/>
    </row>
    <row r="56" spans="1:21">
      <c r="A56" s="108">
        <v>55</v>
      </c>
      <c r="B56" s="122" t="s">
        <v>747</v>
      </c>
      <c r="C56" s="121" t="s">
        <v>292</v>
      </c>
      <c r="D56" s="111">
        <v>8</v>
      </c>
      <c r="E56" s="112"/>
      <c r="F56" s="113">
        <v>0</v>
      </c>
      <c r="G56" s="114">
        <v>0</v>
      </c>
      <c r="H56" s="115">
        <v>0</v>
      </c>
      <c r="I56" s="116"/>
      <c r="J56" s="116"/>
      <c r="K56" s="106"/>
      <c r="L56" s="106"/>
      <c r="M56" s="106"/>
      <c r="N56" s="106"/>
      <c r="O56" s="106"/>
      <c r="P56" s="106"/>
      <c r="Q56" s="106"/>
      <c r="R56" s="106"/>
      <c r="S56" s="106"/>
      <c r="T56" s="106"/>
      <c r="U56" s="106"/>
    </row>
    <row r="57" spans="1:21">
      <c r="A57" s="108">
        <v>56</v>
      </c>
      <c r="B57" s="122" t="s">
        <v>748</v>
      </c>
      <c r="C57" s="121" t="s">
        <v>292</v>
      </c>
      <c r="D57" s="111">
        <v>20</v>
      </c>
      <c r="E57" s="112"/>
      <c r="F57" s="113">
        <v>0</v>
      </c>
      <c r="G57" s="114">
        <v>0</v>
      </c>
      <c r="H57" s="115">
        <v>0</v>
      </c>
      <c r="I57" s="116"/>
      <c r="J57" s="116"/>
      <c r="K57" s="106"/>
      <c r="L57" s="106"/>
      <c r="M57" s="106"/>
      <c r="N57" s="106"/>
      <c r="O57" s="106"/>
      <c r="P57" s="106"/>
      <c r="Q57" s="106"/>
      <c r="R57" s="106"/>
      <c r="S57" s="106"/>
      <c r="T57" s="106"/>
      <c r="U57" s="106"/>
    </row>
    <row r="58" spans="1:21">
      <c r="A58" s="108">
        <v>57</v>
      </c>
      <c r="B58" s="109" t="s">
        <v>46</v>
      </c>
      <c r="C58" s="110" t="s">
        <v>299</v>
      </c>
      <c r="D58" s="111">
        <v>16</v>
      </c>
      <c r="E58" s="112"/>
      <c r="F58" s="113">
        <v>0</v>
      </c>
      <c r="G58" s="114">
        <v>0</v>
      </c>
      <c r="H58" s="115">
        <v>0</v>
      </c>
      <c r="I58" s="116"/>
      <c r="J58" s="116"/>
      <c r="K58" s="106"/>
      <c r="L58" s="106"/>
      <c r="M58" s="106"/>
      <c r="N58" s="106"/>
      <c r="O58" s="106"/>
      <c r="P58" s="106"/>
      <c r="Q58" s="106"/>
      <c r="R58" s="106"/>
      <c r="S58" s="106"/>
      <c r="T58" s="106"/>
      <c r="U58" s="106"/>
    </row>
    <row r="59" spans="1:21" s="119" customFormat="1">
      <c r="A59" s="108">
        <v>58</v>
      </c>
      <c r="B59" s="109" t="s">
        <v>749</v>
      </c>
      <c r="C59" s="110" t="s">
        <v>292</v>
      </c>
      <c r="D59" s="111">
        <v>8</v>
      </c>
      <c r="E59" s="112"/>
      <c r="F59" s="113">
        <v>0</v>
      </c>
      <c r="G59" s="114">
        <v>0</v>
      </c>
      <c r="H59" s="115">
        <v>0</v>
      </c>
      <c r="I59" s="117"/>
      <c r="J59" s="117"/>
      <c r="K59" s="118"/>
      <c r="L59" s="118"/>
      <c r="M59" s="118"/>
      <c r="N59" s="118"/>
      <c r="O59" s="118"/>
      <c r="P59" s="118"/>
      <c r="Q59" s="118"/>
      <c r="R59" s="118"/>
      <c r="S59" s="118"/>
      <c r="T59" s="118"/>
      <c r="U59" s="118"/>
    </row>
    <row r="60" spans="1:21">
      <c r="A60" s="108">
        <v>59</v>
      </c>
      <c r="B60" s="109" t="s">
        <v>750</v>
      </c>
      <c r="C60" s="110" t="s">
        <v>292</v>
      </c>
      <c r="D60" s="111">
        <v>8</v>
      </c>
      <c r="E60" s="112">
        <v>3416</v>
      </c>
      <c r="F60" s="113">
        <v>0</v>
      </c>
      <c r="G60" s="114">
        <v>3416</v>
      </c>
      <c r="H60" s="115">
        <v>27328</v>
      </c>
      <c r="I60" s="116" t="s">
        <v>906</v>
      </c>
      <c r="J60" s="116" t="s">
        <v>703</v>
      </c>
      <c r="K60" s="106"/>
      <c r="L60" s="106"/>
      <c r="M60" s="106"/>
      <c r="N60" s="106"/>
      <c r="O60" s="106"/>
      <c r="P60" s="106"/>
      <c r="Q60" s="106"/>
      <c r="R60" s="106"/>
      <c r="S60" s="106"/>
      <c r="T60" s="106"/>
      <c r="U60" s="106"/>
    </row>
    <row r="61" spans="1:21">
      <c r="A61" s="108">
        <v>60</v>
      </c>
      <c r="B61" s="109" t="s">
        <v>751</v>
      </c>
      <c r="C61" s="110" t="s">
        <v>292</v>
      </c>
      <c r="D61" s="111">
        <v>8</v>
      </c>
      <c r="E61" s="112">
        <v>3416</v>
      </c>
      <c r="F61" s="113">
        <v>0</v>
      </c>
      <c r="G61" s="114">
        <v>3416</v>
      </c>
      <c r="H61" s="115">
        <v>27328</v>
      </c>
      <c r="I61" s="116" t="s">
        <v>906</v>
      </c>
      <c r="J61" s="116" t="s">
        <v>703</v>
      </c>
      <c r="K61" s="106"/>
      <c r="L61" s="106"/>
      <c r="M61" s="106"/>
      <c r="N61" s="106"/>
      <c r="O61" s="106"/>
      <c r="P61" s="106"/>
      <c r="Q61" s="106"/>
      <c r="R61" s="106"/>
      <c r="S61" s="106"/>
      <c r="T61" s="106"/>
      <c r="U61" s="106"/>
    </row>
    <row r="62" spans="1:21">
      <c r="A62" s="108">
        <v>61</v>
      </c>
      <c r="B62" s="109" t="s">
        <v>752</v>
      </c>
      <c r="C62" s="110" t="s">
        <v>292</v>
      </c>
      <c r="D62" s="111">
        <v>12</v>
      </c>
      <c r="E62" s="112">
        <v>3416</v>
      </c>
      <c r="F62" s="113">
        <v>0</v>
      </c>
      <c r="G62" s="114">
        <v>3416</v>
      </c>
      <c r="H62" s="115">
        <v>40992</v>
      </c>
      <c r="I62" s="116" t="s">
        <v>907</v>
      </c>
      <c r="J62" s="116" t="s">
        <v>703</v>
      </c>
      <c r="K62" s="106"/>
      <c r="L62" s="106"/>
      <c r="M62" s="106"/>
      <c r="N62" s="106"/>
      <c r="O62" s="106"/>
      <c r="P62" s="106"/>
      <c r="Q62" s="106"/>
      <c r="R62" s="106"/>
      <c r="S62" s="106"/>
      <c r="T62" s="106"/>
      <c r="U62" s="106"/>
    </row>
    <row r="63" spans="1:21">
      <c r="A63" s="108">
        <v>62</v>
      </c>
      <c r="B63" s="109" t="s">
        <v>753</v>
      </c>
      <c r="C63" s="110" t="s">
        <v>292</v>
      </c>
      <c r="D63" s="111">
        <v>12</v>
      </c>
      <c r="E63" s="112">
        <v>3416</v>
      </c>
      <c r="F63" s="113">
        <v>0</v>
      </c>
      <c r="G63" s="114">
        <v>3416</v>
      </c>
      <c r="H63" s="115">
        <v>40992</v>
      </c>
      <c r="I63" s="116" t="s">
        <v>908</v>
      </c>
      <c r="J63" s="116" t="s">
        <v>703</v>
      </c>
      <c r="K63" s="106"/>
      <c r="L63" s="106"/>
      <c r="M63" s="106"/>
      <c r="N63" s="106"/>
      <c r="O63" s="106"/>
      <c r="P63" s="106"/>
      <c r="Q63" s="106"/>
      <c r="R63" s="106"/>
      <c r="S63" s="106"/>
      <c r="T63" s="106"/>
      <c r="U63" s="106"/>
    </row>
    <row r="64" spans="1:21">
      <c r="A64" s="108">
        <v>63</v>
      </c>
      <c r="B64" s="109" t="s">
        <v>47</v>
      </c>
      <c r="C64" s="110" t="s">
        <v>292</v>
      </c>
      <c r="D64" s="111">
        <v>600</v>
      </c>
      <c r="E64" s="112">
        <v>8007</v>
      </c>
      <c r="F64" s="113">
        <v>0</v>
      </c>
      <c r="G64" s="114">
        <v>8007</v>
      </c>
      <c r="H64" s="115">
        <v>4804200</v>
      </c>
      <c r="I64" s="116" t="s">
        <v>344</v>
      </c>
      <c r="J64" s="116" t="s">
        <v>370</v>
      </c>
      <c r="K64" s="106"/>
      <c r="L64" s="106"/>
      <c r="M64" s="106"/>
      <c r="N64" s="106"/>
      <c r="O64" s="106"/>
      <c r="P64" s="106"/>
      <c r="Q64" s="106"/>
      <c r="R64" s="106"/>
      <c r="S64" s="106"/>
      <c r="T64" s="106"/>
      <c r="U64" s="106"/>
    </row>
    <row r="65" spans="1:21" s="58" customFormat="1">
      <c r="A65" s="108">
        <v>64</v>
      </c>
      <c r="B65" s="109" t="s">
        <v>48</v>
      </c>
      <c r="C65" s="110" t="s">
        <v>292</v>
      </c>
      <c r="D65" s="111">
        <v>10</v>
      </c>
      <c r="E65" s="112"/>
      <c r="F65" s="113">
        <v>0</v>
      </c>
      <c r="G65" s="114">
        <v>0</v>
      </c>
      <c r="H65" s="115">
        <v>0</v>
      </c>
      <c r="I65" s="123"/>
      <c r="J65" s="123"/>
      <c r="K65" s="124"/>
      <c r="L65" s="124"/>
      <c r="M65" s="124"/>
      <c r="N65" s="124"/>
      <c r="O65" s="124"/>
      <c r="P65" s="124"/>
      <c r="Q65" s="124"/>
      <c r="R65" s="124"/>
      <c r="S65" s="124"/>
      <c r="T65" s="124"/>
      <c r="U65" s="124"/>
    </row>
    <row r="66" spans="1:21" s="58" customFormat="1">
      <c r="A66" s="108">
        <v>65</v>
      </c>
      <c r="B66" s="109" t="s">
        <v>49</v>
      </c>
      <c r="C66" s="110" t="s">
        <v>292</v>
      </c>
      <c r="D66" s="111">
        <v>150</v>
      </c>
      <c r="E66" s="112">
        <v>256</v>
      </c>
      <c r="F66" s="113">
        <v>40.96</v>
      </c>
      <c r="G66" s="114">
        <v>296.95999999999998</v>
      </c>
      <c r="H66" s="115">
        <v>44544</v>
      </c>
      <c r="I66" s="123" t="s">
        <v>460</v>
      </c>
      <c r="J66" s="123" t="s">
        <v>454</v>
      </c>
      <c r="K66" s="124"/>
      <c r="L66" s="124"/>
      <c r="M66" s="124"/>
      <c r="N66" s="124"/>
      <c r="O66" s="124"/>
      <c r="P66" s="124"/>
      <c r="Q66" s="124"/>
      <c r="R66" s="124"/>
      <c r="S66" s="124"/>
      <c r="T66" s="124"/>
      <c r="U66" s="124"/>
    </row>
    <row r="67" spans="1:21" s="58" customFormat="1">
      <c r="A67" s="108">
        <v>66</v>
      </c>
      <c r="B67" s="109" t="s">
        <v>50</v>
      </c>
      <c r="C67" s="110" t="s">
        <v>292</v>
      </c>
      <c r="D67" s="111">
        <v>40</v>
      </c>
      <c r="E67" s="112"/>
      <c r="F67" s="113">
        <v>0</v>
      </c>
      <c r="G67" s="114">
        <v>0</v>
      </c>
      <c r="H67" s="115">
        <v>0</v>
      </c>
      <c r="I67" s="123"/>
      <c r="J67" s="123"/>
      <c r="K67" s="124"/>
      <c r="L67" s="124"/>
      <c r="M67" s="124"/>
      <c r="N67" s="124"/>
      <c r="O67" s="124"/>
      <c r="P67" s="124"/>
      <c r="Q67" s="124"/>
      <c r="R67" s="124"/>
      <c r="S67" s="124"/>
      <c r="T67" s="124"/>
      <c r="U67" s="124"/>
    </row>
    <row r="68" spans="1:21" s="58" customFormat="1">
      <c r="A68" s="108">
        <v>67</v>
      </c>
      <c r="B68" s="109" t="s">
        <v>51</v>
      </c>
      <c r="C68" s="110" t="s">
        <v>292</v>
      </c>
      <c r="D68" s="111">
        <v>40</v>
      </c>
      <c r="E68" s="112"/>
      <c r="F68" s="113">
        <v>0</v>
      </c>
      <c r="G68" s="114">
        <v>0</v>
      </c>
      <c r="H68" s="115">
        <v>0</v>
      </c>
      <c r="I68" s="123"/>
      <c r="J68" s="123"/>
      <c r="K68" s="124"/>
      <c r="L68" s="124"/>
      <c r="M68" s="124"/>
      <c r="N68" s="124"/>
      <c r="O68" s="124"/>
      <c r="P68" s="124"/>
      <c r="Q68" s="124"/>
      <c r="R68" s="124"/>
      <c r="S68" s="124"/>
      <c r="T68" s="124"/>
      <c r="U68" s="124"/>
    </row>
    <row r="69" spans="1:21" s="58" customFormat="1">
      <c r="A69" s="108">
        <v>68</v>
      </c>
      <c r="B69" s="109" t="s">
        <v>52</v>
      </c>
      <c r="C69" s="110" t="s">
        <v>292</v>
      </c>
      <c r="D69" s="111">
        <v>12</v>
      </c>
      <c r="E69" s="112"/>
      <c r="F69" s="113">
        <v>0</v>
      </c>
      <c r="G69" s="114">
        <v>0</v>
      </c>
      <c r="H69" s="115">
        <v>0</v>
      </c>
      <c r="I69" s="123"/>
      <c r="J69" s="123"/>
      <c r="K69" s="124"/>
      <c r="L69" s="124"/>
      <c r="M69" s="124"/>
      <c r="N69" s="124"/>
      <c r="O69" s="124"/>
      <c r="P69" s="124"/>
      <c r="Q69" s="124"/>
      <c r="R69" s="124"/>
      <c r="S69" s="124"/>
      <c r="T69" s="124"/>
      <c r="U69" s="124"/>
    </row>
    <row r="70" spans="1:21" s="58" customFormat="1">
      <c r="A70" s="108">
        <v>69</v>
      </c>
      <c r="B70" s="109" t="s">
        <v>754</v>
      </c>
      <c r="C70" s="110" t="s">
        <v>878</v>
      </c>
      <c r="D70" s="111">
        <v>4</v>
      </c>
      <c r="E70" s="112"/>
      <c r="F70" s="113">
        <v>0</v>
      </c>
      <c r="G70" s="114">
        <v>0</v>
      </c>
      <c r="H70" s="115">
        <v>0</v>
      </c>
      <c r="I70" s="123"/>
      <c r="J70" s="123"/>
      <c r="K70" s="124"/>
      <c r="L70" s="124"/>
      <c r="M70" s="124"/>
      <c r="N70" s="124"/>
      <c r="O70" s="124"/>
      <c r="P70" s="124"/>
      <c r="Q70" s="124"/>
      <c r="R70" s="124"/>
      <c r="S70" s="124"/>
      <c r="T70" s="124"/>
      <c r="U70" s="124"/>
    </row>
    <row r="71" spans="1:21" s="58" customFormat="1">
      <c r="A71" s="108">
        <v>70</v>
      </c>
      <c r="B71" s="109" t="s">
        <v>755</v>
      </c>
      <c r="C71" s="110" t="s">
        <v>878</v>
      </c>
      <c r="D71" s="111">
        <v>4</v>
      </c>
      <c r="E71" s="112"/>
      <c r="F71" s="113">
        <v>0</v>
      </c>
      <c r="G71" s="114">
        <v>0</v>
      </c>
      <c r="H71" s="115">
        <v>0</v>
      </c>
      <c r="I71" s="123"/>
      <c r="J71" s="123"/>
      <c r="K71" s="124"/>
      <c r="L71" s="124"/>
      <c r="M71" s="124"/>
      <c r="N71" s="124"/>
      <c r="O71" s="124"/>
      <c r="P71" s="124"/>
      <c r="Q71" s="124"/>
      <c r="R71" s="124"/>
      <c r="S71" s="124"/>
      <c r="T71" s="124"/>
      <c r="U71" s="124"/>
    </row>
    <row r="72" spans="1:21" s="58" customFormat="1">
      <c r="A72" s="108">
        <v>71</v>
      </c>
      <c r="B72" s="109" t="s">
        <v>53</v>
      </c>
      <c r="C72" s="110" t="s">
        <v>292</v>
      </c>
      <c r="D72" s="111">
        <v>4800</v>
      </c>
      <c r="E72" s="112">
        <v>4829</v>
      </c>
      <c r="F72" s="113">
        <v>0</v>
      </c>
      <c r="G72" s="114">
        <v>4829</v>
      </c>
      <c r="H72" s="115">
        <v>23179200</v>
      </c>
      <c r="I72" s="123" t="s">
        <v>344</v>
      </c>
      <c r="J72" s="123" t="s">
        <v>909</v>
      </c>
      <c r="K72" s="124"/>
      <c r="L72" s="124"/>
      <c r="M72" s="124"/>
      <c r="N72" s="124"/>
      <c r="O72" s="124"/>
      <c r="P72" s="124"/>
      <c r="Q72" s="124"/>
      <c r="R72" s="124"/>
      <c r="S72" s="124"/>
      <c r="T72" s="124"/>
      <c r="U72" s="124"/>
    </row>
    <row r="73" spans="1:21" s="58" customFormat="1">
      <c r="A73" s="108">
        <v>72</v>
      </c>
      <c r="B73" s="109" t="s">
        <v>54</v>
      </c>
      <c r="C73" s="110" t="s">
        <v>300</v>
      </c>
      <c r="D73" s="111">
        <v>2</v>
      </c>
      <c r="E73" s="112">
        <v>199535</v>
      </c>
      <c r="F73" s="113">
        <v>31925.600000000002</v>
      </c>
      <c r="G73" s="114">
        <v>231460.6</v>
      </c>
      <c r="H73" s="115">
        <v>462921.2</v>
      </c>
      <c r="I73" s="123" t="s">
        <v>620</v>
      </c>
      <c r="J73" s="123" t="s">
        <v>621</v>
      </c>
      <c r="K73" s="124"/>
      <c r="L73" s="124"/>
      <c r="M73" s="124"/>
      <c r="N73" s="124"/>
      <c r="O73" s="124"/>
      <c r="P73" s="124"/>
      <c r="Q73" s="124"/>
      <c r="R73" s="124"/>
      <c r="S73" s="124"/>
      <c r="T73" s="124"/>
      <c r="U73" s="124"/>
    </row>
    <row r="74" spans="1:21" s="58" customFormat="1">
      <c r="A74" s="108">
        <v>73</v>
      </c>
      <c r="B74" s="109" t="s">
        <v>55</v>
      </c>
      <c r="C74" s="110" t="s">
        <v>292</v>
      </c>
      <c r="D74" s="111">
        <v>40</v>
      </c>
      <c r="E74" s="112"/>
      <c r="F74" s="113">
        <v>0</v>
      </c>
      <c r="G74" s="114">
        <v>0</v>
      </c>
      <c r="H74" s="115">
        <v>0</v>
      </c>
      <c r="I74" s="123"/>
      <c r="J74" s="123"/>
      <c r="K74" s="124"/>
      <c r="L74" s="124"/>
      <c r="M74" s="124"/>
      <c r="N74" s="124"/>
      <c r="O74" s="124"/>
      <c r="P74" s="124"/>
      <c r="Q74" s="124"/>
      <c r="R74" s="124"/>
      <c r="S74" s="124"/>
      <c r="T74" s="124"/>
      <c r="U74" s="124"/>
    </row>
    <row r="75" spans="1:21" s="58" customFormat="1">
      <c r="A75" s="108">
        <v>74</v>
      </c>
      <c r="B75" s="109" t="s">
        <v>56</v>
      </c>
      <c r="C75" s="110" t="s">
        <v>292</v>
      </c>
      <c r="D75" s="111">
        <v>20</v>
      </c>
      <c r="E75" s="112"/>
      <c r="F75" s="113">
        <v>0</v>
      </c>
      <c r="G75" s="114">
        <v>0</v>
      </c>
      <c r="H75" s="115">
        <v>0</v>
      </c>
      <c r="I75" s="123"/>
      <c r="J75" s="123"/>
      <c r="K75" s="124"/>
      <c r="L75" s="124"/>
      <c r="M75" s="124"/>
      <c r="N75" s="124"/>
      <c r="O75" s="124"/>
      <c r="P75" s="124"/>
      <c r="Q75" s="124"/>
      <c r="R75" s="124"/>
      <c r="S75" s="124"/>
      <c r="T75" s="124"/>
      <c r="U75" s="124"/>
    </row>
    <row r="76" spans="1:21">
      <c r="A76" s="108">
        <v>75</v>
      </c>
      <c r="B76" s="109" t="s">
        <v>57</v>
      </c>
      <c r="C76" s="110" t="s">
        <v>292</v>
      </c>
      <c r="D76" s="111">
        <v>20</v>
      </c>
      <c r="E76" s="112"/>
      <c r="F76" s="113">
        <v>0</v>
      </c>
      <c r="G76" s="114">
        <v>0</v>
      </c>
      <c r="H76" s="115">
        <v>0</v>
      </c>
      <c r="I76" s="116"/>
      <c r="J76" s="116"/>
      <c r="K76" s="106"/>
      <c r="L76" s="106"/>
      <c r="M76" s="106"/>
      <c r="N76" s="106"/>
      <c r="O76" s="106"/>
      <c r="P76" s="106"/>
      <c r="Q76" s="106"/>
      <c r="R76" s="106"/>
      <c r="S76" s="106"/>
      <c r="T76" s="106"/>
      <c r="U76" s="106"/>
    </row>
    <row r="77" spans="1:21">
      <c r="A77" s="108">
        <v>76</v>
      </c>
      <c r="B77" s="109" t="s">
        <v>58</v>
      </c>
      <c r="C77" s="110" t="s">
        <v>292</v>
      </c>
      <c r="D77" s="111">
        <v>40</v>
      </c>
      <c r="E77" s="112"/>
      <c r="F77" s="113">
        <v>0</v>
      </c>
      <c r="G77" s="114">
        <v>0</v>
      </c>
      <c r="H77" s="115">
        <v>0</v>
      </c>
      <c r="I77" s="116"/>
      <c r="J77" s="116"/>
      <c r="K77" s="106"/>
      <c r="L77" s="106"/>
      <c r="M77" s="106"/>
      <c r="N77" s="106"/>
      <c r="O77" s="106"/>
      <c r="P77" s="106"/>
      <c r="Q77" s="106"/>
      <c r="R77" s="106"/>
      <c r="S77" s="106"/>
      <c r="T77" s="106"/>
      <c r="U77" s="106"/>
    </row>
    <row r="78" spans="1:21">
      <c r="A78" s="108">
        <v>77</v>
      </c>
      <c r="B78" s="109" t="s">
        <v>59</v>
      </c>
      <c r="C78" s="110" t="s">
        <v>292</v>
      </c>
      <c r="D78" s="111">
        <v>40</v>
      </c>
      <c r="E78" s="112"/>
      <c r="F78" s="113">
        <v>0</v>
      </c>
      <c r="G78" s="114">
        <v>0</v>
      </c>
      <c r="H78" s="115">
        <v>0</v>
      </c>
      <c r="I78" s="116"/>
      <c r="J78" s="116"/>
      <c r="K78" s="106"/>
      <c r="L78" s="106"/>
      <c r="M78" s="106"/>
      <c r="N78" s="106"/>
      <c r="O78" s="106"/>
      <c r="P78" s="106"/>
      <c r="Q78" s="106"/>
      <c r="R78" s="106"/>
      <c r="S78" s="106"/>
      <c r="T78" s="106"/>
      <c r="U78" s="106"/>
    </row>
    <row r="79" spans="1:21">
      <c r="A79" s="108">
        <v>78</v>
      </c>
      <c r="B79" s="109" t="s">
        <v>60</v>
      </c>
      <c r="C79" s="110" t="s">
        <v>292</v>
      </c>
      <c r="D79" s="111">
        <v>80</v>
      </c>
      <c r="E79" s="112"/>
      <c r="F79" s="113">
        <v>0</v>
      </c>
      <c r="G79" s="114">
        <v>0</v>
      </c>
      <c r="H79" s="115">
        <v>0</v>
      </c>
      <c r="I79" s="116"/>
      <c r="J79" s="116"/>
      <c r="K79" s="106"/>
      <c r="L79" s="106"/>
      <c r="M79" s="106"/>
      <c r="N79" s="106"/>
      <c r="O79" s="106"/>
      <c r="P79" s="106"/>
      <c r="Q79" s="106"/>
      <c r="R79" s="106"/>
      <c r="S79" s="106"/>
      <c r="T79" s="106"/>
      <c r="U79" s="106"/>
    </row>
    <row r="80" spans="1:21" s="60" customFormat="1">
      <c r="A80" s="108">
        <v>79</v>
      </c>
      <c r="B80" s="109" t="s">
        <v>61</v>
      </c>
      <c r="C80" s="110" t="s">
        <v>292</v>
      </c>
      <c r="D80" s="111">
        <v>600</v>
      </c>
      <c r="E80" s="112"/>
      <c r="F80" s="113">
        <v>0</v>
      </c>
      <c r="G80" s="114">
        <v>0</v>
      </c>
      <c r="H80" s="115">
        <v>0</v>
      </c>
      <c r="I80" s="125"/>
      <c r="J80" s="125"/>
      <c r="K80" s="126"/>
      <c r="L80" s="126"/>
      <c r="M80" s="126"/>
      <c r="N80" s="126"/>
      <c r="O80" s="126"/>
      <c r="P80" s="126"/>
      <c r="Q80" s="126"/>
      <c r="R80" s="126"/>
      <c r="S80" s="126"/>
      <c r="T80" s="126"/>
      <c r="U80" s="126"/>
    </row>
    <row r="81" spans="1:21" s="119" customFormat="1">
      <c r="A81" s="108">
        <v>80</v>
      </c>
      <c r="B81" s="109" t="s">
        <v>62</v>
      </c>
      <c r="C81" s="110" t="s">
        <v>292</v>
      </c>
      <c r="D81" s="111">
        <v>200</v>
      </c>
      <c r="E81" s="112"/>
      <c r="F81" s="113">
        <v>0</v>
      </c>
      <c r="G81" s="114">
        <v>0</v>
      </c>
      <c r="H81" s="115">
        <v>0</v>
      </c>
      <c r="I81" s="117"/>
      <c r="J81" s="117"/>
      <c r="K81" s="118"/>
      <c r="L81" s="118"/>
      <c r="M81" s="118"/>
      <c r="N81" s="118"/>
      <c r="O81" s="118"/>
      <c r="P81" s="118"/>
      <c r="Q81" s="118"/>
      <c r="R81" s="118"/>
      <c r="S81" s="118"/>
      <c r="T81" s="118"/>
      <c r="U81" s="118"/>
    </row>
    <row r="82" spans="1:21">
      <c r="A82" s="108">
        <v>81</v>
      </c>
      <c r="B82" s="109" t="s">
        <v>63</v>
      </c>
      <c r="C82" s="110" t="s">
        <v>292</v>
      </c>
      <c r="D82" s="111">
        <v>600</v>
      </c>
      <c r="E82" s="112"/>
      <c r="F82" s="113">
        <v>0</v>
      </c>
      <c r="G82" s="114">
        <v>0</v>
      </c>
      <c r="H82" s="115">
        <v>0</v>
      </c>
      <c r="I82" s="116"/>
      <c r="J82" s="116"/>
      <c r="K82" s="106"/>
      <c r="L82" s="106"/>
      <c r="M82" s="106"/>
      <c r="N82" s="106"/>
      <c r="O82" s="106"/>
      <c r="P82" s="106"/>
      <c r="Q82" s="106"/>
      <c r="R82" s="106"/>
      <c r="S82" s="106"/>
      <c r="T82" s="106"/>
      <c r="U82" s="106"/>
    </row>
    <row r="83" spans="1:21" s="119" customFormat="1" ht="15">
      <c r="A83" s="108">
        <v>82</v>
      </c>
      <c r="B83" s="127" t="s">
        <v>756</v>
      </c>
      <c r="C83" s="121" t="s">
        <v>292</v>
      </c>
      <c r="D83" s="111">
        <v>4</v>
      </c>
      <c r="E83" s="112"/>
      <c r="F83" s="113">
        <v>0</v>
      </c>
      <c r="G83" s="114">
        <v>0</v>
      </c>
      <c r="H83" s="115">
        <v>0</v>
      </c>
      <c r="I83" s="117"/>
      <c r="J83" s="117"/>
      <c r="K83" s="118"/>
      <c r="L83" s="118"/>
      <c r="M83" s="118"/>
      <c r="N83" s="118"/>
      <c r="O83" s="118"/>
      <c r="P83" s="118"/>
      <c r="Q83" s="118"/>
      <c r="R83" s="118"/>
      <c r="S83" s="118"/>
      <c r="T83" s="118"/>
      <c r="U83" s="118"/>
    </row>
    <row r="84" spans="1:21" s="119" customFormat="1" ht="15">
      <c r="A84" s="108">
        <v>83</v>
      </c>
      <c r="B84" s="127" t="s">
        <v>757</v>
      </c>
      <c r="C84" s="121" t="s">
        <v>292</v>
      </c>
      <c r="D84" s="111">
        <v>4</v>
      </c>
      <c r="E84" s="112"/>
      <c r="F84" s="113">
        <v>0</v>
      </c>
      <c r="G84" s="114">
        <v>0</v>
      </c>
      <c r="H84" s="115">
        <v>0</v>
      </c>
      <c r="I84" s="117"/>
      <c r="J84" s="117"/>
      <c r="K84" s="118"/>
      <c r="L84" s="118"/>
      <c r="M84" s="118"/>
      <c r="N84" s="118"/>
      <c r="O84" s="118"/>
      <c r="P84" s="118"/>
      <c r="Q84" s="118"/>
      <c r="R84" s="118"/>
      <c r="S84" s="118"/>
      <c r="T84" s="118"/>
      <c r="U84" s="118"/>
    </row>
    <row r="85" spans="1:21" s="119" customFormat="1">
      <c r="A85" s="108">
        <v>84</v>
      </c>
      <c r="B85" s="109" t="s">
        <v>758</v>
      </c>
      <c r="C85" s="110" t="s">
        <v>292</v>
      </c>
      <c r="D85" s="111">
        <v>4</v>
      </c>
      <c r="E85" s="112"/>
      <c r="F85" s="113">
        <v>0</v>
      </c>
      <c r="G85" s="114">
        <v>0</v>
      </c>
      <c r="H85" s="115">
        <v>0</v>
      </c>
      <c r="I85" s="117"/>
      <c r="J85" s="117"/>
      <c r="K85" s="118"/>
      <c r="L85" s="118"/>
      <c r="M85" s="118"/>
      <c r="N85" s="118"/>
      <c r="O85" s="118"/>
      <c r="P85" s="118"/>
      <c r="Q85" s="118"/>
      <c r="R85" s="118"/>
      <c r="S85" s="118"/>
      <c r="T85" s="118"/>
      <c r="U85" s="118"/>
    </row>
    <row r="86" spans="1:21" s="119" customFormat="1">
      <c r="A86" s="108">
        <v>85</v>
      </c>
      <c r="B86" s="109" t="s">
        <v>66</v>
      </c>
      <c r="C86" s="110" t="s">
        <v>292</v>
      </c>
      <c r="D86" s="111">
        <v>160</v>
      </c>
      <c r="E86" s="112"/>
      <c r="F86" s="113">
        <v>0</v>
      </c>
      <c r="G86" s="114">
        <v>0</v>
      </c>
      <c r="H86" s="115">
        <v>0</v>
      </c>
      <c r="I86" s="117"/>
      <c r="J86" s="117"/>
      <c r="K86" s="118"/>
      <c r="L86" s="118"/>
      <c r="M86" s="118"/>
      <c r="N86" s="118"/>
      <c r="O86" s="118"/>
      <c r="P86" s="118"/>
      <c r="Q86" s="118"/>
      <c r="R86" s="118"/>
      <c r="S86" s="118"/>
      <c r="T86" s="118"/>
      <c r="U86" s="118"/>
    </row>
    <row r="87" spans="1:21" ht="28">
      <c r="A87" s="108">
        <v>86</v>
      </c>
      <c r="B87" s="109" t="s">
        <v>68</v>
      </c>
      <c r="C87" s="110" t="s">
        <v>292</v>
      </c>
      <c r="D87" s="111">
        <v>800</v>
      </c>
      <c r="E87" s="112"/>
      <c r="F87" s="113">
        <v>0</v>
      </c>
      <c r="G87" s="114">
        <v>0</v>
      </c>
      <c r="H87" s="115">
        <v>0</v>
      </c>
      <c r="I87" s="116"/>
      <c r="J87" s="116"/>
      <c r="K87" s="106"/>
      <c r="L87" s="106"/>
      <c r="M87" s="106"/>
      <c r="N87" s="106"/>
      <c r="O87" s="106"/>
      <c r="P87" s="106"/>
      <c r="Q87" s="106"/>
      <c r="R87" s="106"/>
      <c r="S87" s="106"/>
      <c r="T87" s="106"/>
      <c r="U87" s="106"/>
    </row>
    <row r="88" spans="1:21">
      <c r="A88" s="108">
        <v>87</v>
      </c>
      <c r="B88" s="109" t="s">
        <v>67</v>
      </c>
      <c r="C88" s="110" t="s">
        <v>292</v>
      </c>
      <c r="D88" s="111">
        <v>800</v>
      </c>
      <c r="E88" s="112"/>
      <c r="F88" s="113">
        <v>0</v>
      </c>
      <c r="G88" s="114">
        <v>0</v>
      </c>
      <c r="H88" s="115">
        <v>0</v>
      </c>
      <c r="I88" s="116"/>
      <c r="J88" s="116"/>
      <c r="K88" s="106"/>
      <c r="L88" s="106"/>
      <c r="M88" s="106"/>
      <c r="N88" s="106"/>
      <c r="O88" s="106"/>
      <c r="P88" s="106"/>
      <c r="Q88" s="106"/>
      <c r="R88" s="106"/>
      <c r="S88" s="106"/>
      <c r="T88" s="106"/>
      <c r="U88" s="106"/>
    </row>
    <row r="89" spans="1:21">
      <c r="A89" s="108">
        <v>88</v>
      </c>
      <c r="B89" s="109" t="s">
        <v>69</v>
      </c>
      <c r="C89" s="110" t="s">
        <v>292</v>
      </c>
      <c r="D89" s="111">
        <v>3200</v>
      </c>
      <c r="E89" s="112"/>
      <c r="F89" s="113">
        <v>0</v>
      </c>
      <c r="G89" s="114">
        <v>0</v>
      </c>
      <c r="H89" s="115">
        <v>0</v>
      </c>
      <c r="I89" s="116"/>
      <c r="J89" s="116"/>
      <c r="K89" s="106"/>
      <c r="L89" s="106"/>
      <c r="M89" s="106"/>
      <c r="N89" s="106"/>
      <c r="O89" s="106"/>
      <c r="P89" s="106"/>
      <c r="Q89" s="106"/>
      <c r="R89" s="106"/>
      <c r="S89" s="106"/>
      <c r="T89" s="106"/>
      <c r="U89" s="106"/>
    </row>
    <row r="90" spans="1:21">
      <c r="A90" s="108">
        <v>89</v>
      </c>
      <c r="B90" s="109" t="s">
        <v>759</v>
      </c>
      <c r="C90" s="110" t="s">
        <v>292</v>
      </c>
      <c r="D90" s="111">
        <v>4000</v>
      </c>
      <c r="E90" s="112">
        <v>3858</v>
      </c>
      <c r="F90" s="113">
        <v>0</v>
      </c>
      <c r="G90" s="114">
        <v>3858</v>
      </c>
      <c r="H90" s="115">
        <v>15432000</v>
      </c>
      <c r="I90" s="116" t="s">
        <v>910</v>
      </c>
      <c r="J90" s="117" t="s">
        <v>911</v>
      </c>
      <c r="K90" s="106"/>
      <c r="L90" s="106"/>
      <c r="M90" s="106"/>
      <c r="N90" s="106"/>
      <c r="O90" s="106"/>
      <c r="P90" s="106"/>
      <c r="Q90" s="106"/>
      <c r="R90" s="106"/>
      <c r="S90" s="106"/>
      <c r="T90" s="106"/>
      <c r="U90" s="106"/>
    </row>
    <row r="91" spans="1:21">
      <c r="A91" s="108">
        <v>90</v>
      </c>
      <c r="B91" s="122" t="s">
        <v>760</v>
      </c>
      <c r="C91" s="121" t="s">
        <v>292</v>
      </c>
      <c r="D91" s="111">
        <v>200</v>
      </c>
      <c r="E91" s="112">
        <v>3858</v>
      </c>
      <c r="F91" s="113">
        <v>0</v>
      </c>
      <c r="G91" s="114">
        <v>3858</v>
      </c>
      <c r="H91" s="115">
        <v>771600</v>
      </c>
      <c r="I91" s="116" t="s">
        <v>910</v>
      </c>
      <c r="J91" s="117" t="s">
        <v>911</v>
      </c>
      <c r="K91" s="106"/>
      <c r="L91" s="106"/>
      <c r="M91" s="106"/>
      <c r="N91" s="106"/>
      <c r="O91" s="106"/>
      <c r="P91" s="106"/>
      <c r="Q91" s="106"/>
      <c r="R91" s="106"/>
      <c r="S91" s="106"/>
      <c r="T91" s="106"/>
      <c r="U91" s="106"/>
    </row>
    <row r="92" spans="1:21">
      <c r="A92" s="108">
        <v>91</v>
      </c>
      <c r="B92" s="109" t="s">
        <v>70</v>
      </c>
      <c r="C92" s="110" t="s">
        <v>292</v>
      </c>
      <c r="D92" s="111">
        <v>1200</v>
      </c>
      <c r="E92" s="112"/>
      <c r="F92" s="113">
        <v>0</v>
      </c>
      <c r="G92" s="114">
        <v>0</v>
      </c>
      <c r="H92" s="115">
        <v>0</v>
      </c>
      <c r="I92" s="116"/>
      <c r="J92" s="117"/>
      <c r="K92" s="106"/>
      <c r="L92" s="106"/>
      <c r="M92" s="106"/>
      <c r="N92" s="106"/>
      <c r="O92" s="106"/>
      <c r="P92" s="106"/>
      <c r="Q92" s="106"/>
      <c r="R92" s="106"/>
      <c r="S92" s="106"/>
      <c r="T92" s="106"/>
      <c r="U92" s="106"/>
    </row>
    <row r="93" spans="1:21">
      <c r="A93" s="108">
        <v>92</v>
      </c>
      <c r="B93" s="122" t="s">
        <v>761</v>
      </c>
      <c r="C93" s="121" t="s">
        <v>292</v>
      </c>
      <c r="D93" s="111">
        <v>400</v>
      </c>
      <c r="E93" s="112">
        <v>3858</v>
      </c>
      <c r="F93" s="113">
        <v>0</v>
      </c>
      <c r="G93" s="114">
        <v>3858</v>
      </c>
      <c r="H93" s="115">
        <v>1543200</v>
      </c>
      <c r="I93" s="116" t="s">
        <v>910</v>
      </c>
      <c r="J93" s="117" t="s">
        <v>911</v>
      </c>
      <c r="K93" s="106"/>
      <c r="L93" s="106"/>
      <c r="M93" s="106"/>
      <c r="N93" s="106"/>
      <c r="O93" s="106"/>
      <c r="P93" s="106"/>
      <c r="Q93" s="106"/>
      <c r="R93" s="106"/>
      <c r="S93" s="106"/>
      <c r="T93" s="106"/>
      <c r="U93" s="106"/>
    </row>
    <row r="94" spans="1:21">
      <c r="A94" s="108">
        <v>93</v>
      </c>
      <c r="B94" s="109" t="s">
        <v>71</v>
      </c>
      <c r="C94" s="110" t="s">
        <v>292</v>
      </c>
      <c r="D94" s="111">
        <v>800</v>
      </c>
      <c r="E94" s="112"/>
      <c r="F94" s="113">
        <v>0</v>
      </c>
      <c r="G94" s="114">
        <v>0</v>
      </c>
      <c r="H94" s="115">
        <v>0</v>
      </c>
      <c r="I94" s="116"/>
      <c r="J94" s="117"/>
      <c r="K94" s="106"/>
      <c r="L94" s="106"/>
      <c r="M94" s="106"/>
      <c r="N94" s="106"/>
      <c r="O94" s="106"/>
      <c r="P94" s="106"/>
      <c r="Q94" s="106"/>
      <c r="R94" s="106"/>
      <c r="S94" s="106"/>
      <c r="T94" s="106"/>
      <c r="U94" s="106"/>
    </row>
    <row r="95" spans="1:21">
      <c r="A95" s="108">
        <v>94</v>
      </c>
      <c r="B95" s="122" t="s">
        <v>762</v>
      </c>
      <c r="C95" s="121" t="s">
        <v>292</v>
      </c>
      <c r="D95" s="111">
        <v>400</v>
      </c>
      <c r="E95" s="112">
        <v>3858</v>
      </c>
      <c r="F95" s="113">
        <v>0</v>
      </c>
      <c r="G95" s="114">
        <v>3858</v>
      </c>
      <c r="H95" s="115">
        <v>1543200</v>
      </c>
      <c r="I95" s="116" t="s">
        <v>910</v>
      </c>
      <c r="J95" s="117" t="s">
        <v>911</v>
      </c>
      <c r="K95" s="106"/>
      <c r="L95" s="106"/>
      <c r="M95" s="106"/>
      <c r="N95" s="106"/>
      <c r="O95" s="106"/>
      <c r="P95" s="106"/>
      <c r="Q95" s="106"/>
      <c r="R95" s="106"/>
      <c r="S95" s="106"/>
      <c r="T95" s="106"/>
      <c r="U95" s="106"/>
    </row>
    <row r="96" spans="1:21">
      <c r="A96" s="108">
        <v>95</v>
      </c>
      <c r="B96" s="109" t="s">
        <v>72</v>
      </c>
      <c r="C96" s="110" t="s">
        <v>292</v>
      </c>
      <c r="D96" s="111">
        <v>800</v>
      </c>
      <c r="E96" s="112"/>
      <c r="F96" s="113">
        <v>0</v>
      </c>
      <c r="G96" s="114">
        <v>0</v>
      </c>
      <c r="H96" s="115">
        <v>0</v>
      </c>
      <c r="I96" s="116"/>
      <c r="J96" s="116"/>
      <c r="K96" s="106"/>
      <c r="L96" s="106"/>
      <c r="M96" s="106"/>
      <c r="N96" s="106"/>
      <c r="O96" s="106"/>
      <c r="P96" s="106"/>
      <c r="Q96" s="106"/>
      <c r="R96" s="106"/>
      <c r="S96" s="106"/>
      <c r="T96" s="106"/>
      <c r="U96" s="106"/>
    </row>
    <row r="97" spans="1:21">
      <c r="A97" s="108">
        <v>96</v>
      </c>
      <c r="B97" s="109" t="s">
        <v>763</v>
      </c>
      <c r="C97" s="110" t="s">
        <v>292</v>
      </c>
      <c r="D97" s="111">
        <v>2</v>
      </c>
      <c r="E97" s="112"/>
      <c r="F97" s="113">
        <v>0</v>
      </c>
      <c r="G97" s="114">
        <v>0</v>
      </c>
      <c r="H97" s="115">
        <v>0</v>
      </c>
      <c r="I97" s="116"/>
      <c r="J97" s="116"/>
      <c r="K97" s="106"/>
      <c r="L97" s="106"/>
      <c r="M97" s="106"/>
      <c r="N97" s="106"/>
      <c r="O97" s="106"/>
      <c r="P97" s="106"/>
      <c r="Q97" s="106"/>
      <c r="R97" s="106"/>
      <c r="S97" s="106"/>
      <c r="T97" s="106"/>
      <c r="U97" s="106"/>
    </row>
    <row r="98" spans="1:21" s="130" customFormat="1">
      <c r="A98" s="108">
        <v>97</v>
      </c>
      <c r="B98" s="122" t="s">
        <v>764</v>
      </c>
      <c r="C98" s="121" t="s">
        <v>292</v>
      </c>
      <c r="D98" s="111">
        <v>2</v>
      </c>
      <c r="E98" s="112"/>
      <c r="F98" s="113">
        <v>0</v>
      </c>
      <c r="G98" s="114">
        <v>0</v>
      </c>
      <c r="H98" s="115">
        <v>0</v>
      </c>
      <c r="I98" s="128"/>
      <c r="J98" s="128"/>
      <c r="K98" s="129"/>
      <c r="L98" s="129"/>
      <c r="M98" s="129"/>
      <c r="N98" s="129"/>
      <c r="O98" s="129"/>
      <c r="P98" s="129"/>
      <c r="Q98" s="129"/>
      <c r="R98" s="129"/>
      <c r="S98" s="129"/>
      <c r="T98" s="129"/>
      <c r="U98" s="129"/>
    </row>
    <row r="99" spans="1:21" s="130" customFormat="1">
      <c r="A99" s="108">
        <v>98</v>
      </c>
      <c r="B99" s="109" t="s">
        <v>765</v>
      </c>
      <c r="C99" s="110" t="s">
        <v>292</v>
      </c>
      <c r="D99" s="111">
        <v>2</v>
      </c>
      <c r="E99" s="112"/>
      <c r="F99" s="113">
        <v>0</v>
      </c>
      <c r="G99" s="114">
        <v>0</v>
      </c>
      <c r="H99" s="115">
        <v>0</v>
      </c>
      <c r="I99" s="128"/>
      <c r="J99" s="128"/>
      <c r="K99" s="129"/>
      <c r="L99" s="129"/>
      <c r="M99" s="129"/>
      <c r="N99" s="129"/>
      <c r="O99" s="129"/>
      <c r="P99" s="129"/>
      <c r="Q99" s="129"/>
      <c r="R99" s="129"/>
      <c r="S99" s="129"/>
      <c r="T99" s="129"/>
      <c r="U99" s="129"/>
    </row>
    <row r="100" spans="1:21" s="130" customFormat="1">
      <c r="A100" s="108">
        <v>99</v>
      </c>
      <c r="B100" s="122" t="s">
        <v>766</v>
      </c>
      <c r="C100" s="121" t="s">
        <v>292</v>
      </c>
      <c r="D100" s="111">
        <v>8</v>
      </c>
      <c r="E100" s="112"/>
      <c r="F100" s="113">
        <v>0</v>
      </c>
      <c r="G100" s="114">
        <v>0</v>
      </c>
      <c r="H100" s="115">
        <v>0</v>
      </c>
      <c r="I100" s="128"/>
      <c r="J100" s="128"/>
      <c r="K100" s="129"/>
      <c r="L100" s="129"/>
      <c r="M100" s="129"/>
      <c r="N100" s="129"/>
      <c r="O100" s="129"/>
      <c r="P100" s="129"/>
      <c r="Q100" s="129"/>
      <c r="R100" s="129"/>
      <c r="S100" s="129"/>
      <c r="T100" s="129"/>
      <c r="U100" s="129"/>
    </row>
    <row r="101" spans="1:21" s="130" customFormat="1" ht="15" customHeight="1">
      <c r="A101" s="108">
        <v>100</v>
      </c>
      <c r="B101" s="109" t="s">
        <v>73</v>
      </c>
      <c r="C101" s="110" t="s">
        <v>292</v>
      </c>
      <c r="D101" s="111">
        <v>96</v>
      </c>
      <c r="E101" s="112"/>
      <c r="F101" s="113">
        <v>0</v>
      </c>
      <c r="G101" s="114">
        <v>0</v>
      </c>
      <c r="H101" s="115">
        <v>0</v>
      </c>
      <c r="I101" s="128"/>
      <c r="J101" s="128"/>
      <c r="K101" s="129"/>
      <c r="L101" s="129"/>
      <c r="M101" s="129"/>
      <c r="N101" s="129"/>
      <c r="O101" s="129"/>
      <c r="P101" s="129"/>
      <c r="Q101" s="129"/>
      <c r="R101" s="129"/>
      <c r="S101" s="129"/>
      <c r="T101" s="129"/>
      <c r="U101" s="129"/>
    </row>
    <row r="102" spans="1:21">
      <c r="A102" s="108">
        <v>101</v>
      </c>
      <c r="B102" s="109" t="s">
        <v>74</v>
      </c>
      <c r="C102" s="110" t="s">
        <v>292</v>
      </c>
      <c r="D102" s="111">
        <v>48</v>
      </c>
      <c r="E102" s="112"/>
      <c r="F102" s="113">
        <v>0</v>
      </c>
      <c r="G102" s="114">
        <v>0</v>
      </c>
      <c r="H102" s="115">
        <v>0</v>
      </c>
      <c r="I102" s="116"/>
      <c r="J102" s="116"/>
      <c r="K102" s="106"/>
      <c r="L102" s="106"/>
      <c r="M102" s="106"/>
      <c r="N102" s="106"/>
      <c r="O102" s="106"/>
      <c r="P102" s="106"/>
      <c r="Q102" s="106"/>
      <c r="R102" s="106"/>
      <c r="S102" s="106"/>
      <c r="T102" s="106"/>
      <c r="U102" s="106"/>
    </row>
    <row r="103" spans="1:21">
      <c r="A103" s="108">
        <v>102</v>
      </c>
      <c r="B103" s="109" t="s">
        <v>75</v>
      </c>
      <c r="C103" s="110" t="s">
        <v>301</v>
      </c>
      <c r="D103" s="111">
        <v>30</v>
      </c>
      <c r="E103" s="112"/>
      <c r="F103" s="113">
        <v>0</v>
      </c>
      <c r="G103" s="114">
        <v>0</v>
      </c>
      <c r="H103" s="115">
        <v>0</v>
      </c>
      <c r="I103" s="116"/>
      <c r="J103" s="116"/>
      <c r="K103" s="106"/>
      <c r="L103" s="106"/>
      <c r="M103" s="106"/>
      <c r="N103" s="106"/>
      <c r="O103" s="106"/>
      <c r="P103" s="106"/>
      <c r="Q103" s="106"/>
      <c r="R103" s="106"/>
      <c r="S103" s="106"/>
      <c r="T103" s="106"/>
      <c r="U103" s="106"/>
    </row>
    <row r="104" spans="1:21">
      <c r="A104" s="108">
        <v>103</v>
      </c>
      <c r="B104" s="109" t="s">
        <v>76</v>
      </c>
      <c r="C104" s="110" t="s">
        <v>292</v>
      </c>
      <c r="D104" s="111">
        <v>24</v>
      </c>
      <c r="E104" s="112">
        <v>9000</v>
      </c>
      <c r="F104" s="113">
        <v>1440</v>
      </c>
      <c r="G104" s="114">
        <v>10440</v>
      </c>
      <c r="H104" s="115">
        <v>250560</v>
      </c>
      <c r="I104" s="116" t="s">
        <v>685</v>
      </c>
      <c r="J104" s="117" t="s">
        <v>912</v>
      </c>
      <c r="K104" s="106"/>
      <c r="L104" s="106"/>
      <c r="M104" s="106"/>
      <c r="N104" s="106"/>
      <c r="O104" s="106"/>
      <c r="P104" s="106"/>
      <c r="Q104" s="106"/>
      <c r="R104" s="106"/>
      <c r="S104" s="106"/>
      <c r="T104" s="106"/>
      <c r="U104" s="106"/>
    </row>
    <row r="105" spans="1:21">
      <c r="A105" s="108">
        <v>104</v>
      </c>
      <c r="B105" s="109" t="s">
        <v>77</v>
      </c>
      <c r="C105" s="110" t="s">
        <v>302</v>
      </c>
      <c r="D105" s="111">
        <v>4</v>
      </c>
      <c r="E105" s="112"/>
      <c r="F105" s="113">
        <v>0</v>
      </c>
      <c r="G105" s="114">
        <v>0</v>
      </c>
      <c r="H105" s="115">
        <v>0</v>
      </c>
      <c r="I105" s="116"/>
      <c r="J105" s="116"/>
      <c r="K105" s="106"/>
      <c r="L105" s="106"/>
      <c r="M105" s="106"/>
      <c r="N105" s="106"/>
      <c r="O105" s="106"/>
      <c r="P105" s="106"/>
      <c r="Q105" s="106"/>
      <c r="R105" s="106"/>
      <c r="S105" s="106"/>
      <c r="T105" s="106"/>
      <c r="U105" s="106"/>
    </row>
    <row r="106" spans="1:21">
      <c r="A106" s="108">
        <v>105</v>
      </c>
      <c r="B106" s="109" t="s">
        <v>78</v>
      </c>
      <c r="C106" s="110" t="s">
        <v>879</v>
      </c>
      <c r="D106" s="111">
        <v>30</v>
      </c>
      <c r="E106" s="112"/>
      <c r="F106" s="113">
        <v>0</v>
      </c>
      <c r="G106" s="114">
        <v>0</v>
      </c>
      <c r="H106" s="115">
        <v>0</v>
      </c>
      <c r="I106" s="116"/>
      <c r="J106" s="116"/>
      <c r="K106" s="106"/>
      <c r="L106" s="106"/>
      <c r="M106" s="106"/>
      <c r="N106" s="106"/>
      <c r="O106" s="106"/>
      <c r="P106" s="106"/>
      <c r="Q106" s="106"/>
      <c r="R106" s="106"/>
      <c r="S106" s="106"/>
      <c r="T106" s="106"/>
      <c r="U106" s="106"/>
    </row>
    <row r="107" spans="1:21" ht="28">
      <c r="A107" s="108">
        <v>106</v>
      </c>
      <c r="B107" s="109" t="s">
        <v>79</v>
      </c>
      <c r="C107" s="110" t="s">
        <v>292</v>
      </c>
      <c r="D107" s="111">
        <v>12</v>
      </c>
      <c r="E107" s="112"/>
      <c r="F107" s="113">
        <v>0</v>
      </c>
      <c r="G107" s="114">
        <v>0</v>
      </c>
      <c r="H107" s="115">
        <v>0</v>
      </c>
      <c r="I107" s="116"/>
      <c r="J107" s="116"/>
      <c r="K107" s="106"/>
      <c r="L107" s="106"/>
      <c r="M107" s="106"/>
      <c r="N107" s="106"/>
      <c r="O107" s="106"/>
      <c r="P107" s="106"/>
      <c r="Q107" s="106"/>
      <c r="R107" s="106"/>
      <c r="S107" s="106"/>
      <c r="T107" s="106"/>
      <c r="U107" s="106"/>
    </row>
    <row r="108" spans="1:21" ht="28">
      <c r="A108" s="108">
        <v>107</v>
      </c>
      <c r="B108" s="109" t="s">
        <v>80</v>
      </c>
      <c r="C108" s="110" t="s">
        <v>303</v>
      </c>
      <c r="D108" s="111">
        <v>8</v>
      </c>
      <c r="E108" s="112"/>
      <c r="F108" s="113">
        <v>0</v>
      </c>
      <c r="G108" s="114">
        <v>0</v>
      </c>
      <c r="H108" s="115">
        <v>0</v>
      </c>
      <c r="I108" s="116"/>
      <c r="J108" s="116"/>
      <c r="K108" s="106"/>
      <c r="L108" s="106"/>
      <c r="M108" s="106"/>
      <c r="N108" s="106"/>
      <c r="O108" s="106"/>
      <c r="P108" s="106"/>
      <c r="Q108" s="106"/>
      <c r="R108" s="106"/>
      <c r="S108" s="106"/>
      <c r="T108" s="106"/>
      <c r="U108" s="106"/>
    </row>
    <row r="109" spans="1:21">
      <c r="A109" s="108">
        <v>108</v>
      </c>
      <c r="B109" s="109" t="s">
        <v>81</v>
      </c>
      <c r="C109" s="110" t="s">
        <v>292</v>
      </c>
      <c r="D109" s="111">
        <v>200</v>
      </c>
      <c r="E109" s="112"/>
      <c r="F109" s="113">
        <v>0</v>
      </c>
      <c r="G109" s="114">
        <v>0</v>
      </c>
      <c r="H109" s="115">
        <v>0</v>
      </c>
      <c r="I109" s="116"/>
      <c r="J109" s="116"/>
      <c r="K109" s="106"/>
      <c r="L109" s="106"/>
      <c r="M109" s="106"/>
      <c r="N109" s="106"/>
      <c r="O109" s="106"/>
      <c r="P109" s="106"/>
      <c r="Q109" s="106"/>
      <c r="R109" s="106"/>
      <c r="S109" s="106"/>
      <c r="T109" s="106"/>
      <c r="U109" s="106"/>
    </row>
    <row r="110" spans="1:21">
      <c r="A110" s="108">
        <v>109</v>
      </c>
      <c r="B110" s="109" t="s">
        <v>82</v>
      </c>
      <c r="C110" s="110" t="s">
        <v>292</v>
      </c>
      <c r="D110" s="111">
        <v>80</v>
      </c>
      <c r="E110" s="112"/>
      <c r="F110" s="113">
        <v>0</v>
      </c>
      <c r="G110" s="114">
        <v>0</v>
      </c>
      <c r="H110" s="115">
        <v>0</v>
      </c>
      <c r="I110" s="116"/>
      <c r="J110" s="116"/>
      <c r="K110" s="106"/>
      <c r="L110" s="106"/>
      <c r="M110" s="106"/>
      <c r="N110" s="106"/>
      <c r="O110" s="106"/>
      <c r="P110" s="106"/>
      <c r="Q110" s="106"/>
      <c r="R110" s="106"/>
      <c r="S110" s="106"/>
      <c r="T110" s="106"/>
      <c r="U110" s="106"/>
    </row>
    <row r="111" spans="1:21">
      <c r="A111" s="108">
        <v>110</v>
      </c>
      <c r="B111" s="122" t="s">
        <v>767</v>
      </c>
      <c r="C111" s="121" t="s">
        <v>292</v>
      </c>
      <c r="D111" s="111">
        <v>4</v>
      </c>
      <c r="E111" s="112"/>
      <c r="F111" s="113">
        <v>0</v>
      </c>
      <c r="G111" s="114">
        <v>0</v>
      </c>
      <c r="H111" s="115">
        <v>0</v>
      </c>
      <c r="I111" s="116"/>
      <c r="J111" s="116"/>
      <c r="K111" s="106"/>
      <c r="L111" s="106"/>
      <c r="M111" s="106"/>
      <c r="N111" s="106"/>
      <c r="O111" s="106"/>
      <c r="P111" s="106"/>
      <c r="Q111" s="106"/>
      <c r="R111" s="106"/>
      <c r="S111" s="106"/>
      <c r="T111" s="106"/>
      <c r="U111" s="106"/>
    </row>
    <row r="112" spans="1:21">
      <c r="A112" s="108">
        <v>111</v>
      </c>
      <c r="B112" s="122" t="s">
        <v>768</v>
      </c>
      <c r="C112" s="121" t="s">
        <v>292</v>
      </c>
      <c r="D112" s="111">
        <v>20</v>
      </c>
      <c r="E112" s="112"/>
      <c r="F112" s="113">
        <v>0</v>
      </c>
      <c r="G112" s="114">
        <v>0</v>
      </c>
      <c r="H112" s="115">
        <v>0</v>
      </c>
      <c r="I112" s="116"/>
      <c r="J112" s="116"/>
      <c r="K112" s="106"/>
      <c r="L112" s="106"/>
      <c r="M112" s="106"/>
      <c r="N112" s="106"/>
      <c r="O112" s="106"/>
      <c r="P112" s="106"/>
      <c r="Q112" s="106"/>
      <c r="R112" s="106"/>
      <c r="S112" s="106"/>
      <c r="T112" s="106"/>
      <c r="U112" s="106"/>
    </row>
    <row r="113" spans="1:21">
      <c r="A113" s="108">
        <v>112</v>
      </c>
      <c r="B113" s="122" t="s">
        <v>769</v>
      </c>
      <c r="C113" s="121" t="s">
        <v>292</v>
      </c>
      <c r="D113" s="111">
        <v>15</v>
      </c>
      <c r="E113" s="112"/>
      <c r="F113" s="113">
        <v>0</v>
      </c>
      <c r="G113" s="114">
        <v>0</v>
      </c>
      <c r="H113" s="115">
        <v>0</v>
      </c>
      <c r="I113" s="116"/>
      <c r="J113" s="116"/>
      <c r="K113" s="106"/>
      <c r="L113" s="106"/>
      <c r="M113" s="106"/>
      <c r="N113" s="106"/>
      <c r="O113" s="106"/>
      <c r="P113" s="106"/>
      <c r="Q113" s="106"/>
      <c r="R113" s="106"/>
      <c r="S113" s="106"/>
      <c r="T113" s="106"/>
      <c r="U113" s="106"/>
    </row>
    <row r="114" spans="1:21" s="58" customFormat="1">
      <c r="A114" s="108">
        <v>113</v>
      </c>
      <c r="B114" s="122" t="s">
        <v>770</v>
      </c>
      <c r="C114" s="121" t="s">
        <v>292</v>
      </c>
      <c r="D114" s="111">
        <v>15</v>
      </c>
      <c r="E114" s="112"/>
      <c r="F114" s="113">
        <v>0</v>
      </c>
      <c r="G114" s="114">
        <v>0</v>
      </c>
      <c r="H114" s="115">
        <v>0</v>
      </c>
      <c r="I114" s="116"/>
      <c r="J114" s="116"/>
      <c r="K114" s="124"/>
      <c r="L114" s="124"/>
      <c r="M114" s="124"/>
      <c r="N114" s="124"/>
      <c r="O114" s="124"/>
      <c r="P114" s="124"/>
      <c r="Q114" s="124"/>
      <c r="R114" s="124"/>
      <c r="S114" s="124"/>
      <c r="T114" s="124"/>
      <c r="U114" s="124"/>
    </row>
    <row r="115" spans="1:21" s="63" customFormat="1">
      <c r="A115" s="108">
        <v>114</v>
      </c>
      <c r="B115" s="109" t="s">
        <v>771</v>
      </c>
      <c r="C115" s="110" t="s">
        <v>292</v>
      </c>
      <c r="D115" s="111">
        <v>40</v>
      </c>
      <c r="E115" s="112"/>
      <c r="F115" s="113">
        <v>0</v>
      </c>
      <c r="G115" s="114">
        <v>0</v>
      </c>
      <c r="H115" s="115">
        <v>0</v>
      </c>
      <c r="I115" s="131"/>
      <c r="J115" s="131"/>
      <c r="K115" s="132"/>
      <c r="L115" s="132"/>
      <c r="M115" s="132"/>
      <c r="N115" s="132"/>
      <c r="O115" s="132"/>
      <c r="P115" s="132"/>
      <c r="Q115" s="132"/>
      <c r="R115" s="132"/>
      <c r="S115" s="132"/>
      <c r="T115" s="132"/>
      <c r="U115" s="132"/>
    </row>
    <row r="116" spans="1:21">
      <c r="A116" s="108">
        <v>115</v>
      </c>
      <c r="B116" s="109" t="s">
        <v>772</v>
      </c>
      <c r="C116" s="110" t="s">
        <v>292</v>
      </c>
      <c r="D116" s="111">
        <v>20</v>
      </c>
      <c r="E116" s="112"/>
      <c r="F116" s="113">
        <v>0</v>
      </c>
      <c r="G116" s="114">
        <v>0</v>
      </c>
      <c r="H116" s="115">
        <v>0</v>
      </c>
      <c r="I116" s="116"/>
      <c r="J116" s="116"/>
      <c r="K116" s="106"/>
      <c r="L116" s="106"/>
      <c r="M116" s="106"/>
      <c r="N116" s="106"/>
      <c r="O116" s="106"/>
      <c r="P116" s="106"/>
      <c r="Q116" s="106"/>
      <c r="R116" s="106"/>
      <c r="S116" s="106"/>
      <c r="T116" s="106"/>
      <c r="U116" s="106"/>
    </row>
    <row r="117" spans="1:21" s="58" customFormat="1">
      <c r="A117" s="108">
        <v>116</v>
      </c>
      <c r="B117" s="122" t="s">
        <v>773</v>
      </c>
      <c r="C117" s="121" t="s">
        <v>292</v>
      </c>
      <c r="D117" s="111">
        <v>2</v>
      </c>
      <c r="E117" s="112"/>
      <c r="F117" s="113">
        <v>0</v>
      </c>
      <c r="G117" s="114">
        <v>0</v>
      </c>
      <c r="H117" s="115">
        <v>0</v>
      </c>
      <c r="I117" s="123"/>
      <c r="J117" s="123"/>
      <c r="K117" s="124"/>
      <c r="L117" s="124"/>
      <c r="M117" s="124"/>
      <c r="N117" s="124"/>
      <c r="O117" s="124"/>
      <c r="P117" s="124"/>
      <c r="Q117" s="124"/>
      <c r="R117" s="124"/>
      <c r="S117" s="124"/>
      <c r="T117" s="124"/>
      <c r="U117" s="124"/>
    </row>
    <row r="118" spans="1:21" s="58" customFormat="1">
      <c r="A118" s="108">
        <v>117</v>
      </c>
      <c r="B118" s="122" t="s">
        <v>774</v>
      </c>
      <c r="C118" s="121" t="s">
        <v>292</v>
      </c>
      <c r="D118" s="111">
        <v>2</v>
      </c>
      <c r="E118" s="112"/>
      <c r="F118" s="113">
        <v>0</v>
      </c>
      <c r="G118" s="114">
        <v>0</v>
      </c>
      <c r="H118" s="115">
        <v>0</v>
      </c>
      <c r="I118" s="123"/>
      <c r="J118" s="123"/>
      <c r="K118" s="124"/>
      <c r="L118" s="124"/>
      <c r="M118" s="124"/>
      <c r="N118" s="124"/>
      <c r="O118" s="124"/>
      <c r="P118" s="124"/>
      <c r="Q118" s="124"/>
      <c r="R118" s="124"/>
      <c r="S118" s="124"/>
      <c r="T118" s="124"/>
      <c r="U118" s="124"/>
    </row>
    <row r="119" spans="1:21">
      <c r="A119" s="108">
        <v>118</v>
      </c>
      <c r="B119" s="122" t="s">
        <v>775</v>
      </c>
      <c r="C119" s="121" t="s">
        <v>292</v>
      </c>
      <c r="D119" s="111">
        <v>2</v>
      </c>
      <c r="E119" s="112"/>
      <c r="F119" s="113">
        <v>0</v>
      </c>
      <c r="G119" s="114">
        <v>0</v>
      </c>
      <c r="H119" s="115">
        <v>0</v>
      </c>
      <c r="I119" s="116"/>
      <c r="J119" s="116"/>
      <c r="K119" s="106"/>
      <c r="L119" s="106"/>
      <c r="M119" s="106"/>
      <c r="N119" s="106"/>
      <c r="O119" s="106"/>
      <c r="P119" s="106"/>
      <c r="Q119" s="106"/>
      <c r="R119" s="106"/>
      <c r="S119" s="106"/>
      <c r="T119" s="106"/>
      <c r="U119" s="106"/>
    </row>
    <row r="120" spans="1:21" s="65" customFormat="1">
      <c r="A120" s="108">
        <v>119</v>
      </c>
      <c r="B120" s="122" t="s">
        <v>776</v>
      </c>
      <c r="C120" s="121" t="s">
        <v>292</v>
      </c>
      <c r="D120" s="111">
        <v>10</v>
      </c>
      <c r="E120" s="112">
        <v>14450</v>
      </c>
      <c r="F120" s="113">
        <v>0</v>
      </c>
      <c r="G120" s="114">
        <v>14450</v>
      </c>
      <c r="H120" s="115">
        <v>144500</v>
      </c>
      <c r="I120" s="133" t="s">
        <v>901</v>
      </c>
      <c r="J120" s="133" t="s">
        <v>913</v>
      </c>
      <c r="K120" s="134"/>
      <c r="L120" s="134"/>
      <c r="M120" s="134"/>
      <c r="N120" s="134"/>
      <c r="O120" s="134"/>
      <c r="P120" s="134"/>
      <c r="Q120" s="134"/>
      <c r="R120" s="134"/>
      <c r="S120" s="134"/>
      <c r="T120" s="134"/>
      <c r="U120" s="134"/>
    </row>
    <row r="121" spans="1:21" ht="28">
      <c r="A121" s="108">
        <v>120</v>
      </c>
      <c r="B121" s="109" t="s">
        <v>83</v>
      </c>
      <c r="C121" s="110" t="s">
        <v>292</v>
      </c>
      <c r="D121" s="111">
        <v>2000</v>
      </c>
      <c r="E121" s="112"/>
      <c r="F121" s="113">
        <v>0</v>
      </c>
      <c r="G121" s="114">
        <v>0</v>
      </c>
      <c r="H121" s="115">
        <v>0</v>
      </c>
      <c r="I121" s="116"/>
      <c r="J121" s="116"/>
      <c r="K121" s="106"/>
      <c r="L121" s="106"/>
      <c r="M121" s="106"/>
      <c r="N121" s="106"/>
      <c r="O121" s="106"/>
      <c r="P121" s="106"/>
      <c r="Q121" s="106"/>
      <c r="R121" s="106"/>
      <c r="S121" s="106"/>
      <c r="T121" s="106"/>
      <c r="U121" s="106"/>
    </row>
    <row r="122" spans="1:21">
      <c r="A122" s="108">
        <v>121</v>
      </c>
      <c r="B122" s="122" t="s">
        <v>777</v>
      </c>
      <c r="C122" s="121" t="s">
        <v>292</v>
      </c>
      <c r="D122" s="111">
        <v>20</v>
      </c>
      <c r="E122" s="112"/>
      <c r="F122" s="113">
        <v>0</v>
      </c>
      <c r="G122" s="114">
        <v>0</v>
      </c>
      <c r="H122" s="115">
        <v>0</v>
      </c>
      <c r="I122" s="116"/>
      <c r="J122" s="116"/>
      <c r="K122" s="106"/>
      <c r="L122" s="106"/>
      <c r="M122" s="106"/>
      <c r="N122" s="106"/>
      <c r="O122" s="106"/>
      <c r="P122" s="106"/>
      <c r="Q122" s="106"/>
      <c r="R122" s="106"/>
      <c r="S122" s="106"/>
      <c r="T122" s="106"/>
      <c r="U122" s="106"/>
    </row>
    <row r="123" spans="1:21" s="60" customFormat="1">
      <c r="A123" s="108">
        <v>122</v>
      </c>
      <c r="B123" s="122" t="s">
        <v>778</v>
      </c>
      <c r="C123" s="121" t="s">
        <v>291</v>
      </c>
      <c r="D123" s="111">
        <v>4</v>
      </c>
      <c r="E123" s="112">
        <v>149</v>
      </c>
      <c r="F123" s="113">
        <v>23.84</v>
      </c>
      <c r="G123" s="114">
        <v>172.84</v>
      </c>
      <c r="H123" s="115">
        <v>691.36</v>
      </c>
      <c r="I123" s="123" t="s">
        <v>388</v>
      </c>
      <c r="J123" s="123" t="s">
        <v>389</v>
      </c>
      <c r="K123" s="126"/>
      <c r="L123" s="126"/>
      <c r="M123" s="126"/>
      <c r="N123" s="126"/>
      <c r="O123" s="126"/>
      <c r="P123" s="126"/>
      <c r="Q123" s="126"/>
      <c r="R123" s="126"/>
      <c r="S123" s="126"/>
      <c r="T123" s="126"/>
      <c r="U123" s="126"/>
    </row>
    <row r="124" spans="1:21" s="58" customFormat="1">
      <c r="A124" s="108">
        <v>123</v>
      </c>
      <c r="B124" s="109" t="s">
        <v>84</v>
      </c>
      <c r="C124" s="110" t="s">
        <v>291</v>
      </c>
      <c r="D124" s="111">
        <v>40</v>
      </c>
      <c r="E124" s="112">
        <v>149</v>
      </c>
      <c r="F124" s="113">
        <v>23.84</v>
      </c>
      <c r="G124" s="114">
        <v>172.84</v>
      </c>
      <c r="H124" s="115">
        <v>6913.6</v>
      </c>
      <c r="I124" s="123" t="s">
        <v>388</v>
      </c>
      <c r="J124" s="123" t="s">
        <v>389</v>
      </c>
      <c r="K124" s="124"/>
      <c r="L124" s="124"/>
      <c r="M124" s="124"/>
      <c r="N124" s="124"/>
      <c r="O124" s="124"/>
      <c r="P124" s="124"/>
      <c r="Q124" s="124"/>
      <c r="R124" s="124"/>
      <c r="S124" s="124"/>
      <c r="T124" s="124"/>
      <c r="U124" s="124"/>
    </row>
    <row r="125" spans="1:21">
      <c r="A125" s="108">
        <v>124</v>
      </c>
      <c r="B125" s="109" t="s">
        <v>85</v>
      </c>
      <c r="C125" s="110" t="s">
        <v>291</v>
      </c>
      <c r="D125" s="111">
        <v>4</v>
      </c>
      <c r="E125" s="112">
        <v>149</v>
      </c>
      <c r="F125" s="113">
        <v>23.84</v>
      </c>
      <c r="G125" s="114">
        <v>172.84</v>
      </c>
      <c r="H125" s="115">
        <v>691.36</v>
      </c>
      <c r="I125" s="123" t="s">
        <v>388</v>
      </c>
      <c r="J125" s="123" t="s">
        <v>389</v>
      </c>
      <c r="K125" s="106"/>
      <c r="L125" s="106"/>
      <c r="M125" s="106"/>
      <c r="N125" s="106"/>
      <c r="O125" s="106"/>
      <c r="P125" s="106"/>
      <c r="Q125" s="106"/>
      <c r="R125" s="106"/>
      <c r="S125" s="106"/>
      <c r="T125" s="106"/>
      <c r="U125" s="106"/>
    </row>
    <row r="126" spans="1:21">
      <c r="A126" s="108">
        <v>125</v>
      </c>
      <c r="B126" s="109" t="s">
        <v>86</v>
      </c>
      <c r="C126" s="110" t="s">
        <v>291</v>
      </c>
      <c r="D126" s="111">
        <v>12</v>
      </c>
      <c r="E126" s="112">
        <v>149</v>
      </c>
      <c r="F126" s="113">
        <v>23.84</v>
      </c>
      <c r="G126" s="114">
        <v>172.84</v>
      </c>
      <c r="H126" s="115">
        <v>2074.08</v>
      </c>
      <c r="I126" s="123" t="s">
        <v>388</v>
      </c>
      <c r="J126" s="123" t="s">
        <v>389</v>
      </c>
      <c r="K126" s="106"/>
      <c r="L126" s="106"/>
      <c r="M126" s="106"/>
      <c r="N126" s="106"/>
      <c r="O126" s="106"/>
      <c r="P126" s="106"/>
      <c r="Q126" s="106"/>
      <c r="R126" s="106"/>
      <c r="S126" s="106"/>
      <c r="T126" s="106"/>
      <c r="U126" s="106"/>
    </row>
    <row r="127" spans="1:21">
      <c r="A127" s="108">
        <v>126</v>
      </c>
      <c r="B127" s="122" t="s">
        <v>779</v>
      </c>
      <c r="C127" s="121" t="s">
        <v>291</v>
      </c>
      <c r="D127" s="111">
        <v>4</v>
      </c>
      <c r="E127" s="112">
        <v>149</v>
      </c>
      <c r="F127" s="113">
        <v>23.84</v>
      </c>
      <c r="G127" s="114">
        <v>172.84</v>
      </c>
      <c r="H127" s="115">
        <v>691.36</v>
      </c>
      <c r="I127" s="123" t="s">
        <v>388</v>
      </c>
      <c r="J127" s="123" t="s">
        <v>389</v>
      </c>
      <c r="K127" s="106"/>
      <c r="L127" s="106"/>
      <c r="M127" s="106"/>
      <c r="N127" s="106"/>
      <c r="O127" s="106"/>
      <c r="P127" s="106"/>
      <c r="Q127" s="106"/>
      <c r="R127" s="106"/>
      <c r="S127" s="106"/>
      <c r="T127" s="106"/>
      <c r="U127" s="106"/>
    </row>
    <row r="128" spans="1:21">
      <c r="A128" s="108">
        <v>127</v>
      </c>
      <c r="B128" s="109" t="s">
        <v>87</v>
      </c>
      <c r="C128" s="110" t="s">
        <v>291</v>
      </c>
      <c r="D128" s="111">
        <v>48</v>
      </c>
      <c r="E128" s="112">
        <v>3625</v>
      </c>
      <c r="F128" s="113">
        <v>0</v>
      </c>
      <c r="G128" s="114">
        <v>3625</v>
      </c>
      <c r="H128" s="115">
        <v>174000</v>
      </c>
      <c r="I128" s="116" t="s">
        <v>914</v>
      </c>
      <c r="J128" s="117" t="s">
        <v>630</v>
      </c>
      <c r="K128" s="106"/>
      <c r="L128" s="106"/>
      <c r="M128" s="106"/>
      <c r="N128" s="106"/>
      <c r="O128" s="106"/>
      <c r="P128" s="106"/>
      <c r="Q128" s="106"/>
      <c r="R128" s="106"/>
      <c r="S128" s="106"/>
      <c r="T128" s="106"/>
      <c r="U128" s="106"/>
    </row>
    <row r="129" spans="1:21">
      <c r="A129" s="108">
        <v>128</v>
      </c>
      <c r="B129" s="109" t="s">
        <v>88</v>
      </c>
      <c r="C129" s="110" t="s">
        <v>304</v>
      </c>
      <c r="D129" s="111">
        <v>12</v>
      </c>
      <c r="E129" s="112"/>
      <c r="F129" s="113">
        <v>0</v>
      </c>
      <c r="G129" s="114">
        <v>0</v>
      </c>
      <c r="H129" s="115">
        <v>0</v>
      </c>
      <c r="I129" s="116"/>
      <c r="J129" s="116"/>
      <c r="K129" s="106"/>
      <c r="L129" s="106"/>
      <c r="M129" s="106"/>
      <c r="N129" s="106"/>
      <c r="O129" s="106"/>
      <c r="P129" s="106"/>
      <c r="Q129" s="106"/>
      <c r="R129" s="106"/>
      <c r="S129" s="106"/>
      <c r="T129" s="106"/>
      <c r="U129" s="106"/>
    </row>
    <row r="130" spans="1:21" ht="28">
      <c r="A130" s="108">
        <v>129</v>
      </c>
      <c r="B130" s="109" t="s">
        <v>89</v>
      </c>
      <c r="C130" s="110" t="s">
        <v>292</v>
      </c>
      <c r="D130" s="111">
        <v>600</v>
      </c>
      <c r="E130" s="112"/>
      <c r="F130" s="113">
        <v>0</v>
      </c>
      <c r="G130" s="114">
        <v>0</v>
      </c>
      <c r="H130" s="115">
        <v>0</v>
      </c>
      <c r="I130" s="116"/>
      <c r="J130" s="116"/>
      <c r="K130" s="106"/>
      <c r="L130" s="106"/>
      <c r="M130" s="106"/>
      <c r="N130" s="106"/>
      <c r="O130" s="106"/>
      <c r="P130" s="106"/>
      <c r="Q130" s="106"/>
      <c r="R130" s="106"/>
      <c r="S130" s="106"/>
      <c r="T130" s="106"/>
      <c r="U130" s="106"/>
    </row>
    <row r="131" spans="1:21">
      <c r="A131" s="108">
        <v>130</v>
      </c>
      <c r="B131" s="122" t="s">
        <v>780</v>
      </c>
      <c r="C131" s="121" t="s">
        <v>292</v>
      </c>
      <c r="D131" s="111">
        <v>200</v>
      </c>
      <c r="E131" s="112"/>
      <c r="F131" s="113">
        <v>0</v>
      </c>
      <c r="G131" s="114">
        <v>0</v>
      </c>
      <c r="H131" s="115">
        <v>0</v>
      </c>
      <c r="I131" s="116"/>
      <c r="J131" s="117"/>
      <c r="K131" s="106"/>
      <c r="L131" s="106"/>
      <c r="M131" s="106"/>
      <c r="N131" s="106"/>
      <c r="O131" s="106"/>
      <c r="P131" s="106"/>
      <c r="Q131" s="106"/>
      <c r="R131" s="106"/>
      <c r="S131" s="106"/>
      <c r="T131" s="106"/>
      <c r="U131" s="106"/>
    </row>
    <row r="132" spans="1:21" s="58" customFormat="1">
      <c r="A132" s="108">
        <v>131</v>
      </c>
      <c r="B132" s="109" t="s">
        <v>90</v>
      </c>
      <c r="C132" s="110" t="s">
        <v>292</v>
      </c>
      <c r="D132" s="111">
        <v>6</v>
      </c>
      <c r="E132" s="112"/>
      <c r="F132" s="113">
        <v>0</v>
      </c>
      <c r="G132" s="114">
        <v>0</v>
      </c>
      <c r="H132" s="115">
        <v>0</v>
      </c>
      <c r="I132" s="123"/>
      <c r="J132" s="123"/>
      <c r="K132" s="124"/>
      <c r="L132" s="124"/>
      <c r="M132" s="124"/>
      <c r="N132" s="124"/>
      <c r="O132" s="124"/>
      <c r="P132" s="124"/>
      <c r="Q132" s="124"/>
      <c r="R132" s="124"/>
      <c r="S132" s="124"/>
      <c r="T132" s="124"/>
      <c r="U132" s="124"/>
    </row>
    <row r="133" spans="1:21">
      <c r="A133" s="108">
        <v>132</v>
      </c>
      <c r="B133" s="109" t="s">
        <v>91</v>
      </c>
      <c r="C133" s="110" t="s">
        <v>292</v>
      </c>
      <c r="D133" s="111">
        <v>8</v>
      </c>
      <c r="E133" s="112"/>
      <c r="F133" s="113">
        <v>0</v>
      </c>
      <c r="G133" s="114">
        <v>0</v>
      </c>
      <c r="H133" s="115">
        <v>0</v>
      </c>
      <c r="I133" s="116"/>
      <c r="J133" s="116"/>
      <c r="K133" s="106"/>
      <c r="L133" s="106"/>
      <c r="M133" s="106"/>
      <c r="N133" s="106"/>
      <c r="O133" s="106"/>
      <c r="P133" s="106"/>
      <c r="Q133" s="106"/>
      <c r="R133" s="106"/>
      <c r="S133" s="106"/>
      <c r="T133" s="106"/>
      <c r="U133" s="106"/>
    </row>
    <row r="134" spans="1:21">
      <c r="A134" s="108">
        <v>133</v>
      </c>
      <c r="B134" s="109" t="s">
        <v>92</v>
      </c>
      <c r="C134" s="110" t="s">
        <v>305</v>
      </c>
      <c r="D134" s="111">
        <v>8</v>
      </c>
      <c r="E134" s="112"/>
      <c r="F134" s="113">
        <v>0</v>
      </c>
      <c r="G134" s="114">
        <v>0</v>
      </c>
      <c r="H134" s="115">
        <v>0</v>
      </c>
      <c r="I134" s="116"/>
      <c r="J134" s="116"/>
      <c r="K134" s="106"/>
      <c r="L134" s="106"/>
      <c r="M134" s="106"/>
      <c r="N134" s="106"/>
      <c r="O134" s="106"/>
      <c r="P134" s="106"/>
      <c r="Q134" s="106"/>
      <c r="R134" s="106"/>
      <c r="S134" s="106"/>
      <c r="T134" s="106"/>
      <c r="U134" s="106"/>
    </row>
    <row r="135" spans="1:21" s="60" customFormat="1">
      <c r="A135" s="108">
        <v>134</v>
      </c>
      <c r="B135" s="109" t="s">
        <v>93</v>
      </c>
      <c r="C135" s="110" t="s">
        <v>306</v>
      </c>
      <c r="D135" s="111">
        <v>10</v>
      </c>
      <c r="E135" s="112"/>
      <c r="F135" s="113">
        <v>0</v>
      </c>
      <c r="G135" s="114">
        <v>0</v>
      </c>
      <c r="H135" s="115">
        <v>0</v>
      </c>
      <c r="I135" s="125"/>
      <c r="J135" s="125"/>
      <c r="K135" s="126"/>
      <c r="L135" s="126"/>
      <c r="M135" s="126"/>
      <c r="N135" s="126"/>
      <c r="O135" s="126"/>
      <c r="P135" s="126"/>
      <c r="Q135" s="126"/>
      <c r="R135" s="126"/>
      <c r="S135" s="126"/>
      <c r="T135" s="126"/>
      <c r="U135" s="126"/>
    </row>
    <row r="136" spans="1:21" s="119" customFormat="1">
      <c r="A136" s="108">
        <v>135</v>
      </c>
      <c r="B136" s="109" t="s">
        <v>94</v>
      </c>
      <c r="C136" s="110" t="s">
        <v>306</v>
      </c>
      <c r="D136" s="111">
        <v>16</v>
      </c>
      <c r="E136" s="112"/>
      <c r="F136" s="113">
        <v>0</v>
      </c>
      <c r="G136" s="114">
        <v>0</v>
      </c>
      <c r="H136" s="115">
        <v>0</v>
      </c>
      <c r="I136" s="125"/>
      <c r="J136" s="125"/>
      <c r="K136" s="118"/>
      <c r="L136" s="118"/>
      <c r="M136" s="118"/>
      <c r="N136" s="118"/>
      <c r="O136" s="118"/>
      <c r="P136" s="118"/>
      <c r="Q136" s="118"/>
      <c r="R136" s="118"/>
      <c r="S136" s="118"/>
      <c r="T136" s="118"/>
      <c r="U136" s="118"/>
    </row>
    <row r="137" spans="1:21" s="119" customFormat="1">
      <c r="A137" s="108">
        <v>136</v>
      </c>
      <c r="B137" s="109" t="s">
        <v>95</v>
      </c>
      <c r="C137" s="110" t="s">
        <v>307</v>
      </c>
      <c r="D137" s="111">
        <v>100</v>
      </c>
      <c r="E137" s="112">
        <v>302</v>
      </c>
      <c r="F137" s="113">
        <v>48.32</v>
      </c>
      <c r="G137" s="114">
        <v>350.32</v>
      </c>
      <c r="H137" s="115">
        <v>35032</v>
      </c>
      <c r="I137" s="117" t="s">
        <v>915</v>
      </c>
      <c r="J137" s="117" t="s">
        <v>916</v>
      </c>
      <c r="K137" s="118"/>
      <c r="L137" s="118"/>
      <c r="M137" s="118"/>
      <c r="N137" s="118"/>
      <c r="O137" s="118"/>
      <c r="P137" s="118"/>
      <c r="Q137" s="118"/>
      <c r="R137" s="118"/>
      <c r="S137" s="118"/>
      <c r="T137" s="118"/>
      <c r="U137" s="118"/>
    </row>
    <row r="138" spans="1:21" s="119" customFormat="1">
      <c r="A138" s="108">
        <v>137</v>
      </c>
      <c r="B138" s="109" t="s">
        <v>96</v>
      </c>
      <c r="C138" s="110" t="s">
        <v>292</v>
      </c>
      <c r="D138" s="111">
        <v>8</v>
      </c>
      <c r="E138" s="112"/>
      <c r="F138" s="113">
        <v>0</v>
      </c>
      <c r="G138" s="114">
        <v>0</v>
      </c>
      <c r="H138" s="115">
        <v>0</v>
      </c>
      <c r="I138" s="117"/>
      <c r="J138" s="117"/>
      <c r="K138" s="118"/>
      <c r="L138" s="118"/>
      <c r="M138" s="118"/>
      <c r="N138" s="118"/>
      <c r="O138" s="118"/>
      <c r="P138" s="118"/>
      <c r="Q138" s="118"/>
      <c r="R138" s="118"/>
      <c r="S138" s="118"/>
      <c r="T138" s="118"/>
      <c r="U138" s="118"/>
    </row>
    <row r="139" spans="1:21" s="119" customFormat="1">
      <c r="A139" s="108">
        <v>138</v>
      </c>
      <c r="B139" s="109" t="s">
        <v>97</v>
      </c>
      <c r="C139" s="110" t="s">
        <v>307</v>
      </c>
      <c r="D139" s="111">
        <v>80</v>
      </c>
      <c r="E139" s="112">
        <v>265</v>
      </c>
      <c r="F139" s="113">
        <v>42.4</v>
      </c>
      <c r="G139" s="114">
        <v>307.39999999999998</v>
      </c>
      <c r="H139" s="115">
        <v>24592</v>
      </c>
      <c r="I139" s="117" t="s">
        <v>915</v>
      </c>
      <c r="J139" s="117" t="s">
        <v>916</v>
      </c>
      <c r="K139" s="118"/>
      <c r="L139" s="118"/>
      <c r="M139" s="118"/>
      <c r="N139" s="118"/>
      <c r="O139" s="118"/>
      <c r="P139" s="118"/>
      <c r="Q139" s="118"/>
      <c r="R139" s="118"/>
      <c r="S139" s="118"/>
      <c r="T139" s="118"/>
      <c r="U139" s="118"/>
    </row>
    <row r="140" spans="1:21" ht="28">
      <c r="A140" s="108">
        <v>139</v>
      </c>
      <c r="B140" s="109" t="s">
        <v>781</v>
      </c>
      <c r="C140" s="110" t="s">
        <v>313</v>
      </c>
      <c r="D140" s="111">
        <v>10</v>
      </c>
      <c r="E140" s="112"/>
      <c r="F140" s="113">
        <v>0</v>
      </c>
      <c r="G140" s="114">
        <v>0</v>
      </c>
      <c r="H140" s="115">
        <v>0</v>
      </c>
      <c r="I140" s="116"/>
      <c r="J140" s="116"/>
      <c r="K140" s="106"/>
      <c r="L140" s="106"/>
      <c r="M140" s="106"/>
      <c r="N140" s="106"/>
      <c r="O140" s="106"/>
      <c r="P140" s="106"/>
      <c r="Q140" s="106"/>
      <c r="R140" s="106"/>
      <c r="S140" s="106"/>
      <c r="T140" s="106"/>
      <c r="U140" s="106"/>
    </row>
    <row r="141" spans="1:21">
      <c r="A141" s="108">
        <v>140</v>
      </c>
      <c r="B141" s="109" t="s">
        <v>98</v>
      </c>
      <c r="C141" s="110" t="s">
        <v>292</v>
      </c>
      <c r="D141" s="111">
        <v>1200</v>
      </c>
      <c r="E141" s="112"/>
      <c r="F141" s="113">
        <v>0</v>
      </c>
      <c r="G141" s="114">
        <v>0</v>
      </c>
      <c r="H141" s="115">
        <v>0</v>
      </c>
      <c r="I141" s="116"/>
      <c r="J141" s="116"/>
      <c r="K141" s="106"/>
      <c r="L141" s="106"/>
      <c r="M141" s="106"/>
      <c r="N141" s="106"/>
      <c r="O141" s="106"/>
      <c r="P141" s="106"/>
      <c r="Q141" s="106"/>
      <c r="R141" s="106"/>
      <c r="S141" s="106"/>
      <c r="T141" s="106"/>
      <c r="U141" s="106"/>
    </row>
    <row r="142" spans="1:21" s="119" customFormat="1">
      <c r="A142" s="108">
        <v>141</v>
      </c>
      <c r="B142" s="109" t="s">
        <v>99</v>
      </c>
      <c r="C142" s="110" t="s">
        <v>292</v>
      </c>
      <c r="D142" s="111">
        <v>10</v>
      </c>
      <c r="E142" s="112"/>
      <c r="F142" s="113">
        <v>0</v>
      </c>
      <c r="G142" s="114">
        <v>0</v>
      </c>
      <c r="H142" s="115">
        <v>0</v>
      </c>
      <c r="I142" s="117"/>
      <c r="J142" s="117"/>
      <c r="K142" s="118"/>
      <c r="L142" s="118"/>
      <c r="M142" s="118"/>
      <c r="N142" s="118"/>
      <c r="O142" s="118"/>
      <c r="P142" s="118"/>
      <c r="Q142" s="118"/>
      <c r="R142" s="118"/>
      <c r="S142" s="118"/>
      <c r="T142" s="118"/>
      <c r="U142" s="118"/>
    </row>
    <row r="143" spans="1:21">
      <c r="A143" s="108">
        <v>142</v>
      </c>
      <c r="B143" s="109" t="s">
        <v>100</v>
      </c>
      <c r="C143" s="110" t="s">
        <v>292</v>
      </c>
      <c r="D143" s="111">
        <v>5600</v>
      </c>
      <c r="E143" s="112"/>
      <c r="F143" s="113">
        <v>0</v>
      </c>
      <c r="G143" s="114">
        <v>0</v>
      </c>
      <c r="H143" s="115">
        <v>0</v>
      </c>
      <c r="I143" s="116" t="s">
        <v>917</v>
      </c>
      <c r="J143" s="116" t="s">
        <v>918</v>
      </c>
      <c r="K143" s="106"/>
      <c r="L143" s="106"/>
      <c r="M143" s="106"/>
      <c r="N143" s="106"/>
      <c r="O143" s="106"/>
      <c r="P143" s="106"/>
      <c r="Q143" s="106"/>
      <c r="R143" s="106"/>
      <c r="S143" s="106"/>
      <c r="T143" s="106"/>
      <c r="U143" s="106"/>
    </row>
    <row r="144" spans="1:21">
      <c r="A144" s="108">
        <v>143</v>
      </c>
      <c r="B144" s="109" t="s">
        <v>101</v>
      </c>
      <c r="C144" s="110" t="s">
        <v>292</v>
      </c>
      <c r="D144" s="111">
        <v>8</v>
      </c>
      <c r="E144" s="112"/>
      <c r="F144" s="113">
        <v>0</v>
      </c>
      <c r="G144" s="114">
        <v>0</v>
      </c>
      <c r="H144" s="115">
        <v>0</v>
      </c>
      <c r="I144" s="116"/>
      <c r="J144" s="116"/>
      <c r="K144" s="106"/>
      <c r="L144" s="106"/>
      <c r="M144" s="106"/>
      <c r="N144" s="106"/>
      <c r="O144" s="106"/>
      <c r="P144" s="106"/>
      <c r="Q144" s="106"/>
      <c r="R144" s="106"/>
      <c r="S144" s="106"/>
      <c r="T144" s="106"/>
      <c r="U144" s="106"/>
    </row>
    <row r="145" spans="1:21">
      <c r="A145" s="108">
        <v>144</v>
      </c>
      <c r="B145" s="109" t="s">
        <v>102</v>
      </c>
      <c r="C145" s="110" t="s">
        <v>292</v>
      </c>
      <c r="D145" s="111">
        <v>200</v>
      </c>
      <c r="E145" s="112"/>
      <c r="F145" s="113">
        <v>0</v>
      </c>
      <c r="G145" s="114">
        <v>0</v>
      </c>
      <c r="H145" s="115">
        <v>0</v>
      </c>
      <c r="I145" s="116"/>
      <c r="J145" s="116"/>
      <c r="K145" s="106"/>
      <c r="L145" s="106"/>
      <c r="M145" s="106"/>
      <c r="N145" s="106"/>
      <c r="O145" s="106"/>
      <c r="P145" s="106"/>
      <c r="Q145" s="106"/>
      <c r="R145" s="106"/>
      <c r="S145" s="106"/>
      <c r="T145" s="106"/>
      <c r="U145" s="106"/>
    </row>
    <row r="146" spans="1:21">
      <c r="A146" s="108">
        <v>145</v>
      </c>
      <c r="B146" s="109" t="s">
        <v>103</v>
      </c>
      <c r="C146" s="110" t="s">
        <v>308</v>
      </c>
      <c r="D146" s="111">
        <v>60</v>
      </c>
      <c r="E146" s="112">
        <v>50000</v>
      </c>
      <c r="F146" s="113">
        <v>0</v>
      </c>
      <c r="G146" s="114">
        <v>50000</v>
      </c>
      <c r="H146" s="115">
        <v>3000000</v>
      </c>
      <c r="I146" s="116" t="s">
        <v>919</v>
      </c>
      <c r="J146" s="117" t="s">
        <v>398</v>
      </c>
      <c r="K146" s="106"/>
      <c r="L146" s="106"/>
      <c r="M146" s="106"/>
      <c r="N146" s="106"/>
      <c r="O146" s="106"/>
      <c r="P146" s="106"/>
      <c r="Q146" s="106"/>
      <c r="R146" s="106"/>
      <c r="S146" s="106"/>
      <c r="T146" s="106"/>
      <c r="U146" s="106"/>
    </row>
    <row r="147" spans="1:21">
      <c r="A147" s="108">
        <v>146</v>
      </c>
      <c r="B147" s="109" t="s">
        <v>104</v>
      </c>
      <c r="C147" s="110" t="s">
        <v>303</v>
      </c>
      <c r="D147" s="111">
        <v>40</v>
      </c>
      <c r="E147" s="112">
        <v>2500</v>
      </c>
      <c r="F147" s="113">
        <v>0</v>
      </c>
      <c r="G147" s="114">
        <v>2500</v>
      </c>
      <c r="H147" s="115">
        <v>100000</v>
      </c>
      <c r="I147" s="116" t="s">
        <v>920</v>
      </c>
      <c r="J147" s="117" t="s">
        <v>921</v>
      </c>
      <c r="K147" s="106"/>
      <c r="L147" s="106"/>
      <c r="M147" s="106"/>
      <c r="N147" s="106"/>
      <c r="O147" s="106"/>
      <c r="P147" s="106"/>
      <c r="Q147" s="106"/>
      <c r="R147" s="106"/>
      <c r="S147" s="106"/>
      <c r="T147" s="106"/>
      <c r="U147" s="106"/>
    </row>
    <row r="148" spans="1:21">
      <c r="A148" s="108">
        <v>147</v>
      </c>
      <c r="B148" s="109" t="s">
        <v>105</v>
      </c>
      <c r="C148" s="110" t="s">
        <v>309</v>
      </c>
      <c r="D148" s="111">
        <v>120</v>
      </c>
      <c r="E148" s="112">
        <v>5000</v>
      </c>
      <c r="F148" s="113">
        <v>0</v>
      </c>
      <c r="G148" s="114">
        <v>5000</v>
      </c>
      <c r="H148" s="115">
        <v>600000</v>
      </c>
      <c r="I148" s="116" t="s">
        <v>920</v>
      </c>
      <c r="J148" s="117" t="s">
        <v>921</v>
      </c>
      <c r="K148" s="106"/>
      <c r="L148" s="106"/>
      <c r="M148" s="106"/>
      <c r="N148" s="106"/>
      <c r="O148" s="106"/>
      <c r="P148" s="106"/>
      <c r="Q148" s="106"/>
      <c r="R148" s="106"/>
      <c r="S148" s="106"/>
      <c r="T148" s="106"/>
      <c r="U148" s="106"/>
    </row>
    <row r="149" spans="1:21">
      <c r="A149" s="108">
        <v>148</v>
      </c>
      <c r="B149" s="109" t="s">
        <v>106</v>
      </c>
      <c r="C149" s="110" t="s">
        <v>310</v>
      </c>
      <c r="D149" s="111">
        <v>80</v>
      </c>
      <c r="E149" s="112">
        <v>6750</v>
      </c>
      <c r="F149" s="113">
        <v>0</v>
      </c>
      <c r="G149" s="114">
        <v>6750</v>
      </c>
      <c r="H149" s="115">
        <v>540000</v>
      </c>
      <c r="I149" s="116" t="s">
        <v>922</v>
      </c>
      <c r="J149" s="117" t="s">
        <v>455</v>
      </c>
      <c r="K149" s="106"/>
      <c r="L149" s="106"/>
      <c r="M149" s="106"/>
      <c r="N149" s="106"/>
      <c r="O149" s="106"/>
      <c r="P149" s="106"/>
      <c r="Q149" s="106"/>
      <c r="R149" s="106"/>
      <c r="S149" s="106"/>
      <c r="T149" s="106"/>
      <c r="U149" s="106"/>
    </row>
    <row r="150" spans="1:21">
      <c r="A150" s="108">
        <v>149</v>
      </c>
      <c r="B150" s="109" t="s">
        <v>782</v>
      </c>
      <c r="C150" s="110" t="s">
        <v>292</v>
      </c>
      <c r="D150" s="111">
        <v>160</v>
      </c>
      <c r="E150" s="112">
        <v>868</v>
      </c>
      <c r="F150" s="113">
        <v>138.88</v>
      </c>
      <c r="G150" s="114">
        <v>1006.88</v>
      </c>
      <c r="H150" s="115">
        <v>161100.79999999999</v>
      </c>
      <c r="I150" s="116" t="s">
        <v>622</v>
      </c>
      <c r="J150" s="116" t="s">
        <v>709</v>
      </c>
      <c r="K150" s="106"/>
      <c r="L150" s="106"/>
      <c r="M150" s="106"/>
      <c r="N150" s="106"/>
      <c r="O150" s="106"/>
      <c r="P150" s="106"/>
      <c r="Q150" s="106"/>
      <c r="R150" s="106"/>
      <c r="S150" s="106"/>
      <c r="T150" s="106"/>
      <c r="U150" s="106"/>
    </row>
    <row r="151" spans="1:21">
      <c r="A151" s="108">
        <v>150</v>
      </c>
      <c r="B151" s="109" t="s">
        <v>783</v>
      </c>
      <c r="C151" s="110"/>
      <c r="D151" s="111">
        <v>100</v>
      </c>
      <c r="E151" s="112"/>
      <c r="F151" s="113">
        <v>0</v>
      </c>
      <c r="G151" s="114">
        <v>0</v>
      </c>
      <c r="H151" s="115">
        <v>0</v>
      </c>
      <c r="I151" s="116"/>
      <c r="J151" s="116"/>
      <c r="K151" s="106"/>
      <c r="L151" s="106"/>
      <c r="M151" s="106"/>
      <c r="N151" s="106"/>
      <c r="O151" s="106"/>
      <c r="P151" s="106"/>
      <c r="Q151" s="106"/>
      <c r="R151" s="106"/>
      <c r="S151" s="106"/>
      <c r="T151" s="106"/>
      <c r="U151" s="106"/>
    </row>
    <row r="152" spans="1:21">
      <c r="A152" s="108">
        <v>151</v>
      </c>
      <c r="B152" s="109" t="s">
        <v>784</v>
      </c>
      <c r="C152" s="110" t="s">
        <v>292</v>
      </c>
      <c r="D152" s="111">
        <v>200</v>
      </c>
      <c r="E152" s="112"/>
      <c r="F152" s="113">
        <v>0</v>
      </c>
      <c r="G152" s="114">
        <v>0</v>
      </c>
      <c r="H152" s="115">
        <v>0</v>
      </c>
      <c r="I152" s="116"/>
      <c r="J152" s="116"/>
      <c r="K152" s="106"/>
      <c r="L152" s="106"/>
      <c r="M152" s="106"/>
      <c r="N152" s="106"/>
      <c r="O152" s="106"/>
      <c r="P152" s="106"/>
      <c r="Q152" s="106"/>
      <c r="R152" s="106"/>
      <c r="S152" s="106"/>
      <c r="T152" s="106"/>
      <c r="U152" s="106"/>
    </row>
    <row r="153" spans="1:21">
      <c r="A153" s="108">
        <v>152</v>
      </c>
      <c r="B153" s="109" t="s">
        <v>785</v>
      </c>
      <c r="C153" s="110" t="s">
        <v>292</v>
      </c>
      <c r="D153" s="111">
        <v>400</v>
      </c>
      <c r="E153" s="112"/>
      <c r="F153" s="113">
        <v>0</v>
      </c>
      <c r="G153" s="114">
        <v>0</v>
      </c>
      <c r="H153" s="115">
        <v>0</v>
      </c>
      <c r="I153" s="116"/>
      <c r="J153" s="116"/>
      <c r="K153" s="106"/>
      <c r="L153" s="106"/>
      <c r="M153" s="106"/>
      <c r="N153" s="106"/>
      <c r="O153" s="106"/>
      <c r="P153" s="106"/>
      <c r="Q153" s="106"/>
      <c r="R153" s="106"/>
      <c r="S153" s="106"/>
      <c r="T153" s="106"/>
      <c r="U153" s="106"/>
    </row>
    <row r="154" spans="1:21">
      <c r="A154" s="108">
        <v>153</v>
      </c>
      <c r="B154" s="109" t="s">
        <v>786</v>
      </c>
      <c r="C154" s="110" t="s">
        <v>292</v>
      </c>
      <c r="D154" s="111">
        <v>200</v>
      </c>
      <c r="E154" s="112"/>
      <c r="F154" s="113">
        <v>0</v>
      </c>
      <c r="G154" s="114">
        <v>0</v>
      </c>
      <c r="H154" s="115">
        <v>0</v>
      </c>
      <c r="I154" s="116"/>
      <c r="J154" s="116"/>
      <c r="K154" s="106"/>
      <c r="L154" s="106"/>
      <c r="M154" s="106"/>
      <c r="N154" s="106"/>
      <c r="O154" s="106"/>
      <c r="P154" s="106"/>
      <c r="Q154" s="106"/>
      <c r="R154" s="106"/>
      <c r="S154" s="106"/>
      <c r="T154" s="106"/>
      <c r="U154" s="106"/>
    </row>
    <row r="155" spans="1:21">
      <c r="A155" s="108">
        <v>154</v>
      </c>
      <c r="B155" s="109" t="s">
        <v>107</v>
      </c>
      <c r="C155" s="110" t="s">
        <v>292</v>
      </c>
      <c r="D155" s="111">
        <v>200</v>
      </c>
      <c r="E155" s="112"/>
      <c r="F155" s="113">
        <v>0</v>
      </c>
      <c r="G155" s="114">
        <v>0</v>
      </c>
      <c r="H155" s="115">
        <v>0</v>
      </c>
      <c r="I155" s="116"/>
      <c r="J155" s="116"/>
      <c r="K155" s="106"/>
      <c r="L155" s="106"/>
      <c r="M155" s="106"/>
      <c r="N155" s="106"/>
      <c r="O155" s="106"/>
      <c r="P155" s="106"/>
      <c r="Q155" s="106"/>
      <c r="R155" s="106"/>
      <c r="S155" s="106"/>
      <c r="T155" s="106"/>
      <c r="U155" s="106"/>
    </row>
    <row r="156" spans="1:21" ht="28">
      <c r="A156" s="108">
        <v>155</v>
      </c>
      <c r="B156" s="109" t="s">
        <v>108</v>
      </c>
      <c r="C156" s="110" t="s">
        <v>14</v>
      </c>
      <c r="D156" s="111">
        <v>4</v>
      </c>
      <c r="E156" s="112"/>
      <c r="F156" s="113">
        <v>0</v>
      </c>
      <c r="G156" s="114">
        <v>0</v>
      </c>
      <c r="H156" s="115">
        <v>0</v>
      </c>
      <c r="I156" s="116"/>
      <c r="J156" s="116"/>
      <c r="K156" s="106"/>
      <c r="L156" s="106"/>
      <c r="M156" s="106"/>
      <c r="N156" s="106"/>
      <c r="O156" s="106"/>
      <c r="P156" s="106"/>
      <c r="Q156" s="106"/>
      <c r="R156" s="106"/>
      <c r="S156" s="106"/>
      <c r="T156" s="106"/>
      <c r="U156" s="106"/>
    </row>
    <row r="157" spans="1:21">
      <c r="A157" s="108">
        <v>156</v>
      </c>
      <c r="B157" s="109" t="s">
        <v>109</v>
      </c>
      <c r="C157" s="110" t="s">
        <v>311</v>
      </c>
      <c r="D157" s="111">
        <v>200</v>
      </c>
      <c r="E157" s="112"/>
      <c r="F157" s="113">
        <v>0</v>
      </c>
      <c r="G157" s="114">
        <v>0</v>
      </c>
      <c r="H157" s="115">
        <v>0</v>
      </c>
      <c r="I157" s="116"/>
      <c r="J157" s="116"/>
      <c r="K157" s="106"/>
      <c r="L157" s="106"/>
      <c r="M157" s="106"/>
      <c r="N157" s="106"/>
      <c r="O157" s="106"/>
      <c r="P157" s="106"/>
      <c r="Q157" s="106"/>
      <c r="R157" s="106"/>
      <c r="S157" s="106"/>
      <c r="T157" s="106"/>
      <c r="U157" s="106"/>
    </row>
    <row r="158" spans="1:21">
      <c r="A158" s="108">
        <v>157</v>
      </c>
      <c r="B158" s="109" t="s">
        <v>110</v>
      </c>
      <c r="C158" s="110" t="s">
        <v>292</v>
      </c>
      <c r="D158" s="111">
        <v>48</v>
      </c>
      <c r="E158" s="112"/>
      <c r="F158" s="113">
        <v>0</v>
      </c>
      <c r="G158" s="114">
        <v>0</v>
      </c>
      <c r="H158" s="115">
        <v>0</v>
      </c>
      <c r="I158" s="116"/>
      <c r="J158" s="116"/>
      <c r="K158" s="106"/>
      <c r="L158" s="106"/>
      <c r="M158" s="106"/>
      <c r="N158" s="106"/>
      <c r="O158" s="106"/>
      <c r="P158" s="106"/>
      <c r="Q158" s="106"/>
      <c r="R158" s="106"/>
      <c r="S158" s="106"/>
      <c r="T158" s="106"/>
      <c r="U158" s="106"/>
    </row>
    <row r="159" spans="1:21">
      <c r="A159" s="108">
        <v>158</v>
      </c>
      <c r="B159" s="109" t="s">
        <v>111</v>
      </c>
      <c r="C159" s="110" t="s">
        <v>292</v>
      </c>
      <c r="D159" s="111">
        <v>48</v>
      </c>
      <c r="E159" s="112"/>
      <c r="F159" s="113">
        <v>0</v>
      </c>
      <c r="G159" s="114">
        <v>0</v>
      </c>
      <c r="H159" s="115">
        <v>0</v>
      </c>
      <c r="I159" s="116"/>
      <c r="J159" s="116"/>
      <c r="K159" s="106"/>
      <c r="L159" s="106"/>
      <c r="M159" s="106"/>
      <c r="N159" s="106"/>
      <c r="O159" s="106"/>
      <c r="P159" s="106"/>
      <c r="Q159" s="106"/>
      <c r="R159" s="106"/>
      <c r="S159" s="106"/>
      <c r="T159" s="106"/>
      <c r="U159" s="106"/>
    </row>
    <row r="160" spans="1:21">
      <c r="A160" s="108">
        <v>159</v>
      </c>
      <c r="B160" s="109" t="s">
        <v>112</v>
      </c>
      <c r="C160" s="110" t="s">
        <v>292</v>
      </c>
      <c r="D160" s="111">
        <v>40</v>
      </c>
      <c r="E160" s="112"/>
      <c r="F160" s="113">
        <v>0</v>
      </c>
      <c r="G160" s="114">
        <v>0</v>
      </c>
      <c r="H160" s="115">
        <v>0</v>
      </c>
      <c r="I160" s="116"/>
      <c r="J160" s="116"/>
      <c r="K160" s="106"/>
      <c r="L160" s="106"/>
      <c r="M160" s="106"/>
      <c r="N160" s="106"/>
      <c r="O160" s="106"/>
      <c r="P160" s="106"/>
      <c r="Q160" s="106"/>
      <c r="R160" s="106"/>
      <c r="S160" s="106"/>
      <c r="T160" s="106"/>
      <c r="U160" s="106"/>
    </row>
    <row r="161" spans="1:21">
      <c r="A161" s="108">
        <v>160</v>
      </c>
      <c r="B161" s="109" t="s">
        <v>113</v>
      </c>
      <c r="C161" s="110" t="s">
        <v>292</v>
      </c>
      <c r="D161" s="111">
        <v>250</v>
      </c>
      <c r="E161" s="112"/>
      <c r="F161" s="113">
        <v>0</v>
      </c>
      <c r="G161" s="114">
        <v>0</v>
      </c>
      <c r="H161" s="115">
        <v>0</v>
      </c>
      <c r="I161" s="116"/>
      <c r="J161" s="116"/>
      <c r="K161" s="106"/>
      <c r="L161" s="106"/>
      <c r="M161" s="106"/>
      <c r="N161" s="106"/>
      <c r="O161" s="106"/>
      <c r="P161" s="106"/>
      <c r="Q161" s="106"/>
      <c r="R161" s="106"/>
      <c r="S161" s="106"/>
      <c r="T161" s="106"/>
      <c r="U161" s="106"/>
    </row>
    <row r="162" spans="1:21">
      <c r="A162" s="108">
        <v>161</v>
      </c>
      <c r="B162" s="109" t="s">
        <v>114</v>
      </c>
      <c r="C162" s="110" t="s">
        <v>312</v>
      </c>
      <c r="D162" s="111">
        <v>4</v>
      </c>
      <c r="E162" s="112"/>
      <c r="F162" s="113">
        <v>0</v>
      </c>
      <c r="G162" s="114">
        <v>0</v>
      </c>
      <c r="H162" s="115">
        <v>0</v>
      </c>
      <c r="I162" s="116"/>
      <c r="J162" s="116"/>
      <c r="K162" s="106"/>
      <c r="L162" s="106"/>
      <c r="M162" s="106"/>
      <c r="N162" s="106"/>
      <c r="O162" s="106"/>
      <c r="P162" s="106"/>
      <c r="Q162" s="106"/>
      <c r="R162" s="106"/>
      <c r="S162" s="106"/>
      <c r="T162" s="106"/>
      <c r="U162" s="106"/>
    </row>
    <row r="163" spans="1:21">
      <c r="A163" s="108">
        <v>162</v>
      </c>
      <c r="B163" s="109" t="s">
        <v>115</v>
      </c>
      <c r="C163" s="110" t="s">
        <v>292</v>
      </c>
      <c r="D163" s="111">
        <v>30</v>
      </c>
      <c r="E163" s="112"/>
      <c r="F163" s="113">
        <v>0</v>
      </c>
      <c r="G163" s="114">
        <v>0</v>
      </c>
      <c r="H163" s="115">
        <v>0</v>
      </c>
      <c r="I163" s="116"/>
      <c r="J163" s="116"/>
      <c r="K163" s="106"/>
      <c r="L163" s="106"/>
      <c r="M163" s="106"/>
      <c r="N163" s="106"/>
      <c r="O163" s="106"/>
      <c r="P163" s="106"/>
      <c r="Q163" s="106"/>
      <c r="R163" s="106"/>
      <c r="S163" s="106"/>
      <c r="T163" s="106"/>
      <c r="U163" s="106"/>
    </row>
    <row r="164" spans="1:21" s="70" customFormat="1">
      <c r="A164" s="108">
        <v>163</v>
      </c>
      <c r="B164" s="109" t="s">
        <v>116</v>
      </c>
      <c r="C164" s="110" t="s">
        <v>292</v>
      </c>
      <c r="D164" s="111">
        <v>200</v>
      </c>
      <c r="E164" s="112"/>
      <c r="F164" s="113">
        <v>0</v>
      </c>
      <c r="G164" s="114">
        <v>0</v>
      </c>
      <c r="H164" s="115">
        <v>0</v>
      </c>
      <c r="I164" s="135"/>
      <c r="J164" s="135"/>
      <c r="K164" s="136"/>
      <c r="L164" s="136"/>
      <c r="M164" s="136"/>
      <c r="N164" s="136"/>
      <c r="O164" s="136"/>
      <c r="P164" s="136"/>
      <c r="Q164" s="136"/>
      <c r="R164" s="136"/>
      <c r="S164" s="136"/>
      <c r="T164" s="136"/>
      <c r="U164" s="136"/>
    </row>
    <row r="165" spans="1:21" s="70" customFormat="1">
      <c r="A165" s="108">
        <v>164</v>
      </c>
      <c r="B165" s="109" t="s">
        <v>117</v>
      </c>
      <c r="C165" s="110" t="s">
        <v>292</v>
      </c>
      <c r="D165" s="111">
        <v>6000</v>
      </c>
      <c r="E165" s="112"/>
      <c r="F165" s="113">
        <v>0</v>
      </c>
      <c r="G165" s="114">
        <v>0</v>
      </c>
      <c r="H165" s="115">
        <v>0</v>
      </c>
      <c r="I165" s="135"/>
      <c r="J165" s="135"/>
      <c r="K165" s="136"/>
      <c r="L165" s="136"/>
      <c r="M165" s="136"/>
      <c r="N165" s="136"/>
      <c r="O165" s="136"/>
      <c r="P165" s="136"/>
      <c r="Q165" s="136"/>
      <c r="R165" s="136"/>
      <c r="S165" s="136"/>
      <c r="T165" s="136"/>
      <c r="U165" s="136"/>
    </row>
    <row r="166" spans="1:21" s="70" customFormat="1">
      <c r="A166" s="108">
        <v>165</v>
      </c>
      <c r="B166" s="109" t="s">
        <v>118</v>
      </c>
      <c r="C166" s="110" t="s">
        <v>313</v>
      </c>
      <c r="D166" s="111">
        <v>40</v>
      </c>
      <c r="E166" s="112"/>
      <c r="F166" s="113">
        <v>0</v>
      </c>
      <c r="G166" s="114">
        <v>0</v>
      </c>
      <c r="H166" s="115">
        <v>0</v>
      </c>
      <c r="I166" s="135"/>
      <c r="J166" s="135"/>
      <c r="K166" s="136"/>
      <c r="L166" s="136"/>
      <c r="M166" s="136"/>
      <c r="N166" s="136"/>
      <c r="O166" s="136"/>
      <c r="P166" s="136"/>
      <c r="Q166" s="136"/>
      <c r="R166" s="136"/>
      <c r="S166" s="136"/>
      <c r="T166" s="136"/>
      <c r="U166" s="136"/>
    </row>
    <row r="167" spans="1:21">
      <c r="A167" s="108">
        <v>166</v>
      </c>
      <c r="B167" s="109" t="s">
        <v>119</v>
      </c>
      <c r="C167" s="110" t="s">
        <v>314</v>
      </c>
      <c r="D167" s="111">
        <v>120</v>
      </c>
      <c r="E167" s="112"/>
      <c r="F167" s="113">
        <v>0</v>
      </c>
      <c r="G167" s="114">
        <v>0</v>
      </c>
      <c r="H167" s="115">
        <v>0</v>
      </c>
      <c r="I167" s="116"/>
      <c r="J167" s="116"/>
      <c r="K167" s="106"/>
      <c r="L167" s="106"/>
      <c r="M167" s="106"/>
      <c r="N167" s="106"/>
      <c r="O167" s="106"/>
      <c r="P167" s="106"/>
      <c r="Q167" s="106"/>
      <c r="R167" s="106"/>
      <c r="S167" s="106"/>
      <c r="T167" s="106"/>
      <c r="U167" s="106"/>
    </row>
    <row r="168" spans="1:21" s="70" customFormat="1">
      <c r="A168" s="108">
        <v>167</v>
      </c>
      <c r="B168" s="109" t="s">
        <v>120</v>
      </c>
      <c r="C168" s="110" t="s">
        <v>315</v>
      </c>
      <c r="D168" s="111">
        <v>20</v>
      </c>
      <c r="E168" s="112"/>
      <c r="F168" s="113">
        <v>0</v>
      </c>
      <c r="G168" s="114">
        <v>0</v>
      </c>
      <c r="H168" s="115">
        <v>0</v>
      </c>
      <c r="I168" s="135"/>
      <c r="J168" s="135"/>
      <c r="K168" s="136"/>
      <c r="L168" s="136"/>
      <c r="M168" s="136"/>
      <c r="N168" s="136"/>
      <c r="O168" s="136"/>
      <c r="P168" s="136"/>
      <c r="Q168" s="136"/>
      <c r="R168" s="136"/>
      <c r="S168" s="136"/>
      <c r="T168" s="136"/>
      <c r="U168" s="136"/>
    </row>
    <row r="169" spans="1:21" s="70" customFormat="1" ht="28">
      <c r="A169" s="108">
        <v>168</v>
      </c>
      <c r="B169" s="109" t="s">
        <v>121</v>
      </c>
      <c r="C169" s="110" t="s">
        <v>316</v>
      </c>
      <c r="D169" s="111">
        <v>40</v>
      </c>
      <c r="E169" s="112"/>
      <c r="F169" s="113">
        <v>0</v>
      </c>
      <c r="G169" s="114">
        <v>0</v>
      </c>
      <c r="H169" s="115">
        <v>0</v>
      </c>
      <c r="I169" s="135"/>
      <c r="J169" s="135"/>
      <c r="K169" s="136"/>
      <c r="L169" s="136"/>
      <c r="M169" s="136"/>
      <c r="N169" s="136"/>
      <c r="O169" s="136"/>
      <c r="P169" s="136"/>
      <c r="Q169" s="136"/>
      <c r="R169" s="136"/>
      <c r="S169" s="136"/>
      <c r="T169" s="136"/>
      <c r="U169" s="136"/>
    </row>
    <row r="170" spans="1:21" s="70" customFormat="1" ht="28">
      <c r="A170" s="108">
        <v>169</v>
      </c>
      <c r="B170" s="109" t="s">
        <v>121</v>
      </c>
      <c r="C170" s="110" t="s">
        <v>317</v>
      </c>
      <c r="D170" s="111">
        <v>40</v>
      </c>
      <c r="E170" s="112"/>
      <c r="F170" s="113">
        <v>0</v>
      </c>
      <c r="G170" s="114">
        <v>0</v>
      </c>
      <c r="H170" s="115">
        <v>0</v>
      </c>
      <c r="I170" s="135"/>
      <c r="J170" s="135"/>
      <c r="K170" s="136"/>
      <c r="L170" s="136"/>
      <c r="M170" s="136"/>
      <c r="N170" s="136"/>
      <c r="O170" s="136"/>
      <c r="P170" s="136"/>
      <c r="Q170" s="136"/>
      <c r="R170" s="136"/>
      <c r="S170" s="136"/>
      <c r="T170" s="136"/>
      <c r="U170" s="136"/>
    </row>
    <row r="171" spans="1:21">
      <c r="A171" s="108">
        <v>170</v>
      </c>
      <c r="B171" s="122" t="s">
        <v>122</v>
      </c>
      <c r="C171" s="121" t="s">
        <v>880</v>
      </c>
      <c r="D171" s="111">
        <v>40</v>
      </c>
      <c r="E171" s="112">
        <v>11000</v>
      </c>
      <c r="F171" s="113">
        <v>1760</v>
      </c>
      <c r="G171" s="114">
        <v>12760</v>
      </c>
      <c r="H171" s="115">
        <v>510400</v>
      </c>
      <c r="I171" s="116" t="s">
        <v>923</v>
      </c>
      <c r="J171" s="117" t="s">
        <v>516</v>
      </c>
      <c r="K171" s="106"/>
      <c r="L171" s="106"/>
      <c r="M171" s="106"/>
      <c r="N171" s="106"/>
      <c r="O171" s="106"/>
      <c r="P171" s="106"/>
      <c r="Q171" s="106"/>
      <c r="R171" s="106"/>
      <c r="S171" s="106"/>
      <c r="T171" s="106"/>
      <c r="U171" s="106"/>
    </row>
    <row r="172" spans="1:21">
      <c r="A172" s="108">
        <v>171</v>
      </c>
      <c r="B172" s="109" t="s">
        <v>123</v>
      </c>
      <c r="C172" s="110" t="s">
        <v>877</v>
      </c>
      <c r="D172" s="111">
        <v>4</v>
      </c>
      <c r="E172" s="112"/>
      <c r="F172" s="113">
        <v>0</v>
      </c>
      <c r="G172" s="114">
        <v>0</v>
      </c>
      <c r="H172" s="115">
        <v>0</v>
      </c>
      <c r="I172" s="116"/>
      <c r="J172" s="116"/>
      <c r="K172" s="106"/>
      <c r="L172" s="106"/>
      <c r="M172" s="106"/>
      <c r="N172" s="106"/>
      <c r="O172" s="106"/>
      <c r="P172" s="106"/>
      <c r="Q172" s="106"/>
      <c r="R172" s="106"/>
      <c r="S172" s="106"/>
      <c r="T172" s="106"/>
      <c r="U172" s="106"/>
    </row>
    <row r="173" spans="1:21">
      <c r="A173" s="108">
        <v>172</v>
      </c>
      <c r="B173" s="109" t="s">
        <v>124</v>
      </c>
      <c r="C173" s="110" t="s">
        <v>319</v>
      </c>
      <c r="D173" s="111">
        <v>240</v>
      </c>
      <c r="E173" s="112"/>
      <c r="F173" s="113">
        <v>0</v>
      </c>
      <c r="G173" s="114">
        <v>0</v>
      </c>
      <c r="H173" s="115">
        <v>0</v>
      </c>
      <c r="I173" s="116"/>
      <c r="J173" s="116"/>
      <c r="K173" s="106"/>
      <c r="L173" s="106"/>
      <c r="M173" s="106"/>
      <c r="N173" s="106"/>
      <c r="O173" s="106"/>
      <c r="P173" s="106"/>
      <c r="Q173" s="106"/>
      <c r="R173" s="106"/>
      <c r="S173" s="106"/>
      <c r="T173" s="106"/>
      <c r="U173" s="106"/>
    </row>
    <row r="174" spans="1:21">
      <c r="A174" s="108">
        <v>173</v>
      </c>
      <c r="B174" s="109" t="s">
        <v>125</v>
      </c>
      <c r="C174" s="110" t="s">
        <v>320</v>
      </c>
      <c r="D174" s="111">
        <v>24</v>
      </c>
      <c r="E174" s="112">
        <v>10625</v>
      </c>
      <c r="F174" s="113">
        <v>1700</v>
      </c>
      <c r="G174" s="114">
        <v>12325</v>
      </c>
      <c r="H174" s="115">
        <v>295800</v>
      </c>
      <c r="I174" s="116" t="s">
        <v>457</v>
      </c>
      <c r="J174" s="117" t="s">
        <v>924</v>
      </c>
      <c r="K174" s="106"/>
      <c r="L174" s="106"/>
      <c r="M174" s="106"/>
      <c r="N174" s="106"/>
      <c r="O174" s="106"/>
      <c r="P174" s="106"/>
      <c r="Q174" s="106"/>
      <c r="R174" s="106"/>
      <c r="S174" s="106"/>
      <c r="T174" s="106"/>
      <c r="U174" s="106"/>
    </row>
    <row r="175" spans="1:21">
      <c r="A175" s="108">
        <v>174</v>
      </c>
      <c r="B175" s="109" t="s">
        <v>126</v>
      </c>
      <c r="C175" s="110" t="s">
        <v>320</v>
      </c>
      <c r="D175" s="111">
        <v>800</v>
      </c>
      <c r="E175" s="112">
        <v>10625</v>
      </c>
      <c r="F175" s="113">
        <v>1700</v>
      </c>
      <c r="G175" s="114">
        <v>12325</v>
      </c>
      <c r="H175" s="115">
        <v>9860000</v>
      </c>
      <c r="I175" s="116" t="s">
        <v>457</v>
      </c>
      <c r="J175" s="117" t="s">
        <v>924</v>
      </c>
      <c r="K175" s="106"/>
      <c r="L175" s="106"/>
      <c r="M175" s="106"/>
      <c r="N175" s="106"/>
      <c r="O175" s="106"/>
      <c r="P175" s="106"/>
      <c r="Q175" s="106"/>
      <c r="R175" s="106"/>
      <c r="S175" s="106"/>
      <c r="T175" s="106"/>
      <c r="U175" s="106"/>
    </row>
    <row r="176" spans="1:21">
      <c r="A176" s="108">
        <v>175</v>
      </c>
      <c r="B176" s="109" t="s">
        <v>127</v>
      </c>
      <c r="C176" s="110" t="s">
        <v>320</v>
      </c>
      <c r="D176" s="111">
        <v>800</v>
      </c>
      <c r="E176" s="112">
        <v>10625</v>
      </c>
      <c r="F176" s="113">
        <v>1700</v>
      </c>
      <c r="G176" s="114">
        <v>12325</v>
      </c>
      <c r="H176" s="115">
        <v>9860000</v>
      </c>
      <c r="I176" s="116" t="s">
        <v>457</v>
      </c>
      <c r="J176" s="117" t="s">
        <v>924</v>
      </c>
      <c r="K176" s="106"/>
      <c r="L176" s="106"/>
      <c r="M176" s="106"/>
      <c r="N176" s="106"/>
      <c r="O176" s="106"/>
      <c r="P176" s="106"/>
      <c r="Q176" s="106"/>
      <c r="R176" s="106"/>
      <c r="S176" s="106"/>
      <c r="T176" s="106"/>
      <c r="U176" s="106"/>
    </row>
    <row r="177" spans="1:21">
      <c r="A177" s="108">
        <v>176</v>
      </c>
      <c r="B177" s="109" t="s">
        <v>128</v>
      </c>
      <c r="C177" s="110" t="s">
        <v>320</v>
      </c>
      <c r="D177" s="111">
        <v>40</v>
      </c>
      <c r="E177" s="112">
        <v>10625</v>
      </c>
      <c r="F177" s="113">
        <v>1700</v>
      </c>
      <c r="G177" s="114">
        <v>12325</v>
      </c>
      <c r="H177" s="115">
        <v>493000</v>
      </c>
      <c r="I177" s="116" t="s">
        <v>457</v>
      </c>
      <c r="J177" s="117" t="s">
        <v>924</v>
      </c>
      <c r="K177" s="106"/>
      <c r="L177" s="106"/>
      <c r="M177" s="106"/>
      <c r="N177" s="106"/>
      <c r="O177" s="106"/>
      <c r="P177" s="106"/>
      <c r="Q177" s="106"/>
      <c r="R177" s="106"/>
      <c r="S177" s="106"/>
      <c r="T177" s="106"/>
      <c r="U177" s="106"/>
    </row>
    <row r="178" spans="1:21">
      <c r="A178" s="108">
        <v>177</v>
      </c>
      <c r="B178" s="109" t="s">
        <v>129</v>
      </c>
      <c r="C178" s="110" t="s">
        <v>320</v>
      </c>
      <c r="D178" s="111">
        <v>60</v>
      </c>
      <c r="E178" s="112">
        <v>1100</v>
      </c>
      <c r="F178" s="113">
        <v>176</v>
      </c>
      <c r="G178" s="114">
        <v>1276</v>
      </c>
      <c r="H178" s="115">
        <v>76560</v>
      </c>
      <c r="I178" s="116" t="s">
        <v>457</v>
      </c>
      <c r="J178" s="117" t="s">
        <v>925</v>
      </c>
      <c r="K178" s="106"/>
      <c r="L178" s="106"/>
      <c r="M178" s="106"/>
      <c r="N178" s="106"/>
      <c r="O178" s="106"/>
      <c r="P178" s="106"/>
      <c r="Q178" s="106"/>
      <c r="R178" s="106"/>
      <c r="S178" s="106"/>
      <c r="T178" s="106"/>
      <c r="U178" s="106"/>
    </row>
    <row r="179" spans="1:21">
      <c r="A179" s="108">
        <v>178</v>
      </c>
      <c r="B179" s="109" t="s">
        <v>130</v>
      </c>
      <c r="C179" s="110" t="s">
        <v>320</v>
      </c>
      <c r="D179" s="111">
        <v>60</v>
      </c>
      <c r="E179" s="112">
        <v>1100</v>
      </c>
      <c r="F179" s="113">
        <v>176</v>
      </c>
      <c r="G179" s="114">
        <v>1276</v>
      </c>
      <c r="H179" s="115">
        <v>76560</v>
      </c>
      <c r="I179" s="116" t="s">
        <v>457</v>
      </c>
      <c r="J179" s="117" t="s">
        <v>925</v>
      </c>
      <c r="K179" s="106"/>
      <c r="L179" s="106"/>
      <c r="M179" s="106"/>
      <c r="N179" s="106"/>
      <c r="O179" s="106"/>
      <c r="P179" s="106"/>
      <c r="Q179" s="106"/>
      <c r="R179" s="106"/>
      <c r="S179" s="106"/>
      <c r="T179" s="106"/>
      <c r="U179" s="106"/>
    </row>
    <row r="180" spans="1:21">
      <c r="A180" s="108">
        <v>179</v>
      </c>
      <c r="B180" s="109" t="s">
        <v>131</v>
      </c>
      <c r="C180" s="110" t="s">
        <v>320</v>
      </c>
      <c r="D180" s="111">
        <v>80</v>
      </c>
      <c r="E180" s="112">
        <v>1100</v>
      </c>
      <c r="F180" s="113">
        <v>176</v>
      </c>
      <c r="G180" s="114">
        <v>1276</v>
      </c>
      <c r="H180" s="115">
        <v>102080</v>
      </c>
      <c r="I180" s="116" t="s">
        <v>457</v>
      </c>
      <c r="J180" s="117" t="s">
        <v>925</v>
      </c>
      <c r="K180" s="106"/>
      <c r="L180" s="106"/>
      <c r="M180" s="106"/>
      <c r="N180" s="106"/>
      <c r="O180" s="106"/>
      <c r="P180" s="106"/>
      <c r="Q180" s="106"/>
      <c r="R180" s="106"/>
      <c r="S180" s="106"/>
      <c r="T180" s="106"/>
      <c r="U180" s="106"/>
    </row>
    <row r="181" spans="1:21">
      <c r="A181" s="108">
        <v>180</v>
      </c>
      <c r="B181" s="109" t="s">
        <v>132</v>
      </c>
      <c r="C181" s="110" t="s">
        <v>320</v>
      </c>
      <c r="D181" s="111">
        <v>24</v>
      </c>
      <c r="E181" s="112">
        <v>1100</v>
      </c>
      <c r="F181" s="113">
        <v>176</v>
      </c>
      <c r="G181" s="114">
        <v>1276</v>
      </c>
      <c r="H181" s="115">
        <v>30624</v>
      </c>
      <c r="I181" s="116" t="s">
        <v>457</v>
      </c>
      <c r="J181" s="117" t="s">
        <v>925</v>
      </c>
      <c r="K181" s="106"/>
      <c r="L181" s="106"/>
      <c r="M181" s="106"/>
      <c r="N181" s="106"/>
      <c r="O181" s="106"/>
      <c r="P181" s="106"/>
      <c r="Q181" s="106"/>
      <c r="R181" s="106"/>
      <c r="S181" s="106"/>
      <c r="T181" s="106"/>
      <c r="U181" s="106"/>
    </row>
    <row r="182" spans="1:21">
      <c r="A182" s="108">
        <v>181</v>
      </c>
      <c r="B182" s="109" t="s">
        <v>133</v>
      </c>
      <c r="C182" s="110" t="s">
        <v>320</v>
      </c>
      <c r="D182" s="111">
        <v>12</v>
      </c>
      <c r="E182" s="112">
        <v>14000</v>
      </c>
      <c r="F182" s="113">
        <v>2240</v>
      </c>
      <c r="G182" s="114">
        <v>16240</v>
      </c>
      <c r="H182" s="115">
        <v>194880</v>
      </c>
      <c r="I182" s="116" t="s">
        <v>457</v>
      </c>
      <c r="J182" s="117" t="s">
        <v>926</v>
      </c>
      <c r="K182" s="106"/>
      <c r="L182" s="106"/>
      <c r="M182" s="106"/>
      <c r="N182" s="106"/>
      <c r="O182" s="106"/>
      <c r="P182" s="106"/>
      <c r="Q182" s="106"/>
      <c r="R182" s="106"/>
      <c r="S182" s="106"/>
      <c r="T182" s="106"/>
      <c r="U182" s="106"/>
    </row>
    <row r="183" spans="1:21" s="58" customFormat="1">
      <c r="A183" s="108">
        <v>182</v>
      </c>
      <c r="B183" s="109" t="s">
        <v>134</v>
      </c>
      <c r="C183" s="110" t="s">
        <v>320</v>
      </c>
      <c r="D183" s="111">
        <v>12</v>
      </c>
      <c r="E183" s="112">
        <v>14000</v>
      </c>
      <c r="F183" s="113">
        <v>2240</v>
      </c>
      <c r="G183" s="114">
        <v>16240</v>
      </c>
      <c r="H183" s="115">
        <v>194880</v>
      </c>
      <c r="I183" s="116" t="s">
        <v>457</v>
      </c>
      <c r="J183" s="117" t="s">
        <v>926</v>
      </c>
      <c r="K183" s="124"/>
      <c r="L183" s="124"/>
      <c r="M183" s="124"/>
      <c r="N183" s="124"/>
      <c r="O183" s="124"/>
      <c r="P183" s="124"/>
      <c r="Q183" s="124"/>
      <c r="R183" s="124"/>
      <c r="S183" s="124"/>
      <c r="T183" s="124"/>
      <c r="U183" s="124"/>
    </row>
    <row r="184" spans="1:21" s="70" customFormat="1">
      <c r="A184" s="108">
        <v>183</v>
      </c>
      <c r="B184" s="109" t="s">
        <v>135</v>
      </c>
      <c r="C184" s="110" t="s">
        <v>320</v>
      </c>
      <c r="D184" s="111">
        <v>20</v>
      </c>
      <c r="E184" s="112">
        <v>14000</v>
      </c>
      <c r="F184" s="113">
        <v>2240</v>
      </c>
      <c r="G184" s="114">
        <v>16240</v>
      </c>
      <c r="H184" s="115">
        <v>324800</v>
      </c>
      <c r="I184" s="116" t="s">
        <v>457</v>
      </c>
      <c r="J184" s="117" t="s">
        <v>926</v>
      </c>
      <c r="K184" s="136"/>
      <c r="L184" s="136"/>
      <c r="M184" s="136"/>
      <c r="N184" s="136"/>
      <c r="O184" s="136"/>
      <c r="P184" s="136"/>
      <c r="Q184" s="136"/>
      <c r="R184" s="136"/>
      <c r="S184" s="136"/>
      <c r="T184" s="136"/>
      <c r="U184" s="136"/>
    </row>
    <row r="185" spans="1:21" s="63" customFormat="1">
      <c r="A185" s="108">
        <v>184</v>
      </c>
      <c r="B185" s="109" t="s">
        <v>136</v>
      </c>
      <c r="C185" s="110" t="s">
        <v>292</v>
      </c>
      <c r="D185" s="111">
        <v>300</v>
      </c>
      <c r="E185" s="112">
        <v>4313</v>
      </c>
      <c r="F185" s="113">
        <v>690.08</v>
      </c>
      <c r="G185" s="114">
        <v>5003.08</v>
      </c>
      <c r="H185" s="115">
        <v>1500924</v>
      </c>
      <c r="I185" s="131" t="s">
        <v>927</v>
      </c>
      <c r="J185" s="131" t="s">
        <v>454</v>
      </c>
      <c r="K185" s="132"/>
      <c r="L185" s="132"/>
      <c r="M185" s="132"/>
      <c r="N185" s="132"/>
      <c r="O185" s="132"/>
      <c r="P185" s="132"/>
      <c r="Q185" s="132"/>
      <c r="R185" s="132"/>
      <c r="S185" s="132"/>
      <c r="T185" s="132"/>
      <c r="U185" s="132"/>
    </row>
    <row r="186" spans="1:21" s="70" customFormat="1">
      <c r="A186" s="108">
        <v>185</v>
      </c>
      <c r="B186" s="109" t="s">
        <v>137</v>
      </c>
      <c r="C186" s="110" t="s">
        <v>292</v>
      </c>
      <c r="D186" s="111">
        <v>120</v>
      </c>
      <c r="E186" s="112">
        <v>3250</v>
      </c>
      <c r="F186" s="113">
        <v>520</v>
      </c>
      <c r="G186" s="114">
        <v>3770</v>
      </c>
      <c r="H186" s="115">
        <v>452400</v>
      </c>
      <c r="I186" s="135" t="s">
        <v>622</v>
      </c>
      <c r="J186" s="135" t="s">
        <v>454</v>
      </c>
      <c r="K186" s="136"/>
      <c r="L186" s="136"/>
      <c r="M186" s="136"/>
      <c r="N186" s="136"/>
      <c r="O186" s="136"/>
      <c r="P186" s="136"/>
      <c r="Q186" s="136"/>
      <c r="R186" s="136"/>
      <c r="S186" s="136"/>
      <c r="T186" s="136"/>
      <c r="U186" s="136"/>
    </row>
    <row r="187" spans="1:21">
      <c r="A187" s="108">
        <v>186</v>
      </c>
      <c r="B187" s="109" t="s">
        <v>138</v>
      </c>
      <c r="C187" s="110" t="s">
        <v>292</v>
      </c>
      <c r="D187" s="111">
        <v>200</v>
      </c>
      <c r="E187" s="112">
        <v>2125</v>
      </c>
      <c r="F187" s="113">
        <v>340</v>
      </c>
      <c r="G187" s="114">
        <v>2465</v>
      </c>
      <c r="H187" s="115">
        <v>493000</v>
      </c>
      <c r="I187" s="131" t="s">
        <v>928</v>
      </c>
      <c r="J187" s="135" t="s">
        <v>454</v>
      </c>
      <c r="K187" s="106"/>
      <c r="L187" s="106"/>
      <c r="M187" s="106"/>
      <c r="N187" s="106"/>
      <c r="O187" s="106"/>
      <c r="P187" s="106"/>
      <c r="Q187" s="106"/>
      <c r="R187" s="106"/>
      <c r="S187" s="106"/>
      <c r="T187" s="106"/>
      <c r="U187" s="106"/>
    </row>
    <row r="188" spans="1:21" s="63" customFormat="1">
      <c r="A188" s="108">
        <v>187</v>
      </c>
      <c r="B188" s="122" t="s">
        <v>787</v>
      </c>
      <c r="C188" s="121" t="s">
        <v>292</v>
      </c>
      <c r="D188" s="111">
        <v>4</v>
      </c>
      <c r="E188" s="112"/>
      <c r="F188" s="113">
        <v>0</v>
      </c>
      <c r="G188" s="114">
        <v>0</v>
      </c>
      <c r="H188" s="115">
        <v>0</v>
      </c>
      <c r="I188" s="131"/>
      <c r="J188" s="131"/>
      <c r="K188" s="132"/>
      <c r="L188" s="132"/>
      <c r="M188" s="132"/>
      <c r="N188" s="132"/>
      <c r="O188" s="132"/>
      <c r="P188" s="132"/>
      <c r="Q188" s="132"/>
      <c r="R188" s="132"/>
      <c r="S188" s="132"/>
      <c r="T188" s="132"/>
      <c r="U188" s="132"/>
    </row>
    <row r="189" spans="1:21" s="60" customFormat="1">
      <c r="A189" s="108">
        <v>188</v>
      </c>
      <c r="B189" s="122" t="s">
        <v>788</v>
      </c>
      <c r="C189" s="121" t="s">
        <v>292</v>
      </c>
      <c r="D189" s="111">
        <v>4</v>
      </c>
      <c r="E189" s="112"/>
      <c r="F189" s="113">
        <v>0</v>
      </c>
      <c r="G189" s="114">
        <v>0</v>
      </c>
      <c r="H189" s="115">
        <v>0</v>
      </c>
      <c r="I189" s="125"/>
      <c r="J189" s="125"/>
      <c r="K189" s="126"/>
      <c r="L189" s="126"/>
      <c r="M189" s="126"/>
      <c r="N189" s="126"/>
      <c r="O189" s="126"/>
      <c r="P189" s="126"/>
      <c r="Q189" s="126"/>
      <c r="R189" s="126"/>
      <c r="S189" s="126"/>
      <c r="T189" s="126"/>
      <c r="U189" s="126"/>
    </row>
    <row r="190" spans="1:21" s="63" customFormat="1">
      <c r="A190" s="108">
        <v>189</v>
      </c>
      <c r="B190" s="122" t="s">
        <v>789</v>
      </c>
      <c r="C190" s="121" t="s">
        <v>292</v>
      </c>
      <c r="D190" s="111">
        <v>4</v>
      </c>
      <c r="E190" s="112"/>
      <c r="F190" s="113">
        <v>0</v>
      </c>
      <c r="G190" s="114">
        <v>0</v>
      </c>
      <c r="H190" s="115">
        <v>0</v>
      </c>
      <c r="I190" s="131"/>
      <c r="J190" s="131"/>
      <c r="K190" s="132"/>
      <c r="L190" s="132"/>
      <c r="M190" s="132"/>
      <c r="N190" s="132"/>
      <c r="O190" s="132"/>
      <c r="P190" s="132"/>
      <c r="Q190" s="132"/>
      <c r="R190" s="132"/>
      <c r="S190" s="132"/>
      <c r="T190" s="132"/>
      <c r="U190" s="132"/>
    </row>
    <row r="191" spans="1:21" s="63" customFormat="1">
      <c r="A191" s="108">
        <v>190</v>
      </c>
      <c r="B191" s="109" t="s">
        <v>139</v>
      </c>
      <c r="C191" s="110" t="s">
        <v>292</v>
      </c>
      <c r="D191" s="111">
        <v>8</v>
      </c>
      <c r="E191" s="112"/>
      <c r="F191" s="113">
        <v>0</v>
      </c>
      <c r="G191" s="114">
        <v>0</v>
      </c>
      <c r="H191" s="115">
        <v>0</v>
      </c>
      <c r="I191" s="131"/>
      <c r="J191" s="131"/>
      <c r="K191" s="132"/>
      <c r="L191" s="132"/>
      <c r="M191" s="132"/>
      <c r="N191" s="132"/>
      <c r="O191" s="132"/>
      <c r="P191" s="132"/>
      <c r="Q191" s="132"/>
      <c r="R191" s="132"/>
      <c r="S191" s="132"/>
      <c r="T191" s="132"/>
      <c r="U191" s="132"/>
    </row>
    <row r="192" spans="1:21" s="63" customFormat="1">
      <c r="A192" s="108">
        <v>191</v>
      </c>
      <c r="B192" s="109" t="s">
        <v>140</v>
      </c>
      <c r="C192" s="110" t="s">
        <v>292</v>
      </c>
      <c r="D192" s="111">
        <v>8</v>
      </c>
      <c r="E192" s="112"/>
      <c r="F192" s="113">
        <v>0</v>
      </c>
      <c r="G192" s="114">
        <v>0</v>
      </c>
      <c r="H192" s="115">
        <v>0</v>
      </c>
      <c r="I192" s="131"/>
      <c r="J192" s="131"/>
      <c r="K192" s="132"/>
      <c r="L192" s="132"/>
      <c r="M192" s="132"/>
      <c r="N192" s="132"/>
      <c r="O192" s="132"/>
      <c r="P192" s="132"/>
      <c r="Q192" s="132"/>
      <c r="R192" s="132"/>
      <c r="S192" s="132"/>
      <c r="T192" s="132"/>
      <c r="U192" s="132"/>
    </row>
    <row r="193" spans="1:21" s="58" customFormat="1">
      <c r="A193" s="108">
        <v>192</v>
      </c>
      <c r="B193" s="109" t="s">
        <v>141</v>
      </c>
      <c r="C193" s="110" t="s">
        <v>292</v>
      </c>
      <c r="D193" s="111">
        <v>8</v>
      </c>
      <c r="E193" s="112"/>
      <c r="F193" s="113">
        <v>0</v>
      </c>
      <c r="G193" s="114">
        <v>0</v>
      </c>
      <c r="H193" s="115">
        <v>0</v>
      </c>
      <c r="I193" s="123"/>
      <c r="J193" s="123"/>
      <c r="K193" s="124"/>
      <c r="L193" s="124"/>
      <c r="M193" s="124"/>
      <c r="N193" s="124"/>
      <c r="O193" s="124"/>
      <c r="P193" s="124"/>
      <c r="Q193" s="124"/>
      <c r="R193" s="124"/>
      <c r="S193" s="124"/>
      <c r="T193" s="124"/>
      <c r="U193" s="124"/>
    </row>
    <row r="194" spans="1:21" s="60" customFormat="1">
      <c r="A194" s="108">
        <v>193</v>
      </c>
      <c r="B194" s="109" t="s">
        <v>790</v>
      </c>
      <c r="C194" s="110" t="s">
        <v>302</v>
      </c>
      <c r="D194" s="111">
        <v>4</v>
      </c>
      <c r="E194" s="112"/>
      <c r="F194" s="113">
        <v>0</v>
      </c>
      <c r="G194" s="114">
        <v>0</v>
      </c>
      <c r="H194" s="115">
        <v>0</v>
      </c>
      <c r="I194" s="125"/>
      <c r="J194" s="125"/>
      <c r="K194" s="126"/>
      <c r="L194" s="126"/>
      <c r="M194" s="126"/>
      <c r="N194" s="126"/>
      <c r="O194" s="126"/>
      <c r="P194" s="126"/>
      <c r="Q194" s="126"/>
      <c r="R194" s="126"/>
      <c r="S194" s="126"/>
      <c r="T194" s="126"/>
      <c r="U194" s="126"/>
    </row>
    <row r="195" spans="1:21" s="60" customFormat="1">
      <c r="A195" s="108">
        <v>194</v>
      </c>
      <c r="B195" s="109" t="s">
        <v>142</v>
      </c>
      <c r="C195" s="110" t="s">
        <v>292</v>
      </c>
      <c r="D195" s="111">
        <v>1600</v>
      </c>
      <c r="E195" s="112">
        <v>4125</v>
      </c>
      <c r="F195" s="113">
        <v>660</v>
      </c>
      <c r="G195" s="114">
        <v>4785</v>
      </c>
      <c r="H195" s="115">
        <v>7656000</v>
      </c>
      <c r="I195" s="123" t="s">
        <v>622</v>
      </c>
      <c r="J195" s="123" t="s">
        <v>414</v>
      </c>
      <c r="K195" s="126"/>
      <c r="L195" s="126"/>
      <c r="M195" s="126"/>
      <c r="N195" s="126"/>
      <c r="O195" s="126"/>
      <c r="P195" s="126"/>
      <c r="Q195" s="126"/>
      <c r="R195" s="126"/>
      <c r="S195" s="126"/>
      <c r="T195" s="126"/>
      <c r="U195" s="126"/>
    </row>
    <row r="196" spans="1:21" s="70" customFormat="1">
      <c r="A196" s="108">
        <v>195</v>
      </c>
      <c r="B196" s="109" t="s">
        <v>143</v>
      </c>
      <c r="C196" s="110" t="s">
        <v>292</v>
      </c>
      <c r="D196" s="111">
        <v>200</v>
      </c>
      <c r="E196" s="112">
        <v>4188</v>
      </c>
      <c r="F196" s="113">
        <v>670.08</v>
      </c>
      <c r="G196" s="114">
        <v>4858.08</v>
      </c>
      <c r="H196" s="115">
        <v>971616</v>
      </c>
      <c r="I196" s="135" t="s">
        <v>518</v>
      </c>
      <c r="J196" s="135" t="s">
        <v>929</v>
      </c>
      <c r="K196" s="136"/>
      <c r="L196" s="136"/>
      <c r="M196" s="136"/>
      <c r="N196" s="136"/>
      <c r="O196" s="136"/>
      <c r="P196" s="136"/>
      <c r="Q196" s="136"/>
      <c r="R196" s="136"/>
      <c r="S196" s="136"/>
      <c r="T196" s="136"/>
      <c r="U196" s="136"/>
    </row>
    <row r="197" spans="1:21" s="119" customFormat="1">
      <c r="A197" s="108">
        <v>196</v>
      </c>
      <c r="B197" s="109" t="s">
        <v>144</v>
      </c>
      <c r="C197" s="110" t="s">
        <v>292</v>
      </c>
      <c r="D197" s="111">
        <v>160</v>
      </c>
      <c r="E197" s="112">
        <v>4188</v>
      </c>
      <c r="F197" s="113">
        <v>670.08</v>
      </c>
      <c r="G197" s="114">
        <v>4858.08</v>
      </c>
      <c r="H197" s="115">
        <v>777292.80000000005</v>
      </c>
      <c r="I197" s="135" t="s">
        <v>518</v>
      </c>
      <c r="J197" s="135" t="s">
        <v>929</v>
      </c>
      <c r="K197" s="118"/>
      <c r="L197" s="118"/>
      <c r="M197" s="118"/>
      <c r="N197" s="118"/>
      <c r="O197" s="118"/>
      <c r="P197" s="118"/>
      <c r="Q197" s="118"/>
      <c r="R197" s="118"/>
      <c r="S197" s="118"/>
      <c r="T197" s="118"/>
      <c r="U197" s="118"/>
    </row>
    <row r="198" spans="1:21">
      <c r="A198" s="108">
        <v>197</v>
      </c>
      <c r="B198" s="122" t="s">
        <v>791</v>
      </c>
      <c r="C198" s="121" t="s">
        <v>292</v>
      </c>
      <c r="D198" s="111">
        <v>4</v>
      </c>
      <c r="E198" s="112"/>
      <c r="F198" s="113">
        <v>0</v>
      </c>
      <c r="G198" s="114">
        <v>0</v>
      </c>
      <c r="H198" s="115">
        <v>0</v>
      </c>
      <c r="I198" s="116"/>
      <c r="J198" s="116"/>
      <c r="K198" s="106"/>
      <c r="L198" s="106"/>
      <c r="M198" s="106"/>
      <c r="N198" s="106"/>
      <c r="O198" s="106"/>
      <c r="P198" s="106"/>
      <c r="Q198" s="106"/>
      <c r="R198" s="106"/>
      <c r="S198" s="106"/>
      <c r="T198" s="106"/>
      <c r="U198" s="106"/>
    </row>
    <row r="199" spans="1:21">
      <c r="A199" s="108">
        <v>198</v>
      </c>
      <c r="B199" s="109" t="s">
        <v>145</v>
      </c>
      <c r="C199" s="110" t="s">
        <v>292</v>
      </c>
      <c r="D199" s="111">
        <v>8</v>
      </c>
      <c r="E199" s="112"/>
      <c r="F199" s="113">
        <v>0</v>
      </c>
      <c r="G199" s="114">
        <v>0</v>
      </c>
      <c r="H199" s="115">
        <v>0</v>
      </c>
      <c r="I199" s="116"/>
      <c r="J199" s="116"/>
      <c r="K199" s="106"/>
      <c r="L199" s="106"/>
      <c r="M199" s="106"/>
      <c r="N199" s="106"/>
      <c r="O199" s="106"/>
      <c r="P199" s="106"/>
      <c r="Q199" s="106"/>
      <c r="R199" s="106"/>
      <c r="S199" s="106"/>
      <c r="T199" s="106"/>
      <c r="U199" s="106"/>
    </row>
    <row r="200" spans="1:21" ht="28">
      <c r="A200" s="108">
        <v>199</v>
      </c>
      <c r="B200" s="109" t="s">
        <v>792</v>
      </c>
      <c r="C200" s="110" t="s">
        <v>322</v>
      </c>
      <c r="D200" s="111">
        <v>1000</v>
      </c>
      <c r="E200" s="112"/>
      <c r="F200" s="113">
        <v>0</v>
      </c>
      <c r="G200" s="114">
        <v>0</v>
      </c>
      <c r="H200" s="115">
        <v>0</v>
      </c>
      <c r="I200" s="116"/>
      <c r="J200" s="116"/>
      <c r="K200" s="106"/>
      <c r="L200" s="106"/>
      <c r="M200" s="106"/>
      <c r="N200" s="106"/>
      <c r="O200" s="106"/>
      <c r="P200" s="106"/>
      <c r="Q200" s="106"/>
      <c r="R200" s="106"/>
      <c r="S200" s="106"/>
      <c r="T200" s="106"/>
      <c r="U200" s="106"/>
    </row>
    <row r="201" spans="1:21" ht="28">
      <c r="A201" s="108">
        <v>200</v>
      </c>
      <c r="B201" s="109" t="s">
        <v>793</v>
      </c>
      <c r="C201" s="110" t="s">
        <v>322</v>
      </c>
      <c r="D201" s="111">
        <v>1000</v>
      </c>
      <c r="E201" s="112"/>
      <c r="F201" s="113">
        <v>0</v>
      </c>
      <c r="G201" s="114">
        <v>0</v>
      </c>
      <c r="H201" s="115">
        <v>0</v>
      </c>
      <c r="I201" s="116"/>
      <c r="J201" s="116"/>
      <c r="K201" s="106"/>
      <c r="L201" s="106"/>
      <c r="M201" s="106"/>
      <c r="N201" s="106"/>
      <c r="O201" s="106"/>
      <c r="P201" s="106"/>
      <c r="Q201" s="106"/>
      <c r="R201" s="106"/>
      <c r="S201" s="106"/>
      <c r="T201" s="106"/>
      <c r="U201" s="106"/>
    </row>
    <row r="202" spans="1:21" ht="28">
      <c r="A202" s="108">
        <v>201</v>
      </c>
      <c r="B202" s="109" t="s">
        <v>794</v>
      </c>
      <c r="C202" s="110" t="s">
        <v>321</v>
      </c>
      <c r="D202" s="111">
        <v>40</v>
      </c>
      <c r="E202" s="112"/>
      <c r="F202" s="113">
        <v>0</v>
      </c>
      <c r="G202" s="114">
        <v>0</v>
      </c>
      <c r="H202" s="115">
        <v>0</v>
      </c>
      <c r="I202" s="116"/>
      <c r="J202" s="116"/>
      <c r="K202" s="106"/>
      <c r="L202" s="106"/>
      <c r="M202" s="106"/>
      <c r="N202" s="106"/>
      <c r="O202" s="106"/>
      <c r="P202" s="106"/>
      <c r="Q202" s="106"/>
      <c r="R202" s="106"/>
      <c r="S202" s="106"/>
      <c r="T202" s="106"/>
      <c r="U202" s="106"/>
    </row>
    <row r="203" spans="1:21" s="70" customFormat="1" ht="28">
      <c r="A203" s="108">
        <v>202</v>
      </c>
      <c r="B203" s="109" t="s">
        <v>146</v>
      </c>
      <c r="C203" s="110" t="s">
        <v>321</v>
      </c>
      <c r="D203" s="111">
        <v>80</v>
      </c>
      <c r="E203" s="112"/>
      <c r="F203" s="113">
        <v>0</v>
      </c>
      <c r="G203" s="114">
        <v>0</v>
      </c>
      <c r="H203" s="115">
        <v>0</v>
      </c>
      <c r="I203" s="135"/>
      <c r="J203" s="135"/>
      <c r="K203" s="136"/>
      <c r="L203" s="136"/>
      <c r="M203" s="136"/>
      <c r="N203" s="136"/>
      <c r="O203" s="136"/>
      <c r="P203" s="136"/>
      <c r="Q203" s="136"/>
      <c r="R203" s="136"/>
      <c r="S203" s="136"/>
      <c r="T203" s="136"/>
      <c r="U203" s="136"/>
    </row>
    <row r="204" spans="1:21" s="70" customFormat="1">
      <c r="A204" s="108">
        <v>203</v>
      </c>
      <c r="B204" s="109" t="s">
        <v>148</v>
      </c>
      <c r="C204" s="137" t="s">
        <v>292</v>
      </c>
      <c r="D204" s="111">
        <v>800</v>
      </c>
      <c r="E204" s="112"/>
      <c r="F204" s="113">
        <v>0</v>
      </c>
      <c r="G204" s="114">
        <v>0</v>
      </c>
      <c r="H204" s="115">
        <v>0</v>
      </c>
      <c r="I204" s="135"/>
      <c r="J204" s="135"/>
      <c r="K204" s="136"/>
      <c r="L204" s="136"/>
      <c r="M204" s="136"/>
      <c r="N204" s="136"/>
      <c r="O204" s="136"/>
      <c r="P204" s="136"/>
      <c r="Q204" s="136"/>
      <c r="R204" s="136"/>
      <c r="S204" s="136"/>
      <c r="T204" s="136"/>
      <c r="U204" s="136"/>
    </row>
    <row r="205" spans="1:21" s="70" customFormat="1">
      <c r="A205" s="108">
        <v>204</v>
      </c>
      <c r="B205" s="109" t="s">
        <v>795</v>
      </c>
      <c r="C205" s="110" t="s">
        <v>292</v>
      </c>
      <c r="D205" s="111">
        <v>2000</v>
      </c>
      <c r="E205" s="112"/>
      <c r="F205" s="113">
        <v>0</v>
      </c>
      <c r="G205" s="114">
        <v>0</v>
      </c>
      <c r="H205" s="115">
        <v>0</v>
      </c>
      <c r="I205" s="135"/>
      <c r="J205" s="135"/>
      <c r="K205" s="136"/>
      <c r="L205" s="136"/>
      <c r="M205" s="136"/>
      <c r="N205" s="136"/>
      <c r="O205" s="136"/>
      <c r="P205" s="136"/>
      <c r="Q205" s="136"/>
      <c r="R205" s="136"/>
      <c r="S205" s="136"/>
      <c r="T205" s="136"/>
      <c r="U205" s="136"/>
    </row>
    <row r="206" spans="1:21" s="70" customFormat="1" ht="16.5" customHeight="1">
      <c r="A206" s="108">
        <v>205</v>
      </c>
      <c r="B206" s="109" t="s">
        <v>149</v>
      </c>
      <c r="C206" s="110" t="s">
        <v>292</v>
      </c>
      <c r="D206" s="111">
        <v>4000</v>
      </c>
      <c r="E206" s="112">
        <v>263</v>
      </c>
      <c r="F206" s="113">
        <v>42.08</v>
      </c>
      <c r="G206" s="114">
        <v>305.08</v>
      </c>
      <c r="H206" s="115">
        <v>1220320</v>
      </c>
      <c r="I206" s="135" t="s">
        <v>930</v>
      </c>
      <c r="J206" s="117" t="s">
        <v>931</v>
      </c>
      <c r="K206" s="136"/>
      <c r="L206" s="136"/>
      <c r="M206" s="136"/>
      <c r="N206" s="136"/>
      <c r="O206" s="136"/>
      <c r="P206" s="136"/>
      <c r="Q206" s="136"/>
      <c r="R206" s="136"/>
      <c r="S206" s="136"/>
      <c r="T206" s="136"/>
      <c r="U206" s="136"/>
    </row>
    <row r="207" spans="1:21" s="70" customFormat="1">
      <c r="A207" s="108">
        <v>206</v>
      </c>
      <c r="B207" s="109" t="s">
        <v>150</v>
      </c>
      <c r="C207" s="110" t="s">
        <v>292</v>
      </c>
      <c r="D207" s="111">
        <v>40000</v>
      </c>
      <c r="E207" s="112">
        <v>169</v>
      </c>
      <c r="F207" s="113">
        <v>27.04</v>
      </c>
      <c r="G207" s="114">
        <v>196.04</v>
      </c>
      <c r="H207" s="115">
        <v>7841600</v>
      </c>
      <c r="I207" s="135" t="s">
        <v>930</v>
      </c>
      <c r="J207" s="117" t="s">
        <v>931</v>
      </c>
      <c r="K207" s="136"/>
      <c r="L207" s="136"/>
      <c r="M207" s="136"/>
      <c r="N207" s="136"/>
      <c r="O207" s="136"/>
      <c r="P207" s="136"/>
      <c r="Q207" s="136"/>
      <c r="R207" s="136"/>
      <c r="S207" s="136"/>
      <c r="T207" s="136"/>
      <c r="U207" s="136"/>
    </row>
    <row r="208" spans="1:21" s="70" customFormat="1">
      <c r="A208" s="108">
        <v>207</v>
      </c>
      <c r="B208" s="109" t="s">
        <v>151</v>
      </c>
      <c r="C208" s="110" t="s">
        <v>292</v>
      </c>
      <c r="D208" s="111">
        <v>20000</v>
      </c>
      <c r="E208" s="112"/>
      <c r="F208" s="113">
        <v>0</v>
      </c>
      <c r="G208" s="114">
        <v>0</v>
      </c>
      <c r="H208" s="115">
        <v>0</v>
      </c>
      <c r="I208" s="135"/>
      <c r="J208" s="117"/>
      <c r="K208" s="136"/>
      <c r="L208" s="136"/>
      <c r="M208" s="136"/>
      <c r="N208" s="136"/>
      <c r="O208" s="136"/>
      <c r="P208" s="136"/>
      <c r="Q208" s="136"/>
      <c r="R208" s="136"/>
      <c r="S208" s="136"/>
      <c r="T208" s="136"/>
      <c r="U208" s="136"/>
    </row>
    <row r="209" spans="1:21" s="70" customFormat="1">
      <c r="A209" s="108">
        <v>208</v>
      </c>
      <c r="B209" s="109" t="s">
        <v>152</v>
      </c>
      <c r="C209" s="110" t="s">
        <v>292</v>
      </c>
      <c r="D209" s="111">
        <v>20000</v>
      </c>
      <c r="E209" s="112">
        <v>109</v>
      </c>
      <c r="F209" s="113">
        <v>17.440000000000001</v>
      </c>
      <c r="G209" s="114">
        <v>126.44</v>
      </c>
      <c r="H209" s="115">
        <v>2528800</v>
      </c>
      <c r="I209" s="135" t="s">
        <v>930</v>
      </c>
      <c r="J209" s="117" t="s">
        <v>931</v>
      </c>
      <c r="K209" s="136"/>
      <c r="L209" s="136"/>
      <c r="M209" s="136"/>
      <c r="N209" s="136"/>
      <c r="O209" s="136"/>
      <c r="P209" s="136"/>
      <c r="Q209" s="136"/>
      <c r="R209" s="136"/>
      <c r="S209" s="136"/>
      <c r="T209" s="136"/>
      <c r="U209" s="136"/>
    </row>
    <row r="210" spans="1:21" s="70" customFormat="1">
      <c r="A210" s="108">
        <v>209</v>
      </c>
      <c r="B210" s="109" t="s">
        <v>153</v>
      </c>
      <c r="C210" s="110" t="s">
        <v>292</v>
      </c>
      <c r="D210" s="111">
        <v>32000</v>
      </c>
      <c r="E210" s="112">
        <v>114</v>
      </c>
      <c r="F210" s="113">
        <v>18.240000000000002</v>
      </c>
      <c r="G210" s="114">
        <v>132.24</v>
      </c>
      <c r="H210" s="115">
        <v>4231680</v>
      </c>
      <c r="I210" s="135" t="s">
        <v>930</v>
      </c>
      <c r="J210" s="117" t="s">
        <v>931</v>
      </c>
      <c r="K210" s="136"/>
      <c r="L210" s="136"/>
      <c r="M210" s="136"/>
      <c r="N210" s="136"/>
      <c r="O210" s="136"/>
      <c r="P210" s="136"/>
      <c r="Q210" s="136"/>
      <c r="R210" s="136"/>
      <c r="S210" s="136"/>
      <c r="T210" s="136"/>
      <c r="U210" s="136"/>
    </row>
    <row r="211" spans="1:21" s="70" customFormat="1">
      <c r="A211" s="108">
        <v>210</v>
      </c>
      <c r="B211" s="109" t="s">
        <v>154</v>
      </c>
      <c r="C211" s="110" t="s">
        <v>292</v>
      </c>
      <c r="D211" s="111">
        <v>200</v>
      </c>
      <c r="E211" s="112">
        <v>525</v>
      </c>
      <c r="F211" s="113">
        <v>84</v>
      </c>
      <c r="G211" s="114">
        <v>609</v>
      </c>
      <c r="H211" s="115">
        <v>121800</v>
      </c>
      <c r="I211" s="135" t="s">
        <v>930</v>
      </c>
      <c r="J211" s="117" t="s">
        <v>931</v>
      </c>
      <c r="K211" s="136"/>
      <c r="L211" s="136"/>
      <c r="M211" s="136"/>
      <c r="N211" s="136"/>
      <c r="O211" s="136"/>
      <c r="P211" s="136"/>
      <c r="Q211" s="136"/>
      <c r="R211" s="136"/>
      <c r="S211" s="136"/>
      <c r="T211" s="136"/>
      <c r="U211" s="136"/>
    </row>
    <row r="212" spans="1:21" ht="28">
      <c r="A212" s="108">
        <v>211</v>
      </c>
      <c r="B212" s="109" t="s">
        <v>155</v>
      </c>
      <c r="C212" s="110" t="s">
        <v>323</v>
      </c>
      <c r="D212" s="111">
        <v>4</v>
      </c>
      <c r="E212" s="112"/>
      <c r="F212" s="113">
        <v>0</v>
      </c>
      <c r="G212" s="114">
        <v>0</v>
      </c>
      <c r="H212" s="115">
        <v>0</v>
      </c>
      <c r="I212" s="116"/>
      <c r="J212" s="116"/>
      <c r="K212" s="106"/>
      <c r="L212" s="106"/>
      <c r="M212" s="106"/>
      <c r="N212" s="106"/>
      <c r="O212" s="106"/>
      <c r="P212" s="106"/>
      <c r="Q212" s="106"/>
      <c r="R212" s="106"/>
      <c r="S212" s="106"/>
      <c r="T212" s="106"/>
      <c r="U212" s="106"/>
    </row>
    <row r="213" spans="1:21" ht="28">
      <c r="A213" s="108">
        <v>212</v>
      </c>
      <c r="B213" s="109" t="s">
        <v>158</v>
      </c>
      <c r="C213" s="110" t="s">
        <v>292</v>
      </c>
      <c r="D213" s="111">
        <v>10</v>
      </c>
      <c r="E213" s="112"/>
      <c r="F213" s="113">
        <v>0</v>
      </c>
      <c r="G213" s="114">
        <v>0</v>
      </c>
      <c r="H213" s="115">
        <v>0</v>
      </c>
      <c r="I213" s="116"/>
      <c r="J213" s="116"/>
      <c r="K213" s="106"/>
      <c r="L213" s="106"/>
      <c r="M213" s="106"/>
      <c r="N213" s="106"/>
      <c r="O213" s="106"/>
      <c r="P213" s="106"/>
      <c r="Q213" s="106"/>
      <c r="R213" s="106"/>
      <c r="S213" s="106"/>
      <c r="T213" s="106"/>
      <c r="U213" s="106"/>
    </row>
    <row r="214" spans="1:21" ht="28">
      <c r="A214" s="108">
        <v>213</v>
      </c>
      <c r="B214" s="109" t="s">
        <v>157</v>
      </c>
      <c r="C214" s="110" t="s">
        <v>292</v>
      </c>
      <c r="D214" s="111">
        <v>10</v>
      </c>
      <c r="E214" s="112"/>
      <c r="F214" s="113">
        <v>0</v>
      </c>
      <c r="G214" s="114">
        <v>0</v>
      </c>
      <c r="H214" s="115">
        <v>0</v>
      </c>
      <c r="I214" s="116"/>
      <c r="J214" s="116"/>
      <c r="K214" s="106"/>
      <c r="L214" s="106"/>
      <c r="M214" s="106"/>
      <c r="N214" s="106"/>
      <c r="O214" s="106"/>
      <c r="P214" s="106"/>
      <c r="Q214" s="106"/>
      <c r="R214" s="106"/>
      <c r="S214" s="106"/>
      <c r="T214" s="106"/>
      <c r="U214" s="106"/>
    </row>
    <row r="215" spans="1:21" ht="28">
      <c r="A215" s="108">
        <v>214</v>
      </c>
      <c r="B215" s="109" t="s">
        <v>156</v>
      </c>
      <c r="C215" s="110" t="s">
        <v>292</v>
      </c>
      <c r="D215" s="111">
        <v>10</v>
      </c>
      <c r="E215" s="112"/>
      <c r="F215" s="113">
        <v>0</v>
      </c>
      <c r="G215" s="114">
        <v>0</v>
      </c>
      <c r="H215" s="115">
        <v>0</v>
      </c>
      <c r="I215" s="116"/>
      <c r="J215" s="116"/>
      <c r="K215" s="106"/>
      <c r="L215" s="106"/>
      <c r="M215" s="106"/>
      <c r="N215" s="106"/>
      <c r="O215" s="106"/>
      <c r="P215" s="106"/>
      <c r="Q215" s="106"/>
      <c r="R215" s="106"/>
      <c r="S215" s="106"/>
      <c r="T215" s="106"/>
      <c r="U215" s="106"/>
    </row>
    <row r="216" spans="1:21">
      <c r="A216" s="108">
        <v>215</v>
      </c>
      <c r="B216" s="109" t="s">
        <v>159</v>
      </c>
      <c r="C216" s="110" t="s">
        <v>324</v>
      </c>
      <c r="D216" s="111">
        <v>120</v>
      </c>
      <c r="E216" s="112">
        <v>1519</v>
      </c>
      <c r="F216" s="113">
        <v>243.04</v>
      </c>
      <c r="G216" s="114">
        <v>1762.04</v>
      </c>
      <c r="H216" s="115">
        <v>211444.8</v>
      </c>
      <c r="I216" s="116" t="s">
        <v>373</v>
      </c>
      <c r="J216" s="116" t="s">
        <v>932</v>
      </c>
      <c r="K216" s="106"/>
      <c r="L216" s="106"/>
      <c r="M216" s="106"/>
      <c r="N216" s="106"/>
      <c r="O216" s="106"/>
      <c r="P216" s="106"/>
      <c r="Q216" s="106"/>
      <c r="R216" s="106"/>
      <c r="S216" s="106"/>
      <c r="T216" s="106"/>
      <c r="U216" s="106"/>
    </row>
    <row r="217" spans="1:21">
      <c r="A217" s="108">
        <v>216</v>
      </c>
      <c r="B217" s="109" t="s">
        <v>161</v>
      </c>
      <c r="C217" s="110" t="s">
        <v>325</v>
      </c>
      <c r="D217" s="111">
        <v>12</v>
      </c>
      <c r="E217" s="112"/>
      <c r="F217" s="113">
        <v>0</v>
      </c>
      <c r="G217" s="114">
        <v>0</v>
      </c>
      <c r="H217" s="115">
        <v>0</v>
      </c>
      <c r="I217" s="116"/>
      <c r="J217" s="116"/>
      <c r="K217" s="106"/>
      <c r="L217" s="106"/>
      <c r="M217" s="106"/>
      <c r="N217" s="106"/>
      <c r="O217" s="106"/>
      <c r="P217" s="106"/>
      <c r="Q217" s="106"/>
      <c r="R217" s="106"/>
      <c r="S217" s="106"/>
      <c r="T217" s="106"/>
      <c r="U217" s="106"/>
    </row>
    <row r="218" spans="1:21">
      <c r="A218" s="108">
        <v>217</v>
      </c>
      <c r="B218" s="109" t="s">
        <v>160</v>
      </c>
      <c r="C218" s="110" t="s">
        <v>324</v>
      </c>
      <c r="D218" s="111">
        <v>20</v>
      </c>
      <c r="E218" s="112"/>
      <c r="F218" s="113">
        <v>0</v>
      </c>
      <c r="G218" s="114">
        <v>0</v>
      </c>
      <c r="H218" s="115">
        <v>0</v>
      </c>
      <c r="I218" s="116"/>
      <c r="J218" s="116"/>
      <c r="K218" s="106"/>
      <c r="L218" s="106"/>
      <c r="M218" s="106"/>
      <c r="N218" s="106"/>
      <c r="O218" s="106"/>
      <c r="P218" s="106"/>
      <c r="Q218" s="106"/>
      <c r="R218" s="106"/>
      <c r="S218" s="106"/>
      <c r="T218" s="106"/>
      <c r="U218" s="106"/>
    </row>
    <row r="219" spans="1:21">
      <c r="A219" s="108">
        <v>218</v>
      </c>
      <c r="B219" s="109" t="s">
        <v>202</v>
      </c>
      <c r="C219" s="110" t="s">
        <v>292</v>
      </c>
      <c r="D219" s="111">
        <v>20</v>
      </c>
      <c r="E219" s="112"/>
      <c r="F219" s="113">
        <v>0</v>
      </c>
      <c r="G219" s="114">
        <v>0</v>
      </c>
      <c r="H219" s="115">
        <v>0</v>
      </c>
      <c r="I219" s="116"/>
      <c r="J219" s="116"/>
      <c r="K219" s="106"/>
      <c r="L219" s="106"/>
      <c r="M219" s="106"/>
      <c r="N219" s="106"/>
      <c r="O219" s="106"/>
      <c r="P219" s="106"/>
      <c r="Q219" s="106"/>
      <c r="R219" s="106"/>
      <c r="S219" s="106"/>
      <c r="T219" s="106"/>
      <c r="U219" s="106"/>
    </row>
    <row r="220" spans="1:21" ht="28">
      <c r="A220" s="108">
        <v>219</v>
      </c>
      <c r="B220" s="109" t="s">
        <v>796</v>
      </c>
      <c r="C220" s="110" t="s">
        <v>324</v>
      </c>
      <c r="D220" s="111">
        <v>2</v>
      </c>
      <c r="E220" s="112"/>
      <c r="F220" s="113">
        <v>0</v>
      </c>
      <c r="G220" s="114">
        <v>0</v>
      </c>
      <c r="H220" s="115">
        <v>0</v>
      </c>
      <c r="I220" s="116"/>
      <c r="J220" s="116"/>
      <c r="K220" s="106"/>
      <c r="L220" s="106"/>
      <c r="M220" s="106"/>
      <c r="N220" s="106"/>
      <c r="O220" s="106"/>
      <c r="P220" s="106"/>
      <c r="Q220" s="106"/>
      <c r="R220" s="106"/>
      <c r="S220" s="106"/>
      <c r="T220" s="106"/>
      <c r="U220" s="106"/>
    </row>
    <row r="221" spans="1:21">
      <c r="A221" s="108">
        <v>220</v>
      </c>
      <c r="B221" s="109" t="s">
        <v>162</v>
      </c>
      <c r="C221" s="110" t="s">
        <v>291</v>
      </c>
      <c r="D221" s="111">
        <v>16</v>
      </c>
      <c r="E221" s="112"/>
      <c r="F221" s="113">
        <v>0</v>
      </c>
      <c r="G221" s="114">
        <v>0</v>
      </c>
      <c r="H221" s="115">
        <v>0</v>
      </c>
      <c r="I221" s="116"/>
      <c r="J221" s="116"/>
      <c r="K221" s="106"/>
      <c r="L221" s="106"/>
      <c r="M221" s="106"/>
      <c r="N221" s="106"/>
      <c r="O221" s="106"/>
      <c r="P221" s="106"/>
      <c r="Q221" s="106"/>
      <c r="R221" s="106"/>
      <c r="S221" s="106"/>
      <c r="T221" s="106"/>
      <c r="U221" s="106"/>
    </row>
    <row r="222" spans="1:21">
      <c r="A222" s="108">
        <v>221</v>
      </c>
      <c r="B222" s="109" t="s">
        <v>163</v>
      </c>
      <c r="C222" s="110" t="s">
        <v>291</v>
      </c>
      <c r="D222" s="111">
        <v>8</v>
      </c>
      <c r="E222" s="112"/>
      <c r="F222" s="113">
        <v>0</v>
      </c>
      <c r="G222" s="114">
        <v>0</v>
      </c>
      <c r="H222" s="115">
        <v>0</v>
      </c>
      <c r="I222" s="116"/>
      <c r="J222" s="116"/>
      <c r="K222" s="106"/>
      <c r="L222" s="106"/>
      <c r="M222" s="106"/>
      <c r="N222" s="106"/>
      <c r="O222" s="106"/>
      <c r="P222" s="106"/>
      <c r="Q222" s="106"/>
      <c r="R222" s="106"/>
      <c r="S222" s="106"/>
      <c r="T222" s="106"/>
      <c r="U222" s="106"/>
    </row>
    <row r="223" spans="1:21">
      <c r="A223" s="108">
        <v>222</v>
      </c>
      <c r="B223" s="109" t="s">
        <v>164</v>
      </c>
      <c r="C223" s="110" t="s">
        <v>292</v>
      </c>
      <c r="D223" s="111">
        <v>700</v>
      </c>
      <c r="E223" s="112">
        <v>5938</v>
      </c>
      <c r="F223" s="113">
        <v>950.08</v>
      </c>
      <c r="G223" s="114">
        <v>6888.08</v>
      </c>
      <c r="H223" s="115">
        <v>4821656</v>
      </c>
      <c r="I223" s="116" t="s">
        <v>466</v>
      </c>
      <c r="J223" s="116" t="s">
        <v>933</v>
      </c>
      <c r="K223" s="106"/>
      <c r="L223" s="106"/>
      <c r="M223" s="106"/>
      <c r="N223" s="106"/>
      <c r="O223" s="106"/>
      <c r="P223" s="106"/>
      <c r="Q223" s="106"/>
      <c r="R223" s="106"/>
      <c r="S223" s="106"/>
      <c r="T223" s="106"/>
      <c r="U223" s="106"/>
    </row>
    <row r="224" spans="1:21" ht="15">
      <c r="A224" s="108">
        <v>223</v>
      </c>
      <c r="B224" s="127" t="s">
        <v>797</v>
      </c>
      <c r="C224" s="121" t="s">
        <v>292</v>
      </c>
      <c r="D224" s="111">
        <v>4</v>
      </c>
      <c r="E224" s="112"/>
      <c r="F224" s="113">
        <v>0</v>
      </c>
      <c r="G224" s="114">
        <v>0</v>
      </c>
      <c r="H224" s="115">
        <v>0</v>
      </c>
      <c r="I224" s="116"/>
      <c r="J224" s="116"/>
      <c r="K224" s="106"/>
      <c r="L224" s="106"/>
      <c r="M224" s="106"/>
      <c r="N224" s="106"/>
      <c r="O224" s="106"/>
      <c r="P224" s="106"/>
      <c r="Q224" s="106"/>
      <c r="R224" s="106"/>
      <c r="S224" s="106"/>
      <c r="T224" s="106"/>
      <c r="U224" s="106"/>
    </row>
    <row r="225" spans="1:21">
      <c r="A225" s="108">
        <v>224</v>
      </c>
      <c r="B225" s="109" t="s">
        <v>165</v>
      </c>
      <c r="C225" s="110" t="s">
        <v>292</v>
      </c>
      <c r="D225" s="111">
        <v>120</v>
      </c>
      <c r="E225" s="112"/>
      <c r="F225" s="113">
        <v>0</v>
      </c>
      <c r="G225" s="114">
        <v>0</v>
      </c>
      <c r="H225" s="115">
        <v>0</v>
      </c>
      <c r="I225" s="116"/>
      <c r="J225" s="116"/>
      <c r="K225" s="106"/>
      <c r="L225" s="106"/>
      <c r="M225" s="106"/>
      <c r="N225" s="106"/>
      <c r="O225" s="106"/>
      <c r="P225" s="106"/>
      <c r="Q225" s="106"/>
      <c r="R225" s="106"/>
      <c r="S225" s="106"/>
      <c r="T225" s="106"/>
      <c r="U225" s="106"/>
    </row>
    <row r="226" spans="1:21">
      <c r="A226" s="108">
        <v>225</v>
      </c>
      <c r="B226" s="109" t="s">
        <v>166</v>
      </c>
      <c r="C226" s="110" t="s">
        <v>292</v>
      </c>
      <c r="D226" s="111">
        <v>4</v>
      </c>
      <c r="E226" s="112"/>
      <c r="F226" s="113">
        <v>0</v>
      </c>
      <c r="G226" s="114">
        <v>0</v>
      </c>
      <c r="H226" s="115">
        <v>0</v>
      </c>
      <c r="I226" s="116"/>
      <c r="J226" s="116"/>
      <c r="K226" s="106"/>
      <c r="L226" s="106"/>
      <c r="M226" s="106"/>
      <c r="N226" s="106"/>
      <c r="O226" s="106"/>
      <c r="P226" s="106"/>
      <c r="Q226" s="106"/>
      <c r="R226" s="106"/>
      <c r="S226" s="106"/>
      <c r="T226" s="106"/>
      <c r="U226" s="106"/>
    </row>
    <row r="227" spans="1:21" s="119" customFormat="1">
      <c r="A227" s="108">
        <v>226</v>
      </c>
      <c r="B227" s="109" t="s">
        <v>167</v>
      </c>
      <c r="C227" s="110" t="s">
        <v>326</v>
      </c>
      <c r="D227" s="111">
        <v>4</v>
      </c>
      <c r="E227" s="112">
        <v>54418</v>
      </c>
      <c r="F227" s="113">
        <v>8706.880000000001</v>
      </c>
      <c r="G227" s="114">
        <v>63124.880000000005</v>
      </c>
      <c r="H227" s="115">
        <v>252499.52000000002</v>
      </c>
      <c r="I227" s="117" t="s">
        <v>685</v>
      </c>
      <c r="J227" s="117" t="s">
        <v>934</v>
      </c>
      <c r="K227" s="118"/>
      <c r="L227" s="118"/>
      <c r="M227" s="118"/>
      <c r="N227" s="118"/>
      <c r="O227" s="118"/>
      <c r="P227" s="118"/>
      <c r="Q227" s="118"/>
      <c r="R227" s="118"/>
      <c r="S227" s="118"/>
      <c r="T227" s="118"/>
      <c r="U227" s="118"/>
    </row>
    <row r="228" spans="1:21" s="119" customFormat="1">
      <c r="A228" s="108">
        <v>227</v>
      </c>
      <c r="B228" s="109" t="s">
        <v>168</v>
      </c>
      <c r="C228" s="110" t="s">
        <v>292</v>
      </c>
      <c r="D228" s="111">
        <v>200</v>
      </c>
      <c r="E228" s="112"/>
      <c r="F228" s="113">
        <v>0</v>
      </c>
      <c r="G228" s="114">
        <v>0</v>
      </c>
      <c r="H228" s="115">
        <v>0</v>
      </c>
      <c r="I228" s="117"/>
      <c r="J228" s="117"/>
      <c r="K228" s="118"/>
      <c r="L228" s="118"/>
      <c r="M228" s="118"/>
      <c r="N228" s="118"/>
      <c r="O228" s="118"/>
      <c r="P228" s="118"/>
      <c r="Q228" s="118"/>
      <c r="R228" s="118"/>
      <c r="S228" s="118"/>
      <c r="T228" s="118"/>
      <c r="U228" s="118"/>
    </row>
    <row r="229" spans="1:21" s="70" customFormat="1">
      <c r="A229" s="108">
        <v>228</v>
      </c>
      <c r="B229" s="109" t="s">
        <v>172</v>
      </c>
      <c r="C229" s="110" t="s">
        <v>292</v>
      </c>
      <c r="D229" s="111">
        <v>12</v>
      </c>
      <c r="E229" s="112"/>
      <c r="F229" s="113">
        <v>0</v>
      </c>
      <c r="G229" s="114">
        <v>0</v>
      </c>
      <c r="H229" s="115">
        <v>0</v>
      </c>
      <c r="I229" s="135"/>
      <c r="J229" s="135"/>
      <c r="K229" s="136"/>
      <c r="L229" s="136"/>
      <c r="M229" s="136"/>
      <c r="N229" s="136"/>
      <c r="O229" s="136"/>
      <c r="P229" s="136"/>
      <c r="Q229" s="136"/>
      <c r="R229" s="136"/>
      <c r="S229" s="136"/>
      <c r="T229" s="136"/>
      <c r="U229" s="136"/>
    </row>
    <row r="230" spans="1:21">
      <c r="A230" s="108">
        <v>229</v>
      </c>
      <c r="B230" s="109" t="s">
        <v>169</v>
      </c>
      <c r="C230" s="110" t="s">
        <v>292</v>
      </c>
      <c r="D230" s="111">
        <v>40</v>
      </c>
      <c r="E230" s="112"/>
      <c r="F230" s="113">
        <v>0</v>
      </c>
      <c r="G230" s="114">
        <v>0</v>
      </c>
      <c r="H230" s="115">
        <v>0</v>
      </c>
      <c r="I230" s="116"/>
      <c r="J230" s="116"/>
      <c r="K230" s="106"/>
      <c r="L230" s="106"/>
      <c r="M230" s="106"/>
      <c r="N230" s="106"/>
      <c r="O230" s="106"/>
      <c r="P230" s="106"/>
      <c r="Q230" s="106"/>
      <c r="R230" s="106"/>
      <c r="S230" s="106"/>
      <c r="T230" s="106"/>
      <c r="U230" s="106"/>
    </row>
    <row r="231" spans="1:21">
      <c r="A231" s="108">
        <v>230</v>
      </c>
      <c r="B231" s="109" t="s">
        <v>170</v>
      </c>
      <c r="C231" s="110" t="s">
        <v>292</v>
      </c>
      <c r="D231" s="111">
        <v>4</v>
      </c>
      <c r="E231" s="112"/>
      <c r="F231" s="113">
        <v>0</v>
      </c>
      <c r="G231" s="114">
        <v>0</v>
      </c>
      <c r="H231" s="115">
        <v>0</v>
      </c>
      <c r="I231" s="116"/>
      <c r="J231" s="116"/>
      <c r="K231" s="106"/>
      <c r="L231" s="106"/>
      <c r="M231" s="106"/>
      <c r="N231" s="106"/>
      <c r="O231" s="106"/>
      <c r="P231" s="106"/>
      <c r="Q231" s="106"/>
      <c r="R231" s="106"/>
      <c r="S231" s="106"/>
      <c r="T231" s="106"/>
      <c r="U231" s="106"/>
    </row>
    <row r="232" spans="1:21">
      <c r="A232" s="108">
        <v>231</v>
      </c>
      <c r="B232" s="109" t="s">
        <v>171</v>
      </c>
      <c r="C232" s="110" t="s">
        <v>292</v>
      </c>
      <c r="D232" s="111">
        <v>4</v>
      </c>
      <c r="E232" s="112"/>
      <c r="F232" s="113">
        <v>0</v>
      </c>
      <c r="G232" s="114">
        <v>0</v>
      </c>
      <c r="H232" s="115">
        <v>0</v>
      </c>
      <c r="I232" s="116"/>
      <c r="J232" s="116"/>
      <c r="K232" s="106"/>
      <c r="L232" s="106"/>
      <c r="M232" s="106"/>
      <c r="N232" s="106"/>
      <c r="O232" s="106"/>
      <c r="P232" s="106"/>
      <c r="Q232" s="106"/>
      <c r="R232" s="106"/>
      <c r="S232" s="106"/>
      <c r="T232" s="106"/>
      <c r="U232" s="106"/>
    </row>
    <row r="233" spans="1:21" s="71" customFormat="1">
      <c r="A233" s="108">
        <v>232</v>
      </c>
      <c r="B233" s="109" t="s">
        <v>174</v>
      </c>
      <c r="C233" s="110" t="s">
        <v>292</v>
      </c>
      <c r="D233" s="111">
        <v>12</v>
      </c>
      <c r="E233" s="112">
        <v>170000</v>
      </c>
      <c r="F233" s="113">
        <v>27200</v>
      </c>
      <c r="G233" s="114">
        <v>197200</v>
      </c>
      <c r="H233" s="115">
        <v>2366400</v>
      </c>
      <c r="I233" s="133" t="s">
        <v>466</v>
      </c>
      <c r="J233" s="133" t="s">
        <v>935</v>
      </c>
      <c r="K233" s="138"/>
      <c r="L233" s="138"/>
      <c r="M233" s="138"/>
      <c r="N233" s="138"/>
      <c r="O233" s="138"/>
      <c r="P233" s="138"/>
      <c r="Q233" s="138"/>
      <c r="R233" s="138"/>
      <c r="S233" s="138"/>
      <c r="T233" s="138"/>
      <c r="U233" s="138"/>
    </row>
    <row r="234" spans="1:21" s="63" customFormat="1">
      <c r="A234" s="108">
        <v>233</v>
      </c>
      <c r="B234" s="109" t="s">
        <v>176</v>
      </c>
      <c r="C234" s="110" t="s">
        <v>292</v>
      </c>
      <c r="D234" s="111">
        <v>12</v>
      </c>
      <c r="E234" s="112">
        <v>170000</v>
      </c>
      <c r="F234" s="113">
        <v>27200</v>
      </c>
      <c r="G234" s="114">
        <v>197200</v>
      </c>
      <c r="H234" s="115">
        <v>2366400</v>
      </c>
      <c r="I234" s="133" t="s">
        <v>466</v>
      </c>
      <c r="J234" s="133" t="s">
        <v>935</v>
      </c>
      <c r="K234" s="132"/>
      <c r="L234" s="132"/>
      <c r="M234" s="132"/>
      <c r="N234" s="132"/>
      <c r="O234" s="132"/>
      <c r="P234" s="132"/>
      <c r="Q234" s="132"/>
      <c r="R234" s="132"/>
      <c r="S234" s="132"/>
      <c r="T234" s="132"/>
      <c r="U234" s="132"/>
    </row>
    <row r="235" spans="1:21" s="63" customFormat="1">
      <c r="A235" s="108">
        <v>234</v>
      </c>
      <c r="B235" s="109" t="s">
        <v>177</v>
      </c>
      <c r="C235" s="110" t="s">
        <v>292</v>
      </c>
      <c r="D235" s="111">
        <v>12</v>
      </c>
      <c r="E235" s="112">
        <v>170000</v>
      </c>
      <c r="F235" s="113">
        <v>27200</v>
      </c>
      <c r="G235" s="114">
        <v>197200</v>
      </c>
      <c r="H235" s="115">
        <v>2366400</v>
      </c>
      <c r="I235" s="133" t="s">
        <v>466</v>
      </c>
      <c r="J235" s="133" t="s">
        <v>935</v>
      </c>
      <c r="K235" s="132"/>
      <c r="L235" s="132"/>
      <c r="M235" s="132"/>
      <c r="N235" s="132"/>
      <c r="O235" s="132"/>
      <c r="P235" s="132"/>
      <c r="Q235" s="132"/>
      <c r="R235" s="132"/>
      <c r="S235" s="132"/>
      <c r="T235" s="132"/>
      <c r="U235" s="132"/>
    </row>
    <row r="236" spans="1:21" s="119" customFormat="1">
      <c r="A236" s="108">
        <v>235</v>
      </c>
      <c r="B236" s="109" t="s">
        <v>178</v>
      </c>
      <c r="C236" s="110" t="s">
        <v>292</v>
      </c>
      <c r="D236" s="111">
        <v>12</v>
      </c>
      <c r="E236" s="112">
        <v>170000</v>
      </c>
      <c r="F236" s="113">
        <v>27200</v>
      </c>
      <c r="G236" s="114">
        <v>197200</v>
      </c>
      <c r="H236" s="115">
        <v>2366400</v>
      </c>
      <c r="I236" s="133" t="s">
        <v>466</v>
      </c>
      <c r="J236" s="133" t="s">
        <v>935</v>
      </c>
      <c r="K236" s="118"/>
      <c r="L236" s="118"/>
      <c r="M236" s="118"/>
      <c r="N236" s="118"/>
      <c r="O236" s="118"/>
      <c r="P236" s="118"/>
      <c r="Q236" s="118"/>
      <c r="R236" s="118"/>
      <c r="S236" s="118"/>
      <c r="T236" s="118"/>
      <c r="U236" s="118"/>
    </row>
    <row r="237" spans="1:21" s="119" customFormat="1">
      <c r="A237" s="108">
        <v>236</v>
      </c>
      <c r="B237" s="109" t="s">
        <v>179</v>
      </c>
      <c r="C237" s="110" t="s">
        <v>292</v>
      </c>
      <c r="D237" s="111">
        <v>12</v>
      </c>
      <c r="E237" s="112"/>
      <c r="F237" s="113">
        <v>0</v>
      </c>
      <c r="G237" s="114">
        <v>0</v>
      </c>
      <c r="H237" s="115">
        <v>0</v>
      </c>
      <c r="I237" s="117"/>
      <c r="J237" s="117"/>
      <c r="K237" s="118"/>
      <c r="L237" s="118"/>
      <c r="M237" s="118"/>
      <c r="N237" s="118"/>
      <c r="O237" s="118"/>
      <c r="P237" s="118"/>
      <c r="Q237" s="118"/>
      <c r="R237" s="118"/>
      <c r="S237" s="118"/>
      <c r="T237" s="118"/>
      <c r="U237" s="118"/>
    </row>
    <row r="238" spans="1:21" s="119" customFormat="1">
      <c r="A238" s="108">
        <v>237</v>
      </c>
      <c r="B238" s="109" t="s">
        <v>180</v>
      </c>
      <c r="C238" s="110" t="s">
        <v>292</v>
      </c>
      <c r="D238" s="111">
        <v>12</v>
      </c>
      <c r="E238" s="112">
        <v>170000</v>
      </c>
      <c r="F238" s="113">
        <v>27200</v>
      </c>
      <c r="G238" s="114">
        <v>197200</v>
      </c>
      <c r="H238" s="115">
        <v>2366400</v>
      </c>
      <c r="I238" s="133" t="s">
        <v>466</v>
      </c>
      <c r="J238" s="133" t="s">
        <v>935</v>
      </c>
      <c r="K238" s="118"/>
      <c r="L238" s="118"/>
      <c r="M238" s="118"/>
      <c r="N238" s="118"/>
      <c r="O238" s="118"/>
      <c r="P238" s="118"/>
      <c r="Q238" s="118"/>
      <c r="R238" s="118"/>
      <c r="S238" s="118"/>
      <c r="T238" s="118"/>
      <c r="U238" s="118"/>
    </row>
    <row r="239" spans="1:21" s="119" customFormat="1">
      <c r="A239" s="108">
        <v>238</v>
      </c>
      <c r="B239" s="109" t="s">
        <v>173</v>
      </c>
      <c r="C239" s="110" t="s">
        <v>292</v>
      </c>
      <c r="D239" s="111">
        <v>12</v>
      </c>
      <c r="E239" s="112">
        <v>170000</v>
      </c>
      <c r="F239" s="113">
        <v>27200</v>
      </c>
      <c r="G239" s="114">
        <v>197200</v>
      </c>
      <c r="H239" s="115">
        <v>2366400</v>
      </c>
      <c r="I239" s="133" t="s">
        <v>466</v>
      </c>
      <c r="J239" s="133" t="s">
        <v>935</v>
      </c>
      <c r="K239" s="118"/>
      <c r="L239" s="118"/>
      <c r="M239" s="118"/>
      <c r="N239" s="118"/>
      <c r="O239" s="118"/>
      <c r="P239" s="118"/>
      <c r="Q239" s="118"/>
      <c r="R239" s="118"/>
      <c r="S239" s="118"/>
      <c r="T239" s="118"/>
      <c r="U239" s="118"/>
    </row>
    <row r="240" spans="1:21" s="119" customFormat="1">
      <c r="A240" s="108">
        <v>239</v>
      </c>
      <c r="B240" s="109" t="s">
        <v>175</v>
      </c>
      <c r="C240" s="110" t="s">
        <v>292</v>
      </c>
      <c r="D240" s="111">
        <v>12</v>
      </c>
      <c r="E240" s="112">
        <v>170000</v>
      </c>
      <c r="F240" s="113">
        <v>27200</v>
      </c>
      <c r="G240" s="114">
        <v>197200</v>
      </c>
      <c r="H240" s="115">
        <v>2366400</v>
      </c>
      <c r="I240" s="133" t="s">
        <v>466</v>
      </c>
      <c r="J240" s="133" t="s">
        <v>935</v>
      </c>
      <c r="K240" s="118"/>
      <c r="L240" s="118"/>
      <c r="M240" s="118"/>
      <c r="N240" s="118"/>
      <c r="O240" s="118"/>
      <c r="P240" s="118"/>
      <c r="Q240" s="118"/>
      <c r="R240" s="118"/>
      <c r="S240" s="118"/>
      <c r="T240" s="118"/>
      <c r="U240" s="118"/>
    </row>
    <row r="241" spans="1:21" s="119" customFormat="1">
      <c r="A241" s="108">
        <v>240</v>
      </c>
      <c r="B241" s="109" t="s">
        <v>181</v>
      </c>
      <c r="C241" s="110" t="s">
        <v>292</v>
      </c>
      <c r="D241" s="111">
        <v>80</v>
      </c>
      <c r="E241" s="112">
        <v>3437</v>
      </c>
      <c r="F241" s="113">
        <v>549.91999999999996</v>
      </c>
      <c r="G241" s="114">
        <v>3986.92</v>
      </c>
      <c r="H241" s="115">
        <v>318953.59999999998</v>
      </c>
      <c r="I241" s="117" t="s">
        <v>622</v>
      </c>
      <c r="J241" s="117" t="s">
        <v>431</v>
      </c>
      <c r="K241" s="118"/>
      <c r="L241" s="118"/>
      <c r="M241" s="118"/>
      <c r="N241" s="118"/>
      <c r="O241" s="118"/>
      <c r="P241" s="118"/>
      <c r="Q241" s="118"/>
      <c r="R241" s="118"/>
      <c r="S241" s="118"/>
      <c r="T241" s="118"/>
      <c r="U241" s="118"/>
    </row>
    <row r="242" spans="1:21" s="119" customFormat="1">
      <c r="A242" s="108">
        <v>241</v>
      </c>
      <c r="B242" s="122" t="s">
        <v>798</v>
      </c>
      <c r="C242" s="121" t="s">
        <v>292</v>
      </c>
      <c r="D242" s="111">
        <v>40</v>
      </c>
      <c r="E242" s="112">
        <v>3437</v>
      </c>
      <c r="F242" s="113">
        <v>549.91999999999996</v>
      </c>
      <c r="G242" s="114">
        <v>3986.92</v>
      </c>
      <c r="H242" s="115">
        <v>159476.79999999999</v>
      </c>
      <c r="I242" s="117" t="s">
        <v>622</v>
      </c>
      <c r="J242" s="117" t="s">
        <v>431</v>
      </c>
      <c r="K242" s="118"/>
      <c r="L242" s="118"/>
      <c r="M242" s="118"/>
      <c r="N242" s="118"/>
      <c r="O242" s="118"/>
      <c r="P242" s="118"/>
      <c r="Q242" s="118"/>
      <c r="R242" s="118"/>
      <c r="S242" s="118"/>
      <c r="T242" s="118"/>
      <c r="U242" s="118"/>
    </row>
    <row r="243" spans="1:21" s="119" customFormat="1">
      <c r="A243" s="108">
        <v>242</v>
      </c>
      <c r="B243" s="109" t="s">
        <v>182</v>
      </c>
      <c r="C243" s="110" t="s">
        <v>292</v>
      </c>
      <c r="D243" s="111">
        <v>200</v>
      </c>
      <c r="E243" s="112"/>
      <c r="F243" s="113">
        <v>0</v>
      </c>
      <c r="G243" s="114">
        <v>0</v>
      </c>
      <c r="H243" s="115">
        <v>0</v>
      </c>
      <c r="I243" s="117"/>
      <c r="J243" s="117"/>
      <c r="K243" s="118"/>
      <c r="L243" s="118"/>
      <c r="M243" s="118"/>
      <c r="N243" s="118"/>
      <c r="O243" s="118"/>
      <c r="P243" s="118"/>
      <c r="Q243" s="118"/>
      <c r="R243" s="118"/>
      <c r="S243" s="118"/>
      <c r="T243" s="118"/>
      <c r="U243" s="118"/>
    </row>
    <row r="244" spans="1:21" s="119" customFormat="1">
      <c r="A244" s="108">
        <v>243</v>
      </c>
      <c r="B244" s="109" t="s">
        <v>183</v>
      </c>
      <c r="C244" s="110" t="s">
        <v>292</v>
      </c>
      <c r="D244" s="111">
        <v>80</v>
      </c>
      <c r="E244" s="112"/>
      <c r="F244" s="113">
        <v>0</v>
      </c>
      <c r="G244" s="114">
        <v>0</v>
      </c>
      <c r="H244" s="115">
        <v>0</v>
      </c>
      <c r="I244" s="117"/>
      <c r="J244" s="117"/>
      <c r="K244" s="118"/>
      <c r="L244" s="118"/>
      <c r="M244" s="118"/>
      <c r="N244" s="118"/>
      <c r="O244" s="118"/>
      <c r="P244" s="118"/>
      <c r="Q244" s="118"/>
      <c r="R244" s="118"/>
      <c r="S244" s="118"/>
      <c r="T244" s="118"/>
      <c r="U244" s="118"/>
    </row>
    <row r="245" spans="1:21" s="119" customFormat="1">
      <c r="A245" s="108">
        <v>244</v>
      </c>
      <c r="B245" s="109" t="s">
        <v>184</v>
      </c>
      <c r="C245" s="110" t="s">
        <v>292</v>
      </c>
      <c r="D245" s="111">
        <v>60</v>
      </c>
      <c r="E245" s="112"/>
      <c r="F245" s="113">
        <v>0</v>
      </c>
      <c r="G245" s="114">
        <v>0</v>
      </c>
      <c r="H245" s="115">
        <v>0</v>
      </c>
      <c r="I245" s="117"/>
      <c r="J245" s="117"/>
      <c r="K245" s="118"/>
      <c r="L245" s="118"/>
      <c r="M245" s="118"/>
      <c r="N245" s="118"/>
      <c r="O245" s="118"/>
      <c r="P245" s="118"/>
      <c r="Q245" s="118"/>
      <c r="R245" s="118"/>
      <c r="S245" s="118"/>
      <c r="T245" s="118"/>
      <c r="U245" s="118"/>
    </row>
    <row r="246" spans="1:21" s="119" customFormat="1">
      <c r="A246" s="108">
        <v>245</v>
      </c>
      <c r="B246" s="109" t="s">
        <v>188</v>
      </c>
      <c r="C246" s="110" t="s">
        <v>292</v>
      </c>
      <c r="D246" s="111">
        <v>60</v>
      </c>
      <c r="E246" s="112">
        <v>6113</v>
      </c>
      <c r="F246" s="113">
        <v>978.08</v>
      </c>
      <c r="G246" s="114">
        <v>7091.08</v>
      </c>
      <c r="H246" s="115">
        <v>425464.8</v>
      </c>
      <c r="I246" s="117" t="s">
        <v>466</v>
      </c>
      <c r="J246" s="117" t="s">
        <v>935</v>
      </c>
      <c r="K246" s="118"/>
      <c r="L246" s="118"/>
      <c r="M246" s="118"/>
      <c r="N246" s="118"/>
      <c r="O246" s="118"/>
      <c r="P246" s="118"/>
      <c r="Q246" s="118"/>
      <c r="R246" s="118"/>
      <c r="S246" s="118"/>
      <c r="T246" s="118"/>
      <c r="U246" s="118"/>
    </row>
    <row r="247" spans="1:21" s="119" customFormat="1">
      <c r="A247" s="108">
        <v>246</v>
      </c>
      <c r="B247" s="109" t="s">
        <v>185</v>
      </c>
      <c r="C247" s="110" t="s">
        <v>292</v>
      </c>
      <c r="D247" s="111">
        <v>20</v>
      </c>
      <c r="E247" s="112">
        <v>6113</v>
      </c>
      <c r="F247" s="113">
        <v>978.08</v>
      </c>
      <c r="G247" s="114">
        <v>7091.08</v>
      </c>
      <c r="H247" s="115">
        <v>141821.6</v>
      </c>
      <c r="I247" s="117" t="s">
        <v>466</v>
      </c>
      <c r="J247" s="117" t="s">
        <v>935</v>
      </c>
      <c r="K247" s="118"/>
      <c r="L247" s="118"/>
      <c r="M247" s="118"/>
      <c r="N247" s="118"/>
      <c r="O247" s="118"/>
      <c r="P247" s="118"/>
      <c r="Q247" s="118"/>
      <c r="R247" s="118"/>
      <c r="S247" s="118"/>
      <c r="T247" s="118"/>
      <c r="U247" s="118"/>
    </row>
    <row r="248" spans="1:21" s="119" customFormat="1">
      <c r="A248" s="108">
        <v>247</v>
      </c>
      <c r="B248" s="109" t="s">
        <v>186</v>
      </c>
      <c r="C248" s="110" t="s">
        <v>292</v>
      </c>
      <c r="D248" s="111">
        <v>20</v>
      </c>
      <c r="E248" s="112">
        <v>6113</v>
      </c>
      <c r="F248" s="113">
        <v>978.08</v>
      </c>
      <c r="G248" s="114">
        <v>7091.08</v>
      </c>
      <c r="H248" s="115">
        <v>141821.6</v>
      </c>
      <c r="I248" s="117" t="s">
        <v>466</v>
      </c>
      <c r="J248" s="117" t="s">
        <v>935</v>
      </c>
      <c r="K248" s="118"/>
      <c r="L248" s="118"/>
      <c r="M248" s="118"/>
      <c r="N248" s="118"/>
      <c r="O248" s="118"/>
      <c r="P248" s="118"/>
      <c r="Q248" s="118"/>
      <c r="R248" s="118"/>
      <c r="S248" s="118"/>
      <c r="T248" s="118"/>
      <c r="U248" s="118"/>
    </row>
    <row r="249" spans="1:21" s="119" customFormat="1">
      <c r="A249" s="108">
        <v>248</v>
      </c>
      <c r="B249" s="109" t="s">
        <v>189</v>
      </c>
      <c r="C249" s="110" t="s">
        <v>292</v>
      </c>
      <c r="D249" s="111">
        <v>40</v>
      </c>
      <c r="E249" s="112">
        <v>6113</v>
      </c>
      <c r="F249" s="113">
        <v>978.08</v>
      </c>
      <c r="G249" s="114">
        <v>7091.08</v>
      </c>
      <c r="H249" s="115">
        <v>283643.2</v>
      </c>
      <c r="I249" s="117" t="s">
        <v>466</v>
      </c>
      <c r="J249" s="117" t="s">
        <v>935</v>
      </c>
      <c r="K249" s="118"/>
      <c r="L249" s="118"/>
      <c r="M249" s="118"/>
      <c r="N249" s="118"/>
      <c r="O249" s="118"/>
      <c r="P249" s="118"/>
      <c r="Q249" s="118"/>
      <c r="R249" s="118"/>
      <c r="S249" s="118"/>
      <c r="T249" s="118"/>
      <c r="U249" s="118"/>
    </row>
    <row r="250" spans="1:21">
      <c r="A250" s="108">
        <v>249</v>
      </c>
      <c r="B250" s="109" t="s">
        <v>190</v>
      </c>
      <c r="C250" s="110" t="s">
        <v>292</v>
      </c>
      <c r="D250" s="111">
        <v>40</v>
      </c>
      <c r="E250" s="112">
        <v>6113</v>
      </c>
      <c r="F250" s="113">
        <v>978.08</v>
      </c>
      <c r="G250" s="114">
        <v>7091.08</v>
      </c>
      <c r="H250" s="115">
        <v>283643.2</v>
      </c>
      <c r="I250" s="117" t="s">
        <v>466</v>
      </c>
      <c r="J250" s="117" t="s">
        <v>935</v>
      </c>
      <c r="K250" s="106"/>
      <c r="L250" s="106"/>
      <c r="M250" s="106"/>
      <c r="N250" s="106"/>
      <c r="O250" s="106"/>
      <c r="P250" s="106"/>
      <c r="Q250" s="106"/>
      <c r="R250" s="106"/>
      <c r="S250" s="106"/>
      <c r="T250" s="106"/>
      <c r="U250" s="106"/>
    </row>
    <row r="251" spans="1:21">
      <c r="A251" s="108">
        <v>250</v>
      </c>
      <c r="B251" s="109" t="s">
        <v>187</v>
      </c>
      <c r="C251" s="110" t="s">
        <v>292</v>
      </c>
      <c r="D251" s="111">
        <v>32</v>
      </c>
      <c r="E251" s="112">
        <v>6113</v>
      </c>
      <c r="F251" s="113">
        <v>978.08</v>
      </c>
      <c r="G251" s="114">
        <v>7091.08</v>
      </c>
      <c r="H251" s="115">
        <v>226914.56</v>
      </c>
      <c r="I251" s="117" t="s">
        <v>466</v>
      </c>
      <c r="J251" s="117" t="s">
        <v>935</v>
      </c>
      <c r="K251" s="106"/>
      <c r="L251" s="106"/>
      <c r="M251" s="106"/>
      <c r="N251" s="106"/>
      <c r="O251" s="106"/>
      <c r="P251" s="106"/>
      <c r="Q251" s="106"/>
      <c r="R251" s="106"/>
      <c r="S251" s="106"/>
      <c r="T251" s="106"/>
      <c r="U251" s="106"/>
    </row>
    <row r="252" spans="1:21">
      <c r="A252" s="108">
        <v>251</v>
      </c>
      <c r="B252" s="109" t="s">
        <v>191</v>
      </c>
      <c r="C252" s="110" t="s">
        <v>292</v>
      </c>
      <c r="D252" s="111">
        <v>600</v>
      </c>
      <c r="E252" s="112">
        <v>2906</v>
      </c>
      <c r="F252" s="113">
        <v>464.96000000000004</v>
      </c>
      <c r="G252" s="114">
        <v>3370.96</v>
      </c>
      <c r="H252" s="115">
        <v>2022576</v>
      </c>
      <c r="I252" s="116" t="s">
        <v>622</v>
      </c>
      <c r="J252" s="116" t="s">
        <v>433</v>
      </c>
      <c r="K252" s="106"/>
      <c r="L252" s="106"/>
      <c r="M252" s="106"/>
      <c r="N252" s="106"/>
      <c r="O252" s="106"/>
      <c r="P252" s="106"/>
      <c r="Q252" s="106"/>
      <c r="R252" s="106"/>
      <c r="S252" s="106"/>
      <c r="T252" s="106"/>
      <c r="U252" s="106"/>
    </row>
    <row r="253" spans="1:21">
      <c r="A253" s="108">
        <v>252</v>
      </c>
      <c r="B253" s="109" t="s">
        <v>192</v>
      </c>
      <c r="C253" s="110" t="s">
        <v>292</v>
      </c>
      <c r="D253" s="111">
        <v>400</v>
      </c>
      <c r="E253" s="112">
        <v>2906</v>
      </c>
      <c r="F253" s="113">
        <v>464.96000000000004</v>
      </c>
      <c r="G253" s="114">
        <v>3370.96</v>
      </c>
      <c r="H253" s="115">
        <v>1348384</v>
      </c>
      <c r="I253" s="116" t="s">
        <v>622</v>
      </c>
      <c r="J253" s="116" t="s">
        <v>433</v>
      </c>
      <c r="K253" s="106"/>
      <c r="L253" s="106"/>
      <c r="M253" s="106"/>
      <c r="N253" s="106"/>
      <c r="O253" s="106"/>
      <c r="P253" s="106"/>
      <c r="Q253" s="106"/>
      <c r="R253" s="106"/>
      <c r="S253" s="106"/>
      <c r="T253" s="106"/>
      <c r="U253" s="106"/>
    </row>
    <row r="254" spans="1:21" s="119" customFormat="1">
      <c r="A254" s="108">
        <v>253</v>
      </c>
      <c r="B254" s="109" t="s">
        <v>193</v>
      </c>
      <c r="C254" s="110" t="s">
        <v>292</v>
      </c>
      <c r="D254" s="111">
        <v>48</v>
      </c>
      <c r="E254" s="112"/>
      <c r="F254" s="113">
        <v>0</v>
      </c>
      <c r="G254" s="114">
        <v>0</v>
      </c>
      <c r="H254" s="115">
        <v>0</v>
      </c>
      <c r="I254" s="117"/>
      <c r="J254" s="117"/>
      <c r="K254" s="118"/>
      <c r="L254" s="118"/>
      <c r="M254" s="118"/>
      <c r="N254" s="118"/>
      <c r="O254" s="118"/>
      <c r="P254" s="118"/>
      <c r="Q254" s="118"/>
      <c r="R254" s="118"/>
      <c r="S254" s="118"/>
      <c r="T254" s="118"/>
      <c r="U254" s="118"/>
    </row>
    <row r="255" spans="1:21" s="119" customFormat="1">
      <c r="A255" s="108">
        <v>254</v>
      </c>
      <c r="B255" s="109" t="s">
        <v>194</v>
      </c>
      <c r="C255" s="110" t="s">
        <v>292</v>
      </c>
      <c r="D255" s="111">
        <v>320</v>
      </c>
      <c r="E255" s="112"/>
      <c r="F255" s="113">
        <v>0</v>
      </c>
      <c r="G255" s="114">
        <v>0</v>
      </c>
      <c r="H255" s="115">
        <v>0</v>
      </c>
      <c r="I255" s="117"/>
      <c r="J255" s="117"/>
      <c r="K255" s="118"/>
      <c r="L255" s="118"/>
      <c r="M255" s="118"/>
      <c r="N255" s="118"/>
      <c r="O255" s="118"/>
      <c r="P255" s="118"/>
      <c r="Q255" s="118"/>
      <c r="R255" s="118"/>
      <c r="S255" s="118"/>
      <c r="T255" s="118"/>
      <c r="U255" s="118"/>
    </row>
    <row r="256" spans="1:21" s="119" customFormat="1">
      <c r="A256" s="108">
        <v>255</v>
      </c>
      <c r="B256" s="109" t="s">
        <v>195</v>
      </c>
      <c r="C256" s="110" t="s">
        <v>327</v>
      </c>
      <c r="D256" s="111">
        <v>4</v>
      </c>
      <c r="E256" s="112">
        <v>16250</v>
      </c>
      <c r="F256" s="113">
        <v>0</v>
      </c>
      <c r="G256" s="114">
        <v>16250</v>
      </c>
      <c r="H256" s="115">
        <v>65000</v>
      </c>
      <c r="I256" s="117" t="s">
        <v>936</v>
      </c>
      <c r="J256" s="117" t="s">
        <v>434</v>
      </c>
      <c r="K256" s="118"/>
      <c r="L256" s="118"/>
      <c r="M256" s="118"/>
      <c r="N256" s="118"/>
      <c r="O256" s="118"/>
      <c r="P256" s="118"/>
      <c r="Q256" s="118"/>
      <c r="R256" s="118"/>
      <c r="S256" s="118"/>
      <c r="T256" s="118"/>
      <c r="U256" s="118"/>
    </row>
    <row r="257" spans="1:21" s="63" customFormat="1">
      <c r="A257" s="108">
        <v>256</v>
      </c>
      <c r="B257" s="109" t="s">
        <v>196</v>
      </c>
      <c r="C257" s="110" t="s">
        <v>327</v>
      </c>
      <c r="D257" s="111">
        <v>4</v>
      </c>
      <c r="E257" s="112">
        <v>17175</v>
      </c>
      <c r="F257" s="113">
        <v>0</v>
      </c>
      <c r="G257" s="114">
        <v>17175</v>
      </c>
      <c r="H257" s="115">
        <v>68700</v>
      </c>
      <c r="I257" s="117" t="s">
        <v>936</v>
      </c>
      <c r="J257" s="117" t="s">
        <v>434</v>
      </c>
      <c r="K257" s="132"/>
      <c r="L257" s="132"/>
      <c r="M257" s="132"/>
      <c r="N257" s="132"/>
      <c r="O257" s="132"/>
      <c r="P257" s="132"/>
      <c r="Q257" s="132"/>
      <c r="R257" s="132"/>
      <c r="S257" s="132"/>
      <c r="T257" s="132"/>
      <c r="U257" s="132"/>
    </row>
    <row r="258" spans="1:21" s="63" customFormat="1">
      <c r="A258" s="108">
        <v>257</v>
      </c>
      <c r="B258" s="109" t="s">
        <v>799</v>
      </c>
      <c r="C258" s="110" t="s">
        <v>317</v>
      </c>
      <c r="D258" s="111">
        <v>4</v>
      </c>
      <c r="E258" s="112"/>
      <c r="F258" s="113">
        <v>0</v>
      </c>
      <c r="G258" s="114">
        <v>0</v>
      </c>
      <c r="H258" s="115">
        <v>0</v>
      </c>
      <c r="I258" s="131"/>
      <c r="J258" s="131"/>
      <c r="K258" s="132"/>
      <c r="L258" s="132"/>
      <c r="M258" s="132"/>
      <c r="N258" s="132"/>
      <c r="O258" s="132"/>
      <c r="P258" s="132"/>
      <c r="Q258" s="132"/>
      <c r="R258" s="132"/>
      <c r="S258" s="132"/>
      <c r="T258" s="132"/>
      <c r="U258" s="132"/>
    </row>
    <row r="259" spans="1:21" s="58" customFormat="1">
      <c r="A259" s="108">
        <v>258</v>
      </c>
      <c r="B259" s="109" t="s">
        <v>198</v>
      </c>
      <c r="C259" s="110" t="s">
        <v>328</v>
      </c>
      <c r="D259" s="111">
        <v>4</v>
      </c>
      <c r="E259" s="112"/>
      <c r="F259" s="113">
        <v>0</v>
      </c>
      <c r="G259" s="114">
        <v>0</v>
      </c>
      <c r="H259" s="115">
        <v>0</v>
      </c>
      <c r="I259" s="123"/>
      <c r="J259" s="123"/>
      <c r="K259" s="124"/>
      <c r="L259" s="124"/>
      <c r="M259" s="124"/>
      <c r="N259" s="124"/>
      <c r="O259" s="124"/>
      <c r="P259" s="124"/>
      <c r="Q259" s="124"/>
      <c r="R259" s="124"/>
      <c r="S259" s="124"/>
      <c r="T259" s="124"/>
      <c r="U259" s="124"/>
    </row>
    <row r="260" spans="1:21" s="60" customFormat="1">
      <c r="A260" s="108">
        <v>259</v>
      </c>
      <c r="B260" s="122" t="s">
        <v>213</v>
      </c>
      <c r="C260" s="121" t="s">
        <v>292</v>
      </c>
      <c r="D260" s="111">
        <v>36</v>
      </c>
      <c r="E260" s="112"/>
      <c r="F260" s="113">
        <v>0</v>
      </c>
      <c r="G260" s="114">
        <v>0</v>
      </c>
      <c r="H260" s="115">
        <v>0</v>
      </c>
      <c r="I260" s="125"/>
      <c r="J260" s="125"/>
      <c r="K260" s="126"/>
      <c r="L260" s="126"/>
      <c r="M260" s="126"/>
      <c r="N260" s="126"/>
      <c r="O260" s="126"/>
      <c r="P260" s="126"/>
      <c r="Q260" s="126"/>
      <c r="R260" s="126"/>
      <c r="S260" s="126"/>
      <c r="T260" s="126"/>
      <c r="U260" s="126"/>
    </row>
    <row r="261" spans="1:21" s="58" customFormat="1">
      <c r="A261" s="108">
        <v>260</v>
      </c>
      <c r="B261" s="122" t="s">
        <v>800</v>
      </c>
      <c r="C261" s="121" t="s">
        <v>292</v>
      </c>
      <c r="D261" s="111">
        <v>200</v>
      </c>
      <c r="E261" s="112">
        <v>1545</v>
      </c>
      <c r="F261" s="113">
        <v>0</v>
      </c>
      <c r="G261" s="114">
        <v>1545</v>
      </c>
      <c r="H261" s="115">
        <v>309000</v>
      </c>
      <c r="I261" s="123" t="s">
        <v>897</v>
      </c>
      <c r="J261" s="117" t="s">
        <v>898</v>
      </c>
      <c r="K261" s="124"/>
      <c r="L261" s="124"/>
      <c r="M261" s="124"/>
      <c r="N261" s="124"/>
      <c r="O261" s="124"/>
      <c r="P261" s="124"/>
      <c r="Q261" s="124"/>
      <c r="R261" s="124"/>
      <c r="S261" s="124"/>
      <c r="T261" s="124"/>
      <c r="U261" s="124"/>
    </row>
    <row r="262" spans="1:21" s="58" customFormat="1">
      <c r="A262" s="108">
        <v>261</v>
      </c>
      <c r="B262" s="122" t="s">
        <v>801</v>
      </c>
      <c r="C262" s="121"/>
      <c r="D262" s="111">
        <v>200</v>
      </c>
      <c r="E262" s="112"/>
      <c r="F262" s="113">
        <v>0</v>
      </c>
      <c r="G262" s="114">
        <v>0</v>
      </c>
      <c r="H262" s="115">
        <v>0</v>
      </c>
      <c r="I262" s="123"/>
      <c r="J262" s="123"/>
      <c r="K262" s="124"/>
      <c r="L262" s="124"/>
      <c r="M262" s="124"/>
      <c r="N262" s="124"/>
      <c r="O262" s="124"/>
      <c r="P262" s="124"/>
      <c r="Q262" s="124"/>
      <c r="R262" s="124"/>
      <c r="S262" s="124"/>
      <c r="T262" s="124"/>
      <c r="U262" s="124"/>
    </row>
    <row r="263" spans="1:21" s="58" customFormat="1" ht="28">
      <c r="A263" s="108">
        <v>262</v>
      </c>
      <c r="B263" s="109" t="s">
        <v>802</v>
      </c>
      <c r="C263" s="110" t="s">
        <v>292</v>
      </c>
      <c r="D263" s="111">
        <v>20</v>
      </c>
      <c r="E263" s="112"/>
      <c r="F263" s="113">
        <v>0</v>
      </c>
      <c r="G263" s="114">
        <v>0</v>
      </c>
      <c r="H263" s="115">
        <v>0</v>
      </c>
      <c r="I263" s="123"/>
      <c r="J263" s="123"/>
      <c r="K263" s="124"/>
      <c r="L263" s="124"/>
      <c r="M263" s="124"/>
      <c r="N263" s="124"/>
      <c r="O263" s="124"/>
      <c r="P263" s="124"/>
      <c r="Q263" s="124"/>
      <c r="R263" s="124"/>
      <c r="S263" s="124"/>
      <c r="T263" s="124"/>
      <c r="U263" s="124"/>
    </row>
    <row r="264" spans="1:21" s="58" customFormat="1">
      <c r="A264" s="108">
        <v>263</v>
      </c>
      <c r="B264" s="109" t="s">
        <v>199</v>
      </c>
      <c r="C264" s="110" t="s">
        <v>292</v>
      </c>
      <c r="D264" s="111">
        <v>120</v>
      </c>
      <c r="E264" s="112">
        <v>8625</v>
      </c>
      <c r="F264" s="113">
        <v>1380</v>
      </c>
      <c r="G264" s="114">
        <v>10005</v>
      </c>
      <c r="H264" s="115">
        <v>1200600</v>
      </c>
      <c r="I264" s="123" t="s">
        <v>466</v>
      </c>
      <c r="J264" s="123" t="s">
        <v>937</v>
      </c>
      <c r="K264" s="124"/>
      <c r="L264" s="124"/>
      <c r="M264" s="124"/>
      <c r="N264" s="124"/>
      <c r="O264" s="124"/>
      <c r="P264" s="124"/>
      <c r="Q264" s="124"/>
      <c r="R264" s="124"/>
      <c r="S264" s="124"/>
      <c r="T264" s="124"/>
      <c r="U264" s="124"/>
    </row>
    <row r="265" spans="1:21" s="58" customFormat="1">
      <c r="A265" s="108">
        <v>264</v>
      </c>
      <c r="B265" s="109" t="s">
        <v>200</v>
      </c>
      <c r="C265" s="110" t="s">
        <v>292</v>
      </c>
      <c r="D265" s="111">
        <v>40</v>
      </c>
      <c r="E265" s="112"/>
      <c r="F265" s="113">
        <v>0</v>
      </c>
      <c r="G265" s="114">
        <v>0</v>
      </c>
      <c r="H265" s="115">
        <v>0</v>
      </c>
      <c r="I265" s="123"/>
      <c r="J265" s="123"/>
      <c r="K265" s="124"/>
      <c r="L265" s="124"/>
      <c r="M265" s="124"/>
      <c r="N265" s="124"/>
      <c r="O265" s="124"/>
      <c r="P265" s="124"/>
      <c r="Q265" s="124"/>
      <c r="R265" s="124"/>
      <c r="S265" s="124"/>
      <c r="T265" s="124"/>
      <c r="U265" s="124"/>
    </row>
    <row r="266" spans="1:21" s="58" customFormat="1">
      <c r="A266" s="108">
        <v>265</v>
      </c>
      <c r="B266" s="109" t="s">
        <v>201</v>
      </c>
      <c r="C266" s="110" t="s">
        <v>292</v>
      </c>
      <c r="D266" s="111">
        <v>40</v>
      </c>
      <c r="E266" s="112"/>
      <c r="F266" s="113">
        <v>0</v>
      </c>
      <c r="G266" s="114">
        <v>0</v>
      </c>
      <c r="H266" s="115">
        <v>0</v>
      </c>
      <c r="I266" s="123"/>
      <c r="J266" s="123"/>
      <c r="K266" s="124"/>
      <c r="L266" s="124"/>
      <c r="M266" s="124"/>
      <c r="N266" s="124"/>
      <c r="O266" s="124"/>
      <c r="P266" s="124"/>
      <c r="Q266" s="124"/>
      <c r="R266" s="124"/>
      <c r="S266" s="124"/>
      <c r="T266" s="124"/>
      <c r="U266" s="124"/>
    </row>
    <row r="267" spans="1:21" s="58" customFormat="1">
      <c r="A267" s="108">
        <v>266</v>
      </c>
      <c r="B267" s="109" t="s">
        <v>203</v>
      </c>
      <c r="C267" s="110" t="s">
        <v>329</v>
      </c>
      <c r="D267" s="111">
        <v>200</v>
      </c>
      <c r="E267" s="112"/>
      <c r="F267" s="113">
        <v>0</v>
      </c>
      <c r="G267" s="114">
        <v>0</v>
      </c>
      <c r="H267" s="115">
        <v>0</v>
      </c>
      <c r="I267" s="123"/>
      <c r="J267" s="123"/>
      <c r="K267" s="124"/>
      <c r="L267" s="124"/>
      <c r="M267" s="124"/>
      <c r="N267" s="124"/>
      <c r="O267" s="124"/>
      <c r="P267" s="124"/>
      <c r="Q267" s="124"/>
      <c r="R267" s="124"/>
      <c r="S267" s="124"/>
      <c r="T267" s="124"/>
      <c r="U267" s="124"/>
    </row>
    <row r="268" spans="1:21" s="58" customFormat="1">
      <c r="A268" s="108">
        <v>267</v>
      </c>
      <c r="B268" s="109" t="s">
        <v>803</v>
      </c>
      <c r="C268" s="110" t="s">
        <v>330</v>
      </c>
      <c r="D268" s="111">
        <v>4</v>
      </c>
      <c r="E268" s="112"/>
      <c r="F268" s="113">
        <v>0</v>
      </c>
      <c r="G268" s="114">
        <v>0</v>
      </c>
      <c r="H268" s="115">
        <v>0</v>
      </c>
      <c r="I268" s="123"/>
      <c r="J268" s="123"/>
      <c r="K268" s="124"/>
      <c r="L268" s="124"/>
      <c r="M268" s="124"/>
      <c r="N268" s="124"/>
      <c r="O268" s="124"/>
      <c r="P268" s="124"/>
      <c r="Q268" s="124"/>
      <c r="R268" s="124"/>
      <c r="S268" s="124"/>
      <c r="T268" s="124"/>
      <c r="U268" s="124"/>
    </row>
    <row r="269" spans="1:21">
      <c r="A269" s="108">
        <v>268</v>
      </c>
      <c r="B269" s="109" t="s">
        <v>204</v>
      </c>
      <c r="C269" s="110" t="s">
        <v>292</v>
      </c>
      <c r="D269" s="111">
        <v>48</v>
      </c>
      <c r="E269" s="112"/>
      <c r="F269" s="113">
        <v>0</v>
      </c>
      <c r="G269" s="114">
        <v>0</v>
      </c>
      <c r="H269" s="115">
        <v>0</v>
      </c>
      <c r="I269" s="116"/>
      <c r="J269" s="116"/>
      <c r="K269" s="106"/>
      <c r="L269" s="106"/>
      <c r="M269" s="106"/>
      <c r="N269" s="106"/>
      <c r="O269" s="106"/>
      <c r="P269" s="106"/>
      <c r="Q269" s="106"/>
      <c r="R269" s="106"/>
      <c r="S269" s="106"/>
      <c r="T269" s="106"/>
      <c r="U269" s="106"/>
    </row>
    <row r="270" spans="1:21">
      <c r="A270" s="108">
        <v>269</v>
      </c>
      <c r="B270" s="109" t="s">
        <v>205</v>
      </c>
      <c r="C270" s="110" t="s">
        <v>292</v>
      </c>
      <c r="D270" s="111">
        <v>288</v>
      </c>
      <c r="E270" s="112"/>
      <c r="F270" s="113">
        <v>0</v>
      </c>
      <c r="G270" s="114">
        <v>0</v>
      </c>
      <c r="H270" s="115">
        <v>0</v>
      </c>
      <c r="I270" s="116"/>
      <c r="J270" s="116"/>
      <c r="K270" s="106"/>
      <c r="L270" s="106"/>
      <c r="M270" s="106"/>
      <c r="N270" s="106"/>
      <c r="O270" s="106"/>
      <c r="P270" s="106"/>
      <c r="Q270" s="106"/>
      <c r="R270" s="106"/>
      <c r="S270" s="106"/>
      <c r="T270" s="106"/>
      <c r="U270" s="106"/>
    </row>
    <row r="271" spans="1:21">
      <c r="A271" s="108">
        <v>270</v>
      </c>
      <c r="B271" s="109" t="s">
        <v>206</v>
      </c>
      <c r="C271" s="110" t="s">
        <v>292</v>
      </c>
      <c r="D271" s="111">
        <v>192</v>
      </c>
      <c r="E271" s="112"/>
      <c r="F271" s="113">
        <v>0</v>
      </c>
      <c r="G271" s="114">
        <v>0</v>
      </c>
      <c r="H271" s="115">
        <v>0</v>
      </c>
      <c r="I271" s="116"/>
      <c r="J271" s="116"/>
      <c r="K271" s="106"/>
      <c r="L271" s="106"/>
      <c r="M271" s="106"/>
      <c r="N271" s="106"/>
      <c r="O271" s="106"/>
      <c r="P271" s="106"/>
      <c r="Q271" s="106"/>
      <c r="R271" s="106"/>
      <c r="S271" s="106"/>
      <c r="T271" s="106"/>
      <c r="U271" s="106"/>
    </row>
    <row r="272" spans="1:21">
      <c r="A272" s="108">
        <v>271</v>
      </c>
      <c r="B272" s="109" t="s">
        <v>207</v>
      </c>
      <c r="C272" s="110" t="s">
        <v>292</v>
      </c>
      <c r="D272" s="111">
        <v>48</v>
      </c>
      <c r="E272" s="112"/>
      <c r="F272" s="113">
        <v>0</v>
      </c>
      <c r="G272" s="114">
        <v>0</v>
      </c>
      <c r="H272" s="115">
        <v>0</v>
      </c>
      <c r="I272" s="116"/>
      <c r="J272" s="116"/>
      <c r="K272" s="106"/>
      <c r="L272" s="106"/>
      <c r="M272" s="106"/>
      <c r="N272" s="106"/>
      <c r="O272" s="106"/>
      <c r="P272" s="106"/>
      <c r="Q272" s="106"/>
      <c r="R272" s="106"/>
      <c r="S272" s="106"/>
      <c r="T272" s="106"/>
      <c r="U272" s="106"/>
    </row>
    <row r="273" spans="1:21">
      <c r="A273" s="108">
        <v>272</v>
      </c>
      <c r="B273" s="109" t="s">
        <v>208</v>
      </c>
      <c r="C273" s="110" t="s">
        <v>292</v>
      </c>
      <c r="D273" s="111">
        <v>192</v>
      </c>
      <c r="E273" s="112"/>
      <c r="F273" s="113">
        <v>0</v>
      </c>
      <c r="G273" s="114">
        <v>0</v>
      </c>
      <c r="H273" s="115">
        <v>0</v>
      </c>
      <c r="I273" s="116"/>
      <c r="J273" s="116"/>
      <c r="K273" s="106"/>
      <c r="L273" s="106"/>
      <c r="M273" s="106"/>
      <c r="N273" s="106"/>
      <c r="O273" s="106"/>
      <c r="P273" s="106"/>
      <c r="Q273" s="106"/>
      <c r="R273" s="106"/>
      <c r="S273" s="106"/>
      <c r="T273" s="106"/>
      <c r="U273" s="106"/>
    </row>
    <row r="274" spans="1:21">
      <c r="A274" s="108">
        <v>273</v>
      </c>
      <c r="B274" s="109" t="s">
        <v>209</v>
      </c>
      <c r="C274" s="110" t="s">
        <v>292</v>
      </c>
      <c r="D274" s="111">
        <v>288</v>
      </c>
      <c r="E274" s="112"/>
      <c r="F274" s="113">
        <v>0</v>
      </c>
      <c r="G274" s="114">
        <v>0</v>
      </c>
      <c r="H274" s="115">
        <v>0</v>
      </c>
      <c r="I274" s="116"/>
      <c r="J274" s="116"/>
      <c r="K274" s="106"/>
      <c r="L274" s="106"/>
      <c r="M274" s="106"/>
      <c r="N274" s="106"/>
      <c r="O274" s="106"/>
      <c r="P274" s="106"/>
      <c r="Q274" s="106"/>
      <c r="R274" s="106"/>
      <c r="S274" s="106"/>
      <c r="T274" s="106"/>
      <c r="U274" s="106"/>
    </row>
    <row r="275" spans="1:21">
      <c r="A275" s="108">
        <v>274</v>
      </c>
      <c r="B275" s="109" t="s">
        <v>210</v>
      </c>
      <c r="C275" s="110" t="s">
        <v>292</v>
      </c>
      <c r="D275" s="111">
        <v>288</v>
      </c>
      <c r="E275" s="112"/>
      <c r="F275" s="113">
        <v>0</v>
      </c>
      <c r="G275" s="114">
        <v>0</v>
      </c>
      <c r="H275" s="115">
        <v>0</v>
      </c>
      <c r="I275" s="116"/>
      <c r="J275" s="116"/>
      <c r="K275" s="106"/>
      <c r="L275" s="106"/>
      <c r="M275" s="106"/>
      <c r="N275" s="106"/>
      <c r="O275" s="106"/>
      <c r="P275" s="106"/>
      <c r="Q275" s="106"/>
      <c r="R275" s="106"/>
      <c r="S275" s="106"/>
      <c r="T275" s="106"/>
      <c r="U275" s="106"/>
    </row>
    <row r="276" spans="1:21">
      <c r="A276" s="108">
        <v>275</v>
      </c>
      <c r="B276" s="122" t="s">
        <v>804</v>
      </c>
      <c r="C276" s="121" t="s">
        <v>292</v>
      </c>
      <c r="D276" s="111">
        <v>48</v>
      </c>
      <c r="E276" s="112"/>
      <c r="F276" s="113">
        <v>0</v>
      </c>
      <c r="G276" s="114">
        <v>0</v>
      </c>
      <c r="H276" s="115">
        <v>0</v>
      </c>
      <c r="I276" s="116"/>
      <c r="J276" s="116"/>
      <c r="K276" s="106"/>
      <c r="L276" s="106"/>
      <c r="M276" s="106"/>
      <c r="N276" s="106"/>
      <c r="O276" s="106"/>
      <c r="P276" s="106"/>
      <c r="Q276" s="106"/>
      <c r="R276" s="106"/>
      <c r="S276" s="106"/>
      <c r="T276" s="106"/>
      <c r="U276" s="106"/>
    </row>
    <row r="277" spans="1:21">
      <c r="A277" s="108">
        <v>276</v>
      </c>
      <c r="B277" s="109" t="s">
        <v>211</v>
      </c>
      <c r="C277" s="110" t="s">
        <v>292</v>
      </c>
      <c r="D277" s="111">
        <v>192</v>
      </c>
      <c r="E277" s="112"/>
      <c r="F277" s="113">
        <v>0</v>
      </c>
      <c r="G277" s="114">
        <v>0</v>
      </c>
      <c r="H277" s="115">
        <v>0</v>
      </c>
      <c r="I277" s="116"/>
      <c r="J277" s="116"/>
      <c r="K277" s="106"/>
      <c r="L277" s="106"/>
      <c r="M277" s="106"/>
      <c r="N277" s="106"/>
      <c r="O277" s="106"/>
      <c r="P277" s="106"/>
      <c r="Q277" s="106"/>
      <c r="R277" s="106"/>
      <c r="S277" s="106"/>
      <c r="T277" s="106"/>
      <c r="U277" s="106"/>
    </row>
    <row r="278" spans="1:21" s="70" customFormat="1">
      <c r="A278" s="108">
        <v>277</v>
      </c>
      <c r="B278" s="109" t="s">
        <v>212</v>
      </c>
      <c r="C278" s="110" t="s">
        <v>292</v>
      </c>
      <c r="D278" s="111">
        <v>96</v>
      </c>
      <c r="E278" s="112"/>
      <c r="F278" s="113">
        <v>0</v>
      </c>
      <c r="G278" s="114">
        <v>0</v>
      </c>
      <c r="H278" s="115">
        <v>0</v>
      </c>
      <c r="I278" s="135"/>
      <c r="J278" s="135"/>
      <c r="K278" s="136"/>
      <c r="L278" s="136"/>
      <c r="M278" s="136"/>
      <c r="N278" s="136"/>
      <c r="O278" s="136"/>
      <c r="P278" s="136"/>
      <c r="Q278" s="136"/>
      <c r="R278" s="136"/>
      <c r="S278" s="136"/>
      <c r="T278" s="136"/>
      <c r="U278" s="136"/>
    </row>
    <row r="279" spans="1:21" s="70" customFormat="1">
      <c r="A279" s="108">
        <v>278</v>
      </c>
      <c r="B279" s="122" t="s">
        <v>805</v>
      </c>
      <c r="C279" s="121" t="s">
        <v>292</v>
      </c>
      <c r="D279" s="111">
        <v>48</v>
      </c>
      <c r="E279" s="112"/>
      <c r="F279" s="113">
        <v>0</v>
      </c>
      <c r="G279" s="114">
        <v>0</v>
      </c>
      <c r="H279" s="115">
        <v>0</v>
      </c>
      <c r="I279" s="135"/>
      <c r="J279" s="135"/>
      <c r="K279" s="136"/>
      <c r="L279" s="136"/>
      <c r="M279" s="136"/>
      <c r="N279" s="136"/>
      <c r="O279" s="136"/>
      <c r="P279" s="136"/>
      <c r="Q279" s="136"/>
      <c r="R279" s="136"/>
      <c r="S279" s="136"/>
      <c r="T279" s="136"/>
      <c r="U279" s="136"/>
    </row>
    <row r="280" spans="1:21" s="70" customFormat="1">
      <c r="A280" s="108">
        <v>279</v>
      </c>
      <c r="B280" s="109" t="s">
        <v>214</v>
      </c>
      <c r="C280" s="110" t="s">
        <v>292</v>
      </c>
      <c r="D280" s="111">
        <v>16</v>
      </c>
      <c r="E280" s="112"/>
      <c r="F280" s="113">
        <v>0</v>
      </c>
      <c r="G280" s="114">
        <v>0</v>
      </c>
      <c r="H280" s="115">
        <v>0</v>
      </c>
      <c r="I280" s="135"/>
      <c r="J280" s="135"/>
      <c r="K280" s="136"/>
      <c r="L280" s="136"/>
      <c r="M280" s="136"/>
      <c r="N280" s="136"/>
      <c r="O280" s="136"/>
      <c r="P280" s="136"/>
      <c r="Q280" s="136"/>
      <c r="R280" s="136"/>
      <c r="S280" s="136"/>
      <c r="T280" s="136"/>
      <c r="U280" s="136"/>
    </row>
    <row r="281" spans="1:21" s="119" customFormat="1">
      <c r="A281" s="108">
        <v>280</v>
      </c>
      <c r="B281" s="109" t="s">
        <v>215</v>
      </c>
      <c r="C281" s="110" t="s">
        <v>292</v>
      </c>
      <c r="D281" s="111">
        <v>16</v>
      </c>
      <c r="E281" s="112"/>
      <c r="F281" s="113">
        <v>0</v>
      </c>
      <c r="G281" s="114">
        <v>0</v>
      </c>
      <c r="H281" s="115">
        <v>0</v>
      </c>
      <c r="I281" s="117"/>
      <c r="J281" s="117"/>
      <c r="K281" s="118"/>
      <c r="L281" s="118"/>
      <c r="M281" s="118"/>
      <c r="N281" s="118"/>
      <c r="O281" s="118"/>
      <c r="P281" s="118"/>
      <c r="Q281" s="118"/>
      <c r="R281" s="118"/>
      <c r="S281" s="118"/>
      <c r="T281" s="118"/>
      <c r="U281" s="118"/>
    </row>
    <row r="282" spans="1:21">
      <c r="A282" s="108">
        <v>281</v>
      </c>
      <c r="B282" s="109" t="s">
        <v>216</v>
      </c>
      <c r="C282" s="110" t="s">
        <v>292</v>
      </c>
      <c r="D282" s="111">
        <v>16</v>
      </c>
      <c r="E282" s="112"/>
      <c r="F282" s="113">
        <v>0</v>
      </c>
      <c r="G282" s="114">
        <v>0</v>
      </c>
      <c r="H282" s="115">
        <v>0</v>
      </c>
      <c r="I282" s="116"/>
      <c r="J282" s="116"/>
      <c r="K282" s="106"/>
      <c r="L282" s="106"/>
      <c r="M282" s="106"/>
      <c r="N282" s="106"/>
      <c r="O282" s="106"/>
      <c r="P282" s="106"/>
      <c r="Q282" s="106"/>
      <c r="R282" s="106"/>
      <c r="S282" s="106"/>
      <c r="T282" s="106"/>
      <c r="U282" s="106"/>
    </row>
    <row r="283" spans="1:21">
      <c r="A283" s="108">
        <v>282</v>
      </c>
      <c r="B283" s="109" t="s">
        <v>217</v>
      </c>
      <c r="C283" s="110" t="s">
        <v>292</v>
      </c>
      <c r="D283" s="111">
        <v>48</v>
      </c>
      <c r="E283" s="112"/>
      <c r="F283" s="113">
        <v>0</v>
      </c>
      <c r="G283" s="114">
        <v>0</v>
      </c>
      <c r="H283" s="115">
        <v>0</v>
      </c>
      <c r="I283" s="116"/>
      <c r="J283" s="116"/>
      <c r="K283" s="106"/>
      <c r="L283" s="106"/>
      <c r="M283" s="106"/>
      <c r="N283" s="106"/>
      <c r="O283" s="106"/>
      <c r="P283" s="106"/>
      <c r="Q283" s="106"/>
      <c r="R283" s="106"/>
      <c r="S283" s="106"/>
      <c r="T283" s="106"/>
      <c r="U283" s="106"/>
    </row>
    <row r="284" spans="1:21">
      <c r="A284" s="108">
        <v>283</v>
      </c>
      <c r="B284" s="109" t="s">
        <v>218</v>
      </c>
      <c r="C284" s="110" t="s">
        <v>292</v>
      </c>
      <c r="D284" s="111">
        <v>96</v>
      </c>
      <c r="E284" s="112"/>
      <c r="F284" s="113">
        <v>0</v>
      </c>
      <c r="G284" s="114">
        <v>0</v>
      </c>
      <c r="H284" s="115">
        <v>0</v>
      </c>
      <c r="I284" s="116"/>
      <c r="J284" s="116"/>
      <c r="K284" s="106"/>
      <c r="L284" s="106"/>
      <c r="M284" s="106"/>
      <c r="N284" s="106"/>
      <c r="O284" s="106"/>
      <c r="P284" s="106"/>
      <c r="Q284" s="106"/>
      <c r="R284" s="106"/>
      <c r="S284" s="106"/>
      <c r="T284" s="106"/>
      <c r="U284" s="106"/>
    </row>
    <row r="285" spans="1:21">
      <c r="A285" s="108">
        <v>284</v>
      </c>
      <c r="B285" s="109" t="s">
        <v>219</v>
      </c>
      <c r="C285" s="110" t="s">
        <v>292</v>
      </c>
      <c r="D285" s="111">
        <v>48</v>
      </c>
      <c r="E285" s="112"/>
      <c r="F285" s="113">
        <v>0</v>
      </c>
      <c r="G285" s="114">
        <v>0</v>
      </c>
      <c r="H285" s="115">
        <v>0</v>
      </c>
      <c r="I285" s="116"/>
      <c r="J285" s="116"/>
      <c r="K285" s="106"/>
      <c r="L285" s="106"/>
      <c r="M285" s="106"/>
      <c r="N285" s="106"/>
      <c r="O285" s="106"/>
      <c r="P285" s="106"/>
      <c r="Q285" s="106"/>
      <c r="R285" s="106"/>
      <c r="S285" s="106"/>
      <c r="T285" s="106"/>
      <c r="U285" s="106"/>
    </row>
    <row r="286" spans="1:21">
      <c r="A286" s="108">
        <v>285</v>
      </c>
      <c r="B286" s="122" t="s">
        <v>806</v>
      </c>
      <c r="C286" s="121" t="s">
        <v>292</v>
      </c>
      <c r="D286" s="111">
        <v>48</v>
      </c>
      <c r="E286" s="112"/>
      <c r="F286" s="113">
        <v>0</v>
      </c>
      <c r="G286" s="114">
        <v>0</v>
      </c>
      <c r="H286" s="115">
        <v>0</v>
      </c>
      <c r="I286" s="116"/>
      <c r="J286" s="116"/>
      <c r="K286" s="106"/>
      <c r="L286" s="106"/>
      <c r="M286" s="106"/>
      <c r="N286" s="106"/>
      <c r="O286" s="106"/>
      <c r="P286" s="106"/>
      <c r="Q286" s="106"/>
      <c r="R286" s="106"/>
      <c r="S286" s="106"/>
      <c r="T286" s="106"/>
      <c r="U286" s="106"/>
    </row>
    <row r="287" spans="1:21" ht="28">
      <c r="A287" s="108">
        <v>286</v>
      </c>
      <c r="B287" s="109" t="s">
        <v>279</v>
      </c>
      <c r="C287" s="110" t="s">
        <v>333</v>
      </c>
      <c r="D287" s="111">
        <v>4</v>
      </c>
      <c r="E287" s="112"/>
      <c r="F287" s="113">
        <v>0</v>
      </c>
      <c r="G287" s="114">
        <v>0</v>
      </c>
      <c r="H287" s="115">
        <v>0</v>
      </c>
      <c r="I287" s="116"/>
      <c r="J287" s="116"/>
      <c r="K287" s="106"/>
      <c r="L287" s="106"/>
      <c r="M287" s="106"/>
      <c r="N287" s="106"/>
      <c r="O287" s="106"/>
      <c r="P287" s="106"/>
      <c r="Q287" s="106"/>
      <c r="R287" s="106"/>
      <c r="S287" s="106"/>
      <c r="T287" s="106"/>
      <c r="U287" s="106"/>
    </row>
    <row r="288" spans="1:21">
      <c r="A288" s="108">
        <v>287</v>
      </c>
      <c r="B288" s="109" t="s">
        <v>197</v>
      </c>
      <c r="C288" s="110" t="s">
        <v>292</v>
      </c>
      <c r="D288" s="111">
        <v>4</v>
      </c>
      <c r="E288" s="112"/>
      <c r="F288" s="113">
        <v>0</v>
      </c>
      <c r="G288" s="114">
        <v>0</v>
      </c>
      <c r="H288" s="115">
        <v>0</v>
      </c>
      <c r="I288" s="116"/>
      <c r="J288" s="116"/>
      <c r="K288" s="106"/>
      <c r="L288" s="106"/>
      <c r="M288" s="106"/>
      <c r="N288" s="106"/>
      <c r="O288" s="106"/>
      <c r="P288" s="106"/>
      <c r="Q288" s="106"/>
      <c r="R288" s="106"/>
      <c r="S288" s="106"/>
      <c r="T288" s="106"/>
      <c r="U288" s="106"/>
    </row>
    <row r="289" spans="1:21">
      <c r="A289" s="108">
        <v>288</v>
      </c>
      <c r="B289" s="109" t="s">
        <v>807</v>
      </c>
      <c r="C289" s="110" t="s">
        <v>292</v>
      </c>
      <c r="D289" s="111">
        <v>8</v>
      </c>
      <c r="E289" s="112"/>
      <c r="F289" s="113">
        <v>0</v>
      </c>
      <c r="G289" s="114">
        <v>0</v>
      </c>
      <c r="H289" s="115">
        <v>0</v>
      </c>
      <c r="I289" s="116"/>
      <c r="J289" s="116"/>
      <c r="K289" s="106"/>
      <c r="L289" s="106"/>
      <c r="M289" s="106"/>
      <c r="N289" s="106"/>
      <c r="O289" s="106"/>
      <c r="P289" s="106"/>
      <c r="Q289" s="106"/>
      <c r="R289" s="106"/>
      <c r="S289" s="106"/>
      <c r="T289" s="106"/>
      <c r="U289" s="106"/>
    </row>
    <row r="290" spans="1:21">
      <c r="A290" s="108">
        <v>289</v>
      </c>
      <c r="B290" s="109" t="s">
        <v>808</v>
      </c>
      <c r="C290" s="110" t="s">
        <v>292</v>
      </c>
      <c r="D290" s="111">
        <v>12</v>
      </c>
      <c r="E290" s="112"/>
      <c r="F290" s="113">
        <v>0</v>
      </c>
      <c r="G290" s="114">
        <v>0</v>
      </c>
      <c r="H290" s="115">
        <v>0</v>
      </c>
      <c r="I290" s="116"/>
      <c r="J290" s="116"/>
      <c r="K290" s="106"/>
      <c r="L290" s="106"/>
      <c r="M290" s="106"/>
      <c r="N290" s="106"/>
      <c r="O290" s="106"/>
      <c r="P290" s="106"/>
      <c r="Q290" s="106"/>
      <c r="R290" s="106"/>
      <c r="S290" s="106"/>
      <c r="T290" s="106"/>
      <c r="U290" s="106"/>
    </row>
    <row r="291" spans="1:21">
      <c r="A291" s="108">
        <v>290</v>
      </c>
      <c r="B291" s="109" t="s">
        <v>809</v>
      </c>
      <c r="C291" s="110" t="s">
        <v>292</v>
      </c>
      <c r="D291" s="111">
        <v>12</v>
      </c>
      <c r="E291" s="112"/>
      <c r="F291" s="113">
        <v>0</v>
      </c>
      <c r="G291" s="114">
        <v>0</v>
      </c>
      <c r="H291" s="115">
        <v>0</v>
      </c>
      <c r="I291" s="116"/>
      <c r="J291" s="116"/>
      <c r="K291" s="106"/>
      <c r="L291" s="106"/>
      <c r="M291" s="106"/>
      <c r="N291" s="106"/>
      <c r="O291" s="106"/>
      <c r="P291" s="106"/>
      <c r="Q291" s="106"/>
      <c r="R291" s="106"/>
      <c r="S291" s="106"/>
      <c r="T291" s="106"/>
      <c r="U291" s="106"/>
    </row>
    <row r="292" spans="1:21">
      <c r="A292" s="108">
        <v>291</v>
      </c>
      <c r="B292" s="122" t="s">
        <v>810</v>
      </c>
      <c r="C292" s="121" t="s">
        <v>292</v>
      </c>
      <c r="D292" s="111">
        <v>8</v>
      </c>
      <c r="E292" s="112"/>
      <c r="F292" s="113">
        <v>0</v>
      </c>
      <c r="G292" s="114">
        <v>0</v>
      </c>
      <c r="H292" s="115">
        <v>0</v>
      </c>
      <c r="I292" s="116"/>
      <c r="J292" s="116"/>
      <c r="K292" s="106"/>
      <c r="L292" s="106"/>
      <c r="M292" s="106"/>
      <c r="N292" s="106"/>
      <c r="O292" s="106"/>
      <c r="P292" s="106"/>
      <c r="Q292" s="106"/>
      <c r="R292" s="106"/>
      <c r="S292" s="106"/>
      <c r="T292" s="106"/>
      <c r="U292" s="106"/>
    </row>
    <row r="293" spans="1:21" ht="28">
      <c r="A293" s="108">
        <v>292</v>
      </c>
      <c r="B293" s="109" t="s">
        <v>811</v>
      </c>
      <c r="C293" s="110" t="s">
        <v>292</v>
      </c>
      <c r="D293" s="111">
        <v>40</v>
      </c>
      <c r="E293" s="112"/>
      <c r="F293" s="113">
        <v>0</v>
      </c>
      <c r="G293" s="114">
        <v>0</v>
      </c>
      <c r="H293" s="115">
        <v>0</v>
      </c>
      <c r="I293" s="116"/>
      <c r="J293" s="116"/>
      <c r="K293" s="106"/>
      <c r="L293" s="106"/>
      <c r="M293" s="106"/>
      <c r="N293" s="106"/>
      <c r="O293" s="106"/>
      <c r="P293" s="106"/>
      <c r="Q293" s="106"/>
      <c r="R293" s="106"/>
      <c r="S293" s="106"/>
      <c r="T293" s="106"/>
      <c r="U293" s="106"/>
    </row>
    <row r="294" spans="1:21" ht="28">
      <c r="A294" s="108">
        <v>293</v>
      </c>
      <c r="B294" s="109" t="s">
        <v>812</v>
      </c>
      <c r="C294" s="110" t="s">
        <v>292</v>
      </c>
      <c r="D294" s="111">
        <v>40</v>
      </c>
      <c r="E294" s="112"/>
      <c r="F294" s="113">
        <v>0</v>
      </c>
      <c r="G294" s="114">
        <v>0</v>
      </c>
      <c r="H294" s="115">
        <v>0</v>
      </c>
      <c r="I294" s="116"/>
      <c r="J294" s="116"/>
      <c r="K294" s="106"/>
      <c r="L294" s="106"/>
      <c r="M294" s="106"/>
      <c r="N294" s="106"/>
      <c r="O294" s="106"/>
      <c r="P294" s="106"/>
      <c r="Q294" s="106"/>
      <c r="R294" s="106"/>
      <c r="S294" s="106"/>
      <c r="T294" s="106"/>
      <c r="U294" s="106"/>
    </row>
    <row r="295" spans="1:21">
      <c r="A295" s="108">
        <v>294</v>
      </c>
      <c r="B295" s="109" t="s">
        <v>220</v>
      </c>
      <c r="C295" s="110" t="s">
        <v>17</v>
      </c>
      <c r="D295" s="111">
        <v>4</v>
      </c>
      <c r="E295" s="112"/>
      <c r="F295" s="113">
        <v>0</v>
      </c>
      <c r="G295" s="114">
        <v>0</v>
      </c>
      <c r="H295" s="115">
        <v>0</v>
      </c>
      <c r="I295" s="116"/>
      <c r="J295" s="116"/>
      <c r="K295" s="106"/>
      <c r="L295" s="106"/>
      <c r="M295" s="106"/>
      <c r="N295" s="106"/>
      <c r="O295" s="106"/>
      <c r="P295" s="106"/>
      <c r="Q295" s="106"/>
      <c r="R295" s="106"/>
      <c r="S295" s="106"/>
      <c r="T295" s="106"/>
      <c r="U295" s="106"/>
    </row>
    <row r="296" spans="1:21">
      <c r="A296" s="108">
        <v>295</v>
      </c>
      <c r="B296" s="139" t="s">
        <v>813</v>
      </c>
      <c r="C296" s="140" t="s">
        <v>881</v>
      </c>
      <c r="D296" s="111">
        <v>400</v>
      </c>
      <c r="E296" s="112"/>
      <c r="F296" s="113">
        <v>0</v>
      </c>
      <c r="G296" s="114">
        <v>0</v>
      </c>
      <c r="H296" s="115">
        <v>0</v>
      </c>
      <c r="I296" s="116"/>
      <c r="J296" s="116"/>
      <c r="K296" s="106"/>
      <c r="L296" s="106"/>
      <c r="M296" s="106"/>
      <c r="N296" s="106"/>
      <c r="O296" s="106"/>
      <c r="P296" s="106"/>
      <c r="Q296" s="106"/>
      <c r="R296" s="106"/>
      <c r="S296" s="106"/>
      <c r="T296" s="106"/>
      <c r="U296" s="106"/>
    </row>
    <row r="297" spans="1:21">
      <c r="A297" s="108">
        <v>296</v>
      </c>
      <c r="B297" s="109" t="s">
        <v>221</v>
      </c>
      <c r="C297" s="110" t="s">
        <v>292</v>
      </c>
      <c r="D297" s="111">
        <v>4</v>
      </c>
      <c r="E297" s="112"/>
      <c r="F297" s="113">
        <v>0</v>
      </c>
      <c r="G297" s="114">
        <v>0</v>
      </c>
      <c r="H297" s="115">
        <v>0</v>
      </c>
      <c r="I297" s="116"/>
      <c r="J297" s="116"/>
      <c r="K297" s="106"/>
      <c r="L297" s="106"/>
      <c r="M297" s="106"/>
      <c r="N297" s="106"/>
      <c r="O297" s="106"/>
      <c r="P297" s="106"/>
      <c r="Q297" s="106"/>
      <c r="R297" s="106"/>
      <c r="S297" s="106"/>
      <c r="T297" s="106"/>
      <c r="U297" s="106"/>
    </row>
    <row r="298" spans="1:21">
      <c r="A298" s="108">
        <v>297</v>
      </c>
      <c r="B298" s="109" t="s">
        <v>222</v>
      </c>
      <c r="C298" s="110" t="s">
        <v>292</v>
      </c>
      <c r="D298" s="111">
        <v>16</v>
      </c>
      <c r="E298" s="112"/>
      <c r="F298" s="113">
        <v>0</v>
      </c>
      <c r="G298" s="114">
        <v>0</v>
      </c>
      <c r="H298" s="115">
        <v>0</v>
      </c>
      <c r="I298" s="116"/>
      <c r="J298" s="116"/>
      <c r="K298" s="106"/>
      <c r="L298" s="106"/>
      <c r="M298" s="106"/>
      <c r="N298" s="106"/>
      <c r="O298" s="106"/>
      <c r="P298" s="106"/>
      <c r="Q298" s="106"/>
      <c r="R298" s="106"/>
      <c r="S298" s="106"/>
      <c r="T298" s="106"/>
      <c r="U298" s="106"/>
    </row>
    <row r="299" spans="1:21">
      <c r="A299" s="108">
        <v>298</v>
      </c>
      <c r="B299" s="109" t="s">
        <v>223</v>
      </c>
      <c r="C299" s="110" t="s">
        <v>292</v>
      </c>
      <c r="D299" s="111">
        <v>16</v>
      </c>
      <c r="E299" s="112"/>
      <c r="F299" s="113">
        <v>0</v>
      </c>
      <c r="G299" s="114">
        <v>0</v>
      </c>
      <c r="H299" s="115">
        <v>0</v>
      </c>
      <c r="I299" s="116"/>
      <c r="J299" s="116"/>
      <c r="K299" s="106"/>
      <c r="L299" s="106"/>
      <c r="M299" s="106"/>
      <c r="N299" s="106"/>
      <c r="O299" s="106"/>
      <c r="P299" s="106"/>
      <c r="Q299" s="106"/>
      <c r="R299" s="106"/>
      <c r="S299" s="106"/>
      <c r="T299" s="106"/>
      <c r="U299" s="106"/>
    </row>
    <row r="300" spans="1:21">
      <c r="A300" s="108">
        <v>299</v>
      </c>
      <c r="B300" s="109" t="s">
        <v>224</v>
      </c>
      <c r="C300" s="110" t="s">
        <v>292</v>
      </c>
      <c r="D300" s="111">
        <v>12</v>
      </c>
      <c r="E300" s="112"/>
      <c r="F300" s="113">
        <v>0</v>
      </c>
      <c r="G300" s="114">
        <v>0</v>
      </c>
      <c r="H300" s="115">
        <v>0</v>
      </c>
      <c r="I300" s="116"/>
      <c r="J300" s="116"/>
      <c r="K300" s="106"/>
      <c r="L300" s="106"/>
      <c r="M300" s="106"/>
      <c r="N300" s="106"/>
      <c r="O300" s="106"/>
      <c r="P300" s="106"/>
      <c r="Q300" s="106"/>
      <c r="R300" s="106"/>
      <c r="S300" s="106"/>
      <c r="T300" s="106"/>
      <c r="U300" s="106"/>
    </row>
    <row r="301" spans="1:21" s="119" customFormat="1">
      <c r="A301" s="108">
        <v>300</v>
      </c>
      <c r="B301" s="109" t="s">
        <v>225</v>
      </c>
      <c r="C301" s="110" t="s">
        <v>292</v>
      </c>
      <c r="D301" s="111">
        <v>160</v>
      </c>
      <c r="E301" s="112"/>
      <c r="F301" s="113">
        <v>0</v>
      </c>
      <c r="G301" s="114">
        <v>0</v>
      </c>
      <c r="H301" s="115">
        <v>0</v>
      </c>
      <c r="I301" s="116"/>
      <c r="J301" s="116"/>
      <c r="K301" s="118"/>
      <c r="L301" s="118"/>
      <c r="M301" s="118"/>
      <c r="N301" s="118"/>
      <c r="O301" s="118"/>
      <c r="P301" s="118"/>
      <c r="Q301" s="118"/>
      <c r="R301" s="118"/>
      <c r="S301" s="118"/>
      <c r="T301" s="118"/>
      <c r="U301" s="118"/>
    </row>
    <row r="302" spans="1:21" s="71" customFormat="1">
      <c r="A302" s="108">
        <v>301</v>
      </c>
      <c r="B302" s="109" t="s">
        <v>226</v>
      </c>
      <c r="C302" s="110" t="s">
        <v>292</v>
      </c>
      <c r="D302" s="111">
        <v>160</v>
      </c>
      <c r="E302" s="112"/>
      <c r="F302" s="113">
        <v>0</v>
      </c>
      <c r="G302" s="114">
        <v>0</v>
      </c>
      <c r="H302" s="115">
        <v>0</v>
      </c>
      <c r="I302" s="116"/>
      <c r="J302" s="116"/>
      <c r="K302" s="138"/>
      <c r="L302" s="138"/>
      <c r="M302" s="138"/>
      <c r="N302" s="138"/>
      <c r="O302" s="138"/>
      <c r="P302" s="138"/>
      <c r="Q302" s="138"/>
      <c r="R302" s="138"/>
      <c r="S302" s="138"/>
      <c r="T302" s="138"/>
      <c r="U302" s="138"/>
    </row>
    <row r="303" spans="1:21" s="119" customFormat="1">
      <c r="A303" s="108">
        <v>302</v>
      </c>
      <c r="B303" s="109" t="s">
        <v>227</v>
      </c>
      <c r="C303" s="110" t="s">
        <v>292</v>
      </c>
      <c r="D303" s="111">
        <v>8</v>
      </c>
      <c r="E303" s="112"/>
      <c r="F303" s="113">
        <v>0</v>
      </c>
      <c r="G303" s="114">
        <v>0</v>
      </c>
      <c r="H303" s="115">
        <v>0</v>
      </c>
      <c r="I303" s="116"/>
      <c r="J303" s="116"/>
      <c r="K303" s="118"/>
      <c r="L303" s="118"/>
      <c r="M303" s="118"/>
      <c r="N303" s="118"/>
      <c r="O303" s="118"/>
      <c r="P303" s="118"/>
      <c r="Q303" s="118"/>
      <c r="R303" s="118"/>
      <c r="S303" s="118"/>
      <c r="T303" s="118"/>
      <c r="U303" s="118"/>
    </row>
    <row r="304" spans="1:21" s="119" customFormat="1">
      <c r="A304" s="108">
        <v>303</v>
      </c>
      <c r="B304" s="109" t="s">
        <v>228</v>
      </c>
      <c r="C304" s="110" t="s">
        <v>292</v>
      </c>
      <c r="D304" s="111">
        <v>8</v>
      </c>
      <c r="E304" s="112"/>
      <c r="F304" s="113">
        <v>0</v>
      </c>
      <c r="G304" s="114">
        <v>0</v>
      </c>
      <c r="H304" s="115">
        <v>0</v>
      </c>
      <c r="I304" s="116"/>
      <c r="J304" s="116"/>
      <c r="K304" s="118"/>
      <c r="L304" s="118"/>
      <c r="M304" s="118"/>
      <c r="N304" s="118"/>
      <c r="O304" s="118"/>
      <c r="P304" s="118"/>
      <c r="Q304" s="118"/>
      <c r="R304" s="118"/>
      <c r="S304" s="118"/>
      <c r="T304" s="118"/>
      <c r="U304" s="118"/>
    </row>
    <row r="305" spans="1:21" s="119" customFormat="1">
      <c r="A305" s="108">
        <v>304</v>
      </c>
      <c r="B305" s="109" t="s">
        <v>229</v>
      </c>
      <c r="C305" s="110" t="s">
        <v>292</v>
      </c>
      <c r="D305" s="111">
        <v>8</v>
      </c>
      <c r="E305" s="112"/>
      <c r="F305" s="113">
        <v>0</v>
      </c>
      <c r="G305" s="114">
        <v>0</v>
      </c>
      <c r="H305" s="115">
        <v>0</v>
      </c>
      <c r="I305" s="116"/>
      <c r="J305" s="116"/>
      <c r="K305" s="118"/>
      <c r="L305" s="118"/>
      <c r="M305" s="118"/>
      <c r="N305" s="118"/>
      <c r="O305" s="118"/>
      <c r="P305" s="118"/>
      <c r="Q305" s="118"/>
      <c r="R305" s="118"/>
      <c r="S305" s="118"/>
      <c r="T305" s="118"/>
      <c r="U305" s="118"/>
    </row>
    <row r="306" spans="1:21" s="119" customFormat="1">
      <c r="A306" s="108">
        <v>305</v>
      </c>
      <c r="B306" s="109" t="s">
        <v>230</v>
      </c>
      <c r="C306" s="110" t="s">
        <v>292</v>
      </c>
      <c r="D306" s="111">
        <v>200</v>
      </c>
      <c r="E306" s="112"/>
      <c r="F306" s="113">
        <v>0</v>
      </c>
      <c r="G306" s="114">
        <v>0</v>
      </c>
      <c r="H306" s="115">
        <v>0</v>
      </c>
      <c r="I306" s="116"/>
      <c r="J306" s="117"/>
      <c r="K306" s="118"/>
      <c r="L306" s="118"/>
      <c r="M306" s="118"/>
      <c r="N306" s="118"/>
      <c r="O306" s="118"/>
      <c r="P306" s="118"/>
      <c r="Q306" s="118"/>
      <c r="R306" s="118"/>
      <c r="S306" s="118"/>
      <c r="T306" s="118"/>
      <c r="U306" s="118"/>
    </row>
    <row r="307" spans="1:21" s="119" customFormat="1">
      <c r="A307" s="108">
        <v>306</v>
      </c>
      <c r="B307" s="109" t="s">
        <v>231</v>
      </c>
      <c r="C307" s="110" t="s">
        <v>292</v>
      </c>
      <c r="D307" s="111">
        <v>80</v>
      </c>
      <c r="E307" s="112"/>
      <c r="F307" s="113">
        <v>0</v>
      </c>
      <c r="G307" s="114">
        <v>0</v>
      </c>
      <c r="H307" s="115">
        <v>0</v>
      </c>
      <c r="I307" s="116"/>
      <c r="J307" s="117"/>
      <c r="K307" s="118"/>
      <c r="L307" s="118"/>
      <c r="M307" s="118"/>
      <c r="N307" s="118"/>
      <c r="O307" s="118"/>
      <c r="P307" s="118"/>
      <c r="Q307" s="118"/>
      <c r="R307" s="118"/>
      <c r="S307" s="118"/>
      <c r="T307" s="118"/>
      <c r="U307" s="118"/>
    </row>
    <row r="308" spans="1:21" s="119" customFormat="1">
      <c r="A308" s="108">
        <v>307</v>
      </c>
      <c r="B308" s="109" t="s">
        <v>232</v>
      </c>
      <c r="C308" s="110" t="s">
        <v>292</v>
      </c>
      <c r="D308" s="111">
        <v>80</v>
      </c>
      <c r="E308" s="112"/>
      <c r="F308" s="113">
        <v>0</v>
      </c>
      <c r="G308" s="114">
        <v>0</v>
      </c>
      <c r="H308" s="115">
        <v>0</v>
      </c>
      <c r="I308" s="116"/>
      <c r="J308" s="117"/>
      <c r="K308" s="118"/>
      <c r="L308" s="118"/>
      <c r="M308" s="118"/>
      <c r="N308" s="118"/>
      <c r="O308" s="118"/>
      <c r="P308" s="118"/>
      <c r="Q308" s="118"/>
      <c r="R308" s="118"/>
      <c r="S308" s="118"/>
      <c r="T308" s="118"/>
      <c r="U308" s="118"/>
    </row>
    <row r="309" spans="1:21" s="119" customFormat="1">
      <c r="A309" s="108">
        <v>308</v>
      </c>
      <c r="B309" s="109" t="s">
        <v>233</v>
      </c>
      <c r="C309" s="110" t="s">
        <v>292</v>
      </c>
      <c r="D309" s="111">
        <v>120</v>
      </c>
      <c r="E309" s="112"/>
      <c r="F309" s="113">
        <v>0</v>
      </c>
      <c r="G309" s="114">
        <v>0</v>
      </c>
      <c r="H309" s="115">
        <v>0</v>
      </c>
      <c r="I309" s="116"/>
      <c r="J309" s="117"/>
      <c r="K309" s="118"/>
      <c r="L309" s="118"/>
      <c r="M309" s="118"/>
      <c r="N309" s="118"/>
      <c r="O309" s="118"/>
      <c r="P309" s="118"/>
      <c r="Q309" s="118"/>
      <c r="R309" s="118"/>
      <c r="S309" s="118"/>
      <c r="T309" s="118"/>
      <c r="U309" s="118"/>
    </row>
    <row r="310" spans="1:21" s="119" customFormat="1">
      <c r="A310" s="108">
        <v>309</v>
      </c>
      <c r="B310" s="109" t="s">
        <v>234</v>
      </c>
      <c r="C310" s="110" t="s">
        <v>292</v>
      </c>
      <c r="D310" s="111">
        <v>120</v>
      </c>
      <c r="E310" s="112"/>
      <c r="F310" s="113">
        <v>0</v>
      </c>
      <c r="G310" s="114">
        <v>0</v>
      </c>
      <c r="H310" s="115">
        <v>0</v>
      </c>
      <c r="I310" s="116"/>
      <c r="J310" s="117"/>
      <c r="K310" s="118"/>
      <c r="L310" s="118"/>
      <c r="M310" s="118"/>
      <c r="N310" s="118"/>
      <c r="O310" s="118"/>
      <c r="P310" s="118"/>
      <c r="Q310" s="118"/>
      <c r="R310" s="118"/>
      <c r="S310" s="118"/>
      <c r="T310" s="118"/>
      <c r="U310" s="118"/>
    </row>
    <row r="311" spans="1:21" s="119" customFormat="1">
      <c r="A311" s="108">
        <v>310</v>
      </c>
      <c r="B311" s="109" t="s">
        <v>235</v>
      </c>
      <c r="C311" s="110" t="s">
        <v>292</v>
      </c>
      <c r="D311" s="111">
        <v>80</v>
      </c>
      <c r="E311" s="112"/>
      <c r="F311" s="113">
        <v>0</v>
      </c>
      <c r="G311" s="114">
        <v>0</v>
      </c>
      <c r="H311" s="115">
        <v>0</v>
      </c>
      <c r="I311" s="116"/>
      <c r="J311" s="117"/>
      <c r="K311" s="118"/>
      <c r="L311" s="118"/>
      <c r="M311" s="118"/>
      <c r="N311" s="118"/>
      <c r="O311" s="118"/>
      <c r="P311" s="118"/>
      <c r="Q311" s="118"/>
      <c r="R311" s="118"/>
      <c r="S311" s="118"/>
      <c r="T311" s="118"/>
      <c r="U311" s="118"/>
    </row>
    <row r="312" spans="1:21" s="119" customFormat="1">
      <c r="A312" s="108">
        <v>311</v>
      </c>
      <c r="B312" s="109" t="s">
        <v>236</v>
      </c>
      <c r="C312" s="110" t="s">
        <v>292</v>
      </c>
      <c r="D312" s="111">
        <v>200</v>
      </c>
      <c r="E312" s="112"/>
      <c r="F312" s="113">
        <v>0</v>
      </c>
      <c r="G312" s="114">
        <v>0</v>
      </c>
      <c r="H312" s="115">
        <v>0</v>
      </c>
      <c r="I312" s="116"/>
      <c r="J312" s="117"/>
      <c r="K312" s="118"/>
      <c r="L312" s="118"/>
      <c r="M312" s="118"/>
      <c r="N312" s="118"/>
      <c r="O312" s="118"/>
      <c r="P312" s="118"/>
      <c r="Q312" s="118"/>
      <c r="R312" s="118"/>
      <c r="S312" s="118"/>
      <c r="T312" s="118"/>
      <c r="U312" s="118"/>
    </row>
    <row r="313" spans="1:21" s="119" customFormat="1">
      <c r="A313" s="108">
        <v>312</v>
      </c>
      <c r="B313" s="109" t="s">
        <v>237</v>
      </c>
      <c r="C313" s="110" t="s">
        <v>292</v>
      </c>
      <c r="D313" s="111">
        <v>240</v>
      </c>
      <c r="E313" s="112"/>
      <c r="F313" s="113">
        <v>0</v>
      </c>
      <c r="G313" s="114">
        <v>0</v>
      </c>
      <c r="H313" s="115">
        <v>0</v>
      </c>
      <c r="I313" s="116"/>
      <c r="J313" s="117"/>
      <c r="K313" s="118"/>
      <c r="L313" s="118"/>
      <c r="M313" s="118"/>
      <c r="N313" s="118"/>
      <c r="O313" s="118"/>
      <c r="P313" s="118"/>
      <c r="Q313" s="118"/>
      <c r="R313" s="118"/>
      <c r="S313" s="118"/>
      <c r="T313" s="118"/>
      <c r="U313" s="118"/>
    </row>
    <row r="314" spans="1:21" s="119" customFormat="1">
      <c r="A314" s="108">
        <v>313</v>
      </c>
      <c r="B314" s="109" t="s">
        <v>238</v>
      </c>
      <c r="C314" s="110" t="s">
        <v>292</v>
      </c>
      <c r="D314" s="111">
        <v>400</v>
      </c>
      <c r="E314" s="112"/>
      <c r="F314" s="113">
        <v>0</v>
      </c>
      <c r="G314" s="114">
        <v>0</v>
      </c>
      <c r="H314" s="115">
        <v>0</v>
      </c>
      <c r="I314" s="116"/>
      <c r="J314" s="117"/>
      <c r="K314" s="118"/>
      <c r="L314" s="118"/>
      <c r="M314" s="118"/>
      <c r="N314" s="118"/>
      <c r="O314" s="118"/>
      <c r="P314" s="118"/>
      <c r="Q314" s="118"/>
      <c r="R314" s="118"/>
      <c r="S314" s="118"/>
      <c r="T314" s="118"/>
      <c r="U314" s="118"/>
    </row>
    <row r="315" spans="1:21" s="119" customFormat="1">
      <c r="A315" s="108">
        <v>314</v>
      </c>
      <c r="B315" s="109" t="s">
        <v>239</v>
      </c>
      <c r="C315" s="110" t="s">
        <v>292</v>
      </c>
      <c r="D315" s="111">
        <v>4</v>
      </c>
      <c r="E315" s="112"/>
      <c r="F315" s="113">
        <v>0</v>
      </c>
      <c r="G315" s="114">
        <v>0</v>
      </c>
      <c r="H315" s="115">
        <v>0</v>
      </c>
      <c r="I315" s="117"/>
      <c r="J315" s="117"/>
      <c r="K315" s="118"/>
      <c r="L315" s="118"/>
      <c r="M315" s="118"/>
      <c r="N315" s="118"/>
      <c r="O315" s="118"/>
      <c r="P315" s="118"/>
      <c r="Q315" s="118"/>
      <c r="R315" s="118"/>
      <c r="S315" s="118"/>
      <c r="T315" s="118"/>
      <c r="U315" s="118"/>
    </row>
    <row r="316" spans="1:21" s="119" customFormat="1">
      <c r="A316" s="108">
        <v>315</v>
      </c>
      <c r="B316" s="109" t="s">
        <v>240</v>
      </c>
      <c r="C316" s="110" t="s">
        <v>292</v>
      </c>
      <c r="D316" s="111">
        <v>4</v>
      </c>
      <c r="E316" s="112"/>
      <c r="F316" s="113">
        <v>0</v>
      </c>
      <c r="G316" s="114">
        <v>0</v>
      </c>
      <c r="H316" s="115">
        <v>0</v>
      </c>
      <c r="I316" s="117"/>
      <c r="J316" s="117"/>
      <c r="K316" s="118"/>
      <c r="L316" s="118"/>
      <c r="M316" s="118"/>
      <c r="N316" s="118"/>
      <c r="O316" s="118"/>
      <c r="P316" s="118"/>
      <c r="Q316" s="118"/>
      <c r="R316" s="118"/>
      <c r="S316" s="118"/>
      <c r="T316" s="118"/>
      <c r="U316" s="118"/>
    </row>
    <row r="317" spans="1:21" s="119" customFormat="1">
      <c r="A317" s="108">
        <v>316</v>
      </c>
      <c r="B317" s="109" t="s">
        <v>243</v>
      </c>
      <c r="C317" s="110" t="s">
        <v>292</v>
      </c>
      <c r="D317" s="111">
        <v>4</v>
      </c>
      <c r="E317" s="112">
        <v>2356</v>
      </c>
      <c r="F317" s="113">
        <v>0</v>
      </c>
      <c r="G317" s="114">
        <v>2356</v>
      </c>
      <c r="H317" s="115">
        <v>9424</v>
      </c>
      <c r="I317" s="117" t="s">
        <v>517</v>
      </c>
      <c r="J317" s="117" t="s">
        <v>717</v>
      </c>
      <c r="K317" s="118"/>
      <c r="L317" s="118"/>
      <c r="M317" s="118"/>
      <c r="N317" s="118"/>
      <c r="O317" s="118"/>
      <c r="P317" s="118"/>
      <c r="Q317" s="118"/>
      <c r="R317" s="118"/>
      <c r="S317" s="118"/>
      <c r="T317" s="118"/>
      <c r="U317" s="118"/>
    </row>
    <row r="318" spans="1:21" s="119" customFormat="1">
      <c r="A318" s="108">
        <v>317</v>
      </c>
      <c r="B318" s="109" t="s">
        <v>814</v>
      </c>
      <c r="C318" s="110" t="s">
        <v>292</v>
      </c>
      <c r="D318" s="111">
        <v>4</v>
      </c>
      <c r="E318" s="112">
        <v>1820</v>
      </c>
      <c r="F318" s="113">
        <v>0</v>
      </c>
      <c r="G318" s="114">
        <v>1820</v>
      </c>
      <c r="H318" s="115">
        <v>7280</v>
      </c>
      <c r="I318" s="117" t="s">
        <v>517</v>
      </c>
      <c r="J318" s="117" t="s">
        <v>717</v>
      </c>
      <c r="K318" s="118"/>
      <c r="L318" s="118"/>
      <c r="M318" s="118"/>
      <c r="N318" s="118"/>
      <c r="O318" s="118"/>
      <c r="P318" s="118"/>
      <c r="Q318" s="118"/>
      <c r="R318" s="118"/>
      <c r="S318" s="118"/>
      <c r="T318" s="118"/>
      <c r="U318" s="118"/>
    </row>
    <row r="319" spans="1:21" s="119" customFormat="1">
      <c r="A319" s="108">
        <v>318</v>
      </c>
      <c r="B319" s="109" t="s">
        <v>244</v>
      </c>
      <c r="C319" s="110" t="s">
        <v>292</v>
      </c>
      <c r="D319" s="111">
        <v>400</v>
      </c>
      <c r="E319" s="112">
        <v>1820</v>
      </c>
      <c r="F319" s="113">
        <v>0</v>
      </c>
      <c r="G319" s="114">
        <v>1820</v>
      </c>
      <c r="H319" s="115">
        <v>728000</v>
      </c>
      <c r="I319" s="117" t="s">
        <v>517</v>
      </c>
      <c r="J319" s="117" t="s">
        <v>717</v>
      </c>
      <c r="K319" s="118"/>
      <c r="L319" s="118"/>
      <c r="M319" s="118"/>
      <c r="N319" s="118"/>
      <c r="O319" s="118"/>
      <c r="P319" s="118"/>
      <c r="Q319" s="118"/>
      <c r="R319" s="118"/>
      <c r="S319" s="118"/>
      <c r="T319" s="118"/>
      <c r="U319" s="118"/>
    </row>
    <row r="320" spans="1:21" s="119" customFormat="1">
      <c r="A320" s="108">
        <v>319</v>
      </c>
      <c r="B320" s="109" t="s">
        <v>245</v>
      </c>
      <c r="C320" s="110" t="s">
        <v>292</v>
      </c>
      <c r="D320" s="111">
        <v>400</v>
      </c>
      <c r="E320" s="112">
        <v>1820</v>
      </c>
      <c r="F320" s="113">
        <v>0</v>
      </c>
      <c r="G320" s="114">
        <v>1820</v>
      </c>
      <c r="H320" s="115">
        <v>728000</v>
      </c>
      <c r="I320" s="117" t="s">
        <v>517</v>
      </c>
      <c r="J320" s="117" t="s">
        <v>717</v>
      </c>
      <c r="K320" s="118"/>
      <c r="L320" s="118"/>
      <c r="M320" s="118"/>
      <c r="N320" s="118"/>
      <c r="O320" s="118"/>
      <c r="P320" s="118"/>
      <c r="Q320" s="118"/>
      <c r="R320" s="118"/>
      <c r="S320" s="118"/>
      <c r="T320" s="118"/>
      <c r="U320" s="118"/>
    </row>
    <row r="321" spans="1:21">
      <c r="A321" s="108">
        <v>320</v>
      </c>
      <c r="B321" s="122" t="s">
        <v>815</v>
      </c>
      <c r="C321" s="121"/>
      <c r="D321" s="111">
        <v>400</v>
      </c>
      <c r="E321" s="112">
        <v>1820</v>
      </c>
      <c r="F321" s="113">
        <v>0</v>
      </c>
      <c r="G321" s="114">
        <v>1820</v>
      </c>
      <c r="H321" s="115">
        <v>728000</v>
      </c>
      <c r="I321" s="117" t="s">
        <v>517</v>
      </c>
      <c r="J321" s="117" t="s">
        <v>717</v>
      </c>
      <c r="K321" s="106"/>
      <c r="L321" s="106"/>
      <c r="M321" s="106"/>
      <c r="N321" s="106"/>
      <c r="O321" s="106"/>
      <c r="P321" s="106"/>
      <c r="Q321" s="106"/>
      <c r="R321" s="106"/>
      <c r="S321" s="106"/>
      <c r="T321" s="106"/>
      <c r="U321" s="106"/>
    </row>
    <row r="322" spans="1:21">
      <c r="A322" s="108">
        <v>321</v>
      </c>
      <c r="B322" s="122" t="s">
        <v>816</v>
      </c>
      <c r="C322" s="121"/>
      <c r="D322" s="111">
        <v>8</v>
      </c>
      <c r="E322" s="112">
        <v>1820</v>
      </c>
      <c r="F322" s="113">
        <v>0</v>
      </c>
      <c r="G322" s="114">
        <v>1820</v>
      </c>
      <c r="H322" s="115">
        <v>14560</v>
      </c>
      <c r="I322" s="117" t="s">
        <v>517</v>
      </c>
      <c r="J322" s="117" t="s">
        <v>717</v>
      </c>
      <c r="K322" s="106"/>
      <c r="L322" s="106"/>
      <c r="M322" s="106"/>
      <c r="N322" s="106"/>
      <c r="O322" s="106"/>
      <c r="P322" s="106"/>
      <c r="Q322" s="106"/>
      <c r="R322" s="106"/>
      <c r="S322" s="106"/>
      <c r="T322" s="106"/>
      <c r="U322" s="106"/>
    </row>
    <row r="323" spans="1:21">
      <c r="A323" s="108">
        <v>322</v>
      </c>
      <c r="B323" s="109" t="s">
        <v>241</v>
      </c>
      <c r="C323" s="110" t="s">
        <v>292</v>
      </c>
      <c r="D323" s="111">
        <v>20</v>
      </c>
      <c r="E323" s="112"/>
      <c r="F323" s="113">
        <v>0</v>
      </c>
      <c r="G323" s="114">
        <v>0</v>
      </c>
      <c r="H323" s="115">
        <v>0</v>
      </c>
      <c r="I323" s="116"/>
      <c r="J323" s="116"/>
      <c r="K323" s="106"/>
      <c r="L323" s="106"/>
      <c r="M323" s="106"/>
      <c r="N323" s="106"/>
      <c r="O323" s="106"/>
      <c r="P323" s="106"/>
      <c r="Q323" s="106"/>
      <c r="R323" s="106"/>
      <c r="S323" s="106"/>
      <c r="T323" s="106"/>
      <c r="U323" s="106"/>
    </row>
    <row r="324" spans="1:21">
      <c r="A324" s="108">
        <v>323</v>
      </c>
      <c r="B324" s="109" t="s">
        <v>242</v>
      </c>
      <c r="C324" s="110" t="s">
        <v>292</v>
      </c>
      <c r="D324" s="111">
        <v>8</v>
      </c>
      <c r="E324" s="112"/>
      <c r="F324" s="113">
        <v>0</v>
      </c>
      <c r="G324" s="114">
        <v>0</v>
      </c>
      <c r="H324" s="115">
        <v>0</v>
      </c>
      <c r="I324" s="116"/>
      <c r="J324" s="116"/>
      <c r="K324" s="106"/>
      <c r="L324" s="106"/>
      <c r="M324" s="106"/>
      <c r="N324" s="106"/>
      <c r="O324" s="106"/>
      <c r="P324" s="106"/>
      <c r="Q324" s="106"/>
      <c r="R324" s="106"/>
      <c r="S324" s="106"/>
      <c r="T324" s="106"/>
      <c r="U324" s="106"/>
    </row>
    <row r="325" spans="1:21">
      <c r="A325" s="108">
        <v>324</v>
      </c>
      <c r="B325" s="122" t="s">
        <v>817</v>
      </c>
      <c r="C325" s="121" t="s">
        <v>292</v>
      </c>
      <c r="D325" s="111">
        <v>50</v>
      </c>
      <c r="E325" s="112">
        <v>2398</v>
      </c>
      <c r="F325" s="113">
        <v>0</v>
      </c>
      <c r="G325" s="114">
        <v>2398</v>
      </c>
      <c r="H325" s="115">
        <v>119900</v>
      </c>
      <c r="I325" s="116" t="s">
        <v>517</v>
      </c>
      <c r="J325" s="117" t="s">
        <v>717</v>
      </c>
      <c r="K325" s="106"/>
      <c r="L325" s="106"/>
      <c r="M325" s="106"/>
      <c r="N325" s="106"/>
      <c r="O325" s="106"/>
      <c r="P325" s="106"/>
      <c r="Q325" s="106"/>
      <c r="R325" s="106"/>
      <c r="S325" s="106"/>
      <c r="T325" s="106"/>
      <c r="U325" s="106"/>
    </row>
    <row r="326" spans="1:21">
      <c r="A326" s="108">
        <v>325</v>
      </c>
      <c r="B326" s="109" t="s">
        <v>246</v>
      </c>
      <c r="C326" s="110" t="s">
        <v>292</v>
      </c>
      <c r="D326" s="111">
        <v>12</v>
      </c>
      <c r="E326" s="112"/>
      <c r="F326" s="113">
        <v>0</v>
      </c>
      <c r="G326" s="114">
        <v>0</v>
      </c>
      <c r="H326" s="115">
        <v>0</v>
      </c>
      <c r="I326" s="116"/>
      <c r="J326" s="116"/>
      <c r="K326" s="106"/>
      <c r="L326" s="106"/>
      <c r="M326" s="106"/>
      <c r="N326" s="106"/>
      <c r="O326" s="106"/>
      <c r="P326" s="106"/>
      <c r="Q326" s="106"/>
      <c r="R326" s="106"/>
      <c r="S326" s="106"/>
      <c r="T326" s="106"/>
      <c r="U326" s="106"/>
    </row>
    <row r="327" spans="1:21">
      <c r="A327" s="108">
        <v>326</v>
      </c>
      <c r="B327" s="109" t="s">
        <v>247</v>
      </c>
      <c r="C327" s="110" t="s">
        <v>292</v>
      </c>
      <c r="D327" s="111">
        <v>12</v>
      </c>
      <c r="E327" s="112"/>
      <c r="F327" s="113">
        <v>0</v>
      </c>
      <c r="G327" s="114">
        <v>0</v>
      </c>
      <c r="H327" s="115">
        <v>0</v>
      </c>
      <c r="I327" s="116"/>
      <c r="J327" s="116"/>
      <c r="K327" s="106"/>
      <c r="L327" s="106"/>
      <c r="M327" s="106"/>
      <c r="N327" s="106"/>
      <c r="O327" s="106"/>
      <c r="P327" s="106"/>
      <c r="Q327" s="106"/>
      <c r="R327" s="106"/>
      <c r="S327" s="106"/>
      <c r="T327" s="106"/>
      <c r="U327" s="106"/>
    </row>
    <row r="328" spans="1:21">
      <c r="A328" s="108">
        <v>327</v>
      </c>
      <c r="B328" s="109" t="s">
        <v>248</v>
      </c>
      <c r="C328" s="110" t="s">
        <v>292</v>
      </c>
      <c r="D328" s="111">
        <v>12</v>
      </c>
      <c r="E328" s="112"/>
      <c r="F328" s="113">
        <v>0</v>
      </c>
      <c r="G328" s="114">
        <v>0</v>
      </c>
      <c r="H328" s="115">
        <v>0</v>
      </c>
      <c r="I328" s="116"/>
      <c r="J328" s="116"/>
      <c r="K328" s="106"/>
      <c r="L328" s="106"/>
      <c r="M328" s="106"/>
      <c r="N328" s="106"/>
      <c r="O328" s="106"/>
      <c r="P328" s="106"/>
      <c r="Q328" s="106"/>
      <c r="R328" s="106"/>
      <c r="S328" s="106"/>
      <c r="T328" s="106"/>
      <c r="U328" s="106"/>
    </row>
    <row r="329" spans="1:21">
      <c r="A329" s="108">
        <v>328</v>
      </c>
      <c r="B329" s="117" t="s">
        <v>818</v>
      </c>
      <c r="C329" s="121" t="s">
        <v>311</v>
      </c>
      <c r="D329" s="111">
        <v>200</v>
      </c>
      <c r="E329" s="112"/>
      <c r="F329" s="113">
        <v>0</v>
      </c>
      <c r="G329" s="114">
        <v>0</v>
      </c>
      <c r="H329" s="115">
        <v>0</v>
      </c>
      <c r="I329" s="116"/>
      <c r="J329" s="116"/>
      <c r="K329" s="106"/>
      <c r="L329" s="106"/>
      <c r="M329" s="106"/>
      <c r="N329" s="106"/>
      <c r="O329" s="106"/>
      <c r="P329" s="106"/>
      <c r="Q329" s="106"/>
      <c r="R329" s="106"/>
      <c r="S329" s="106"/>
      <c r="T329" s="106"/>
      <c r="U329" s="106"/>
    </row>
    <row r="330" spans="1:21">
      <c r="A330" s="108">
        <v>329</v>
      </c>
      <c r="B330" s="109" t="s">
        <v>249</v>
      </c>
      <c r="C330" s="110" t="s">
        <v>331</v>
      </c>
      <c r="D330" s="111">
        <v>80</v>
      </c>
      <c r="E330" s="112"/>
      <c r="F330" s="113">
        <v>0</v>
      </c>
      <c r="G330" s="114">
        <v>0</v>
      </c>
      <c r="H330" s="115">
        <v>0</v>
      </c>
      <c r="I330" s="116"/>
      <c r="J330" s="116"/>
      <c r="K330" s="106"/>
      <c r="L330" s="106"/>
      <c r="M330" s="106"/>
      <c r="N330" s="106"/>
      <c r="O330" s="106"/>
      <c r="P330" s="106"/>
      <c r="Q330" s="106"/>
      <c r="R330" s="106"/>
      <c r="S330" s="106"/>
      <c r="T330" s="106"/>
      <c r="U330" s="106"/>
    </row>
    <row r="331" spans="1:21" s="119" customFormat="1">
      <c r="A331" s="108">
        <v>330</v>
      </c>
      <c r="B331" s="109" t="s">
        <v>250</v>
      </c>
      <c r="C331" s="110" t="s">
        <v>332</v>
      </c>
      <c r="D331" s="111">
        <v>300</v>
      </c>
      <c r="E331" s="112"/>
      <c r="F331" s="113">
        <v>0</v>
      </c>
      <c r="G331" s="114">
        <v>0</v>
      </c>
      <c r="H331" s="115">
        <v>0</v>
      </c>
      <c r="I331" s="117"/>
      <c r="J331" s="117"/>
      <c r="K331" s="118"/>
      <c r="L331" s="118"/>
      <c r="M331" s="118"/>
      <c r="N331" s="118"/>
      <c r="O331" s="118"/>
      <c r="P331" s="118"/>
      <c r="Q331" s="118"/>
      <c r="R331" s="118"/>
      <c r="S331" s="118"/>
      <c r="T331" s="118"/>
      <c r="U331" s="118"/>
    </row>
    <row r="332" spans="1:21" s="119" customFormat="1">
      <c r="A332" s="108">
        <v>331</v>
      </c>
      <c r="B332" s="109" t="s">
        <v>819</v>
      </c>
      <c r="C332" s="110" t="s">
        <v>313</v>
      </c>
      <c r="D332" s="111">
        <v>200</v>
      </c>
      <c r="E332" s="112">
        <v>1288</v>
      </c>
      <c r="F332" s="113">
        <v>206.08</v>
      </c>
      <c r="G332" s="114">
        <v>1494.08</v>
      </c>
      <c r="H332" s="115">
        <v>298816</v>
      </c>
      <c r="I332" s="117" t="s">
        <v>938</v>
      </c>
      <c r="J332" s="117" t="s">
        <v>454</v>
      </c>
      <c r="K332" s="118"/>
      <c r="L332" s="118"/>
      <c r="M332" s="118"/>
      <c r="N332" s="118"/>
      <c r="O332" s="118"/>
      <c r="P332" s="118"/>
      <c r="Q332" s="118"/>
      <c r="R332" s="118"/>
      <c r="S332" s="118"/>
      <c r="T332" s="118"/>
      <c r="U332" s="118"/>
    </row>
    <row r="333" spans="1:21" s="119" customFormat="1">
      <c r="A333" s="108">
        <v>332</v>
      </c>
      <c r="B333" s="109" t="s">
        <v>251</v>
      </c>
      <c r="C333" s="110" t="s">
        <v>292</v>
      </c>
      <c r="D333" s="111">
        <v>800</v>
      </c>
      <c r="E333" s="112"/>
      <c r="F333" s="113">
        <v>0</v>
      </c>
      <c r="G333" s="114">
        <v>0</v>
      </c>
      <c r="H333" s="115">
        <v>0</v>
      </c>
      <c r="I333" s="117"/>
      <c r="J333" s="117"/>
      <c r="K333" s="118"/>
      <c r="L333" s="118"/>
      <c r="M333" s="118"/>
      <c r="N333" s="118"/>
      <c r="O333" s="118"/>
      <c r="P333" s="118"/>
      <c r="Q333" s="118"/>
      <c r="R333" s="118"/>
      <c r="S333" s="118"/>
      <c r="T333" s="118"/>
      <c r="U333" s="118"/>
    </row>
    <row r="334" spans="1:21" s="119" customFormat="1">
      <c r="A334" s="108">
        <v>333</v>
      </c>
      <c r="B334" s="109" t="s">
        <v>252</v>
      </c>
      <c r="C334" s="110" t="s">
        <v>882</v>
      </c>
      <c r="D334" s="111">
        <v>20</v>
      </c>
      <c r="E334" s="112"/>
      <c r="F334" s="113">
        <v>0</v>
      </c>
      <c r="G334" s="114">
        <v>0</v>
      </c>
      <c r="H334" s="115">
        <v>0</v>
      </c>
      <c r="I334" s="117"/>
      <c r="J334" s="117"/>
      <c r="K334" s="118"/>
      <c r="L334" s="118"/>
      <c r="M334" s="118"/>
      <c r="N334" s="118"/>
      <c r="O334" s="118"/>
      <c r="P334" s="118"/>
      <c r="Q334" s="118"/>
      <c r="R334" s="118"/>
      <c r="S334" s="118"/>
      <c r="T334" s="118"/>
      <c r="U334" s="118"/>
    </row>
    <row r="335" spans="1:21" s="119" customFormat="1">
      <c r="A335" s="108">
        <v>334</v>
      </c>
      <c r="B335" s="109" t="s">
        <v>253</v>
      </c>
      <c r="C335" s="110" t="s">
        <v>331</v>
      </c>
      <c r="D335" s="111">
        <v>140</v>
      </c>
      <c r="E335" s="112"/>
      <c r="F335" s="113">
        <v>0</v>
      </c>
      <c r="G335" s="114">
        <v>0</v>
      </c>
      <c r="H335" s="115">
        <v>0</v>
      </c>
      <c r="I335" s="117"/>
      <c r="J335" s="117"/>
      <c r="K335" s="118"/>
      <c r="L335" s="118"/>
      <c r="M335" s="118"/>
      <c r="N335" s="118"/>
      <c r="O335" s="118"/>
      <c r="P335" s="118"/>
      <c r="Q335" s="118"/>
      <c r="R335" s="118"/>
      <c r="S335" s="118"/>
      <c r="T335" s="118"/>
      <c r="U335" s="118"/>
    </row>
    <row r="336" spans="1:21" s="119" customFormat="1" ht="28">
      <c r="A336" s="108">
        <v>335</v>
      </c>
      <c r="B336" s="109" t="s">
        <v>820</v>
      </c>
      <c r="C336" s="110" t="s">
        <v>292</v>
      </c>
      <c r="D336" s="111">
        <v>12</v>
      </c>
      <c r="E336" s="112"/>
      <c r="F336" s="113">
        <v>0</v>
      </c>
      <c r="G336" s="114">
        <v>0</v>
      </c>
      <c r="H336" s="115">
        <v>0</v>
      </c>
      <c r="I336" s="117"/>
      <c r="J336" s="117"/>
      <c r="K336" s="118"/>
      <c r="L336" s="118"/>
      <c r="M336" s="118"/>
      <c r="N336" s="118"/>
      <c r="O336" s="118"/>
      <c r="P336" s="118"/>
      <c r="Q336" s="118"/>
      <c r="R336" s="118"/>
      <c r="S336" s="118"/>
      <c r="T336" s="118"/>
      <c r="U336" s="118"/>
    </row>
    <row r="337" spans="1:21" s="119" customFormat="1" ht="28">
      <c r="A337" s="108">
        <v>336</v>
      </c>
      <c r="B337" s="109" t="s">
        <v>821</v>
      </c>
      <c r="C337" s="110" t="s">
        <v>292</v>
      </c>
      <c r="D337" s="111">
        <v>12</v>
      </c>
      <c r="E337" s="112"/>
      <c r="F337" s="113">
        <v>0</v>
      </c>
      <c r="G337" s="114">
        <v>0</v>
      </c>
      <c r="H337" s="115">
        <v>0</v>
      </c>
      <c r="I337" s="117"/>
      <c r="J337" s="117"/>
      <c r="K337" s="118"/>
      <c r="L337" s="118"/>
      <c r="M337" s="118"/>
      <c r="N337" s="118"/>
      <c r="O337" s="118"/>
      <c r="P337" s="118"/>
      <c r="Q337" s="118"/>
      <c r="R337" s="118"/>
      <c r="S337" s="118"/>
      <c r="T337" s="118"/>
      <c r="U337" s="118"/>
    </row>
    <row r="338" spans="1:21" s="119" customFormat="1">
      <c r="A338" s="108">
        <v>337</v>
      </c>
      <c r="B338" s="122" t="s">
        <v>822</v>
      </c>
      <c r="C338" s="121" t="s">
        <v>292</v>
      </c>
      <c r="D338" s="111">
        <v>8</v>
      </c>
      <c r="E338" s="112"/>
      <c r="F338" s="113">
        <v>0</v>
      </c>
      <c r="G338" s="114">
        <v>0</v>
      </c>
      <c r="H338" s="115">
        <v>0</v>
      </c>
      <c r="I338" s="117"/>
      <c r="J338" s="117"/>
      <c r="K338" s="118"/>
      <c r="L338" s="118"/>
      <c r="M338" s="118"/>
      <c r="N338" s="118"/>
      <c r="O338" s="118"/>
      <c r="P338" s="118"/>
      <c r="Q338" s="118"/>
      <c r="R338" s="118"/>
      <c r="S338" s="118"/>
      <c r="T338" s="118"/>
      <c r="U338" s="118"/>
    </row>
    <row r="339" spans="1:21" s="119" customFormat="1">
      <c r="A339" s="108">
        <v>338</v>
      </c>
      <c r="B339" s="122" t="s">
        <v>823</v>
      </c>
      <c r="C339" s="121" t="s">
        <v>292</v>
      </c>
      <c r="D339" s="111">
        <v>8</v>
      </c>
      <c r="E339" s="112"/>
      <c r="F339" s="113">
        <v>0</v>
      </c>
      <c r="G339" s="114">
        <v>0</v>
      </c>
      <c r="H339" s="115">
        <v>0</v>
      </c>
      <c r="I339" s="117"/>
      <c r="J339" s="117"/>
      <c r="K339" s="118"/>
      <c r="L339" s="118"/>
      <c r="M339" s="118"/>
      <c r="N339" s="118"/>
      <c r="O339" s="118"/>
      <c r="P339" s="118"/>
      <c r="Q339" s="118"/>
      <c r="R339" s="118"/>
      <c r="S339" s="118"/>
      <c r="T339" s="118"/>
      <c r="U339" s="118"/>
    </row>
    <row r="340" spans="1:21" s="70" customFormat="1">
      <c r="A340" s="108">
        <v>339</v>
      </c>
      <c r="B340" s="122" t="s">
        <v>824</v>
      </c>
      <c r="C340" s="121" t="s">
        <v>292</v>
      </c>
      <c r="D340" s="111">
        <v>8</v>
      </c>
      <c r="E340" s="112"/>
      <c r="F340" s="113">
        <v>0</v>
      </c>
      <c r="G340" s="114">
        <v>0</v>
      </c>
      <c r="H340" s="115">
        <v>0</v>
      </c>
      <c r="I340" s="117"/>
      <c r="J340" s="117"/>
      <c r="K340" s="136"/>
      <c r="L340" s="136"/>
      <c r="M340" s="136"/>
      <c r="N340" s="136"/>
      <c r="O340" s="136"/>
      <c r="P340" s="136"/>
      <c r="Q340" s="136"/>
      <c r="R340" s="136"/>
      <c r="S340" s="136"/>
      <c r="T340" s="136"/>
      <c r="U340" s="136"/>
    </row>
    <row r="341" spans="1:21" s="70" customFormat="1">
      <c r="A341" s="108">
        <v>340</v>
      </c>
      <c r="B341" s="122" t="s">
        <v>825</v>
      </c>
      <c r="C341" s="121" t="s">
        <v>292</v>
      </c>
      <c r="D341" s="111">
        <v>8</v>
      </c>
      <c r="E341" s="112"/>
      <c r="F341" s="113">
        <v>0</v>
      </c>
      <c r="G341" s="114">
        <v>0</v>
      </c>
      <c r="H341" s="115">
        <v>0</v>
      </c>
      <c r="I341" s="117"/>
      <c r="J341" s="117"/>
      <c r="K341" s="136"/>
      <c r="L341" s="136"/>
      <c r="M341" s="136"/>
      <c r="N341" s="136"/>
      <c r="O341" s="136"/>
      <c r="P341" s="136"/>
      <c r="Q341" s="136"/>
      <c r="R341" s="136"/>
      <c r="S341" s="136"/>
      <c r="T341" s="136"/>
      <c r="U341" s="136"/>
    </row>
    <row r="342" spans="1:21">
      <c r="A342" s="108">
        <v>341</v>
      </c>
      <c r="B342" s="109" t="s">
        <v>254</v>
      </c>
      <c r="C342" s="110" t="s">
        <v>292</v>
      </c>
      <c r="D342" s="111">
        <v>8</v>
      </c>
      <c r="E342" s="112"/>
      <c r="F342" s="113">
        <v>0</v>
      </c>
      <c r="G342" s="114">
        <v>0</v>
      </c>
      <c r="H342" s="115">
        <v>0</v>
      </c>
      <c r="I342" s="117"/>
      <c r="J342" s="117"/>
      <c r="K342" s="106"/>
      <c r="L342" s="106"/>
      <c r="M342" s="106"/>
      <c r="N342" s="106"/>
      <c r="O342" s="106"/>
      <c r="P342" s="106"/>
      <c r="Q342" s="106"/>
      <c r="R342" s="106"/>
      <c r="S342" s="106"/>
      <c r="T342" s="106"/>
      <c r="U342" s="106"/>
    </row>
    <row r="343" spans="1:21">
      <c r="A343" s="108">
        <v>342</v>
      </c>
      <c r="B343" s="109" t="s">
        <v>255</v>
      </c>
      <c r="C343" s="110" t="s">
        <v>292</v>
      </c>
      <c r="D343" s="111">
        <v>8</v>
      </c>
      <c r="E343" s="112"/>
      <c r="F343" s="113">
        <v>0</v>
      </c>
      <c r="G343" s="114">
        <v>0</v>
      </c>
      <c r="H343" s="115">
        <v>0</v>
      </c>
      <c r="I343" s="117"/>
      <c r="J343" s="117"/>
      <c r="K343" s="106"/>
      <c r="L343" s="106"/>
      <c r="M343" s="106"/>
      <c r="N343" s="106"/>
      <c r="O343" s="106"/>
      <c r="P343" s="106"/>
      <c r="Q343" s="106"/>
      <c r="R343" s="106"/>
      <c r="S343" s="106"/>
      <c r="T343" s="106"/>
      <c r="U343" s="106"/>
    </row>
    <row r="344" spans="1:21">
      <c r="A344" s="108">
        <v>343</v>
      </c>
      <c r="B344" s="122" t="s">
        <v>826</v>
      </c>
      <c r="C344" s="121" t="s">
        <v>292</v>
      </c>
      <c r="D344" s="111">
        <v>8</v>
      </c>
      <c r="E344" s="112"/>
      <c r="F344" s="113">
        <v>0</v>
      </c>
      <c r="G344" s="114">
        <v>0</v>
      </c>
      <c r="H344" s="115">
        <v>0</v>
      </c>
      <c r="I344" s="116"/>
      <c r="J344" s="116"/>
      <c r="K344" s="106"/>
      <c r="L344" s="106"/>
      <c r="M344" s="106"/>
      <c r="N344" s="106"/>
      <c r="O344" s="106"/>
      <c r="P344" s="106"/>
      <c r="Q344" s="106"/>
      <c r="R344" s="106"/>
      <c r="S344" s="106"/>
      <c r="T344" s="106"/>
      <c r="U344" s="106"/>
    </row>
    <row r="345" spans="1:21">
      <c r="A345" s="108">
        <v>344</v>
      </c>
      <c r="B345" s="122" t="s">
        <v>827</v>
      </c>
      <c r="C345" s="121" t="s">
        <v>292</v>
      </c>
      <c r="D345" s="111">
        <v>4</v>
      </c>
      <c r="E345" s="112"/>
      <c r="F345" s="113">
        <v>0</v>
      </c>
      <c r="G345" s="114">
        <v>0</v>
      </c>
      <c r="H345" s="115">
        <v>0</v>
      </c>
      <c r="I345" s="116"/>
      <c r="J345" s="116"/>
      <c r="K345" s="106"/>
      <c r="L345" s="106"/>
      <c r="M345" s="106"/>
      <c r="N345" s="106"/>
      <c r="O345" s="106"/>
      <c r="P345" s="106"/>
      <c r="Q345" s="106"/>
      <c r="R345" s="106"/>
      <c r="S345" s="106"/>
      <c r="T345" s="106"/>
      <c r="U345" s="106"/>
    </row>
    <row r="346" spans="1:21">
      <c r="A346" s="108">
        <v>345</v>
      </c>
      <c r="B346" s="109" t="s">
        <v>256</v>
      </c>
      <c r="C346" s="110" t="s">
        <v>292</v>
      </c>
      <c r="D346" s="111">
        <v>4</v>
      </c>
      <c r="E346" s="112"/>
      <c r="F346" s="113">
        <v>0</v>
      </c>
      <c r="G346" s="114">
        <v>0</v>
      </c>
      <c r="H346" s="115">
        <v>0</v>
      </c>
      <c r="I346" s="116"/>
      <c r="J346" s="116"/>
      <c r="K346" s="106"/>
      <c r="L346" s="106"/>
      <c r="M346" s="106"/>
      <c r="N346" s="106"/>
      <c r="O346" s="106"/>
      <c r="P346" s="106"/>
      <c r="Q346" s="106"/>
      <c r="R346" s="106"/>
      <c r="S346" s="106"/>
      <c r="T346" s="106"/>
      <c r="U346" s="106"/>
    </row>
    <row r="347" spans="1:21">
      <c r="A347" s="108">
        <v>346</v>
      </c>
      <c r="B347" s="122" t="s">
        <v>828</v>
      </c>
      <c r="C347" s="121"/>
      <c r="D347" s="111">
        <v>4</v>
      </c>
      <c r="E347" s="112"/>
      <c r="F347" s="113">
        <v>0</v>
      </c>
      <c r="G347" s="114">
        <v>0</v>
      </c>
      <c r="H347" s="115">
        <v>0</v>
      </c>
      <c r="I347" s="116"/>
      <c r="J347" s="116"/>
      <c r="K347" s="106"/>
      <c r="L347" s="106"/>
      <c r="M347" s="106"/>
      <c r="N347" s="106"/>
      <c r="O347" s="106"/>
      <c r="P347" s="106"/>
      <c r="Q347" s="106"/>
      <c r="R347" s="106"/>
      <c r="S347" s="106"/>
      <c r="T347" s="106"/>
      <c r="U347" s="106"/>
    </row>
    <row r="348" spans="1:21">
      <c r="A348" s="108">
        <v>347</v>
      </c>
      <c r="B348" s="109" t="s">
        <v>257</v>
      </c>
      <c r="C348" s="110" t="s">
        <v>292</v>
      </c>
      <c r="D348" s="111">
        <v>8</v>
      </c>
      <c r="E348" s="112"/>
      <c r="F348" s="113">
        <v>0</v>
      </c>
      <c r="G348" s="114">
        <v>0</v>
      </c>
      <c r="H348" s="115">
        <v>0</v>
      </c>
      <c r="I348" s="116"/>
      <c r="J348" s="116"/>
      <c r="K348" s="106"/>
      <c r="L348" s="106"/>
      <c r="M348" s="106"/>
      <c r="N348" s="106"/>
      <c r="O348" s="106"/>
      <c r="P348" s="106"/>
      <c r="Q348" s="106"/>
      <c r="R348" s="106"/>
      <c r="S348" s="106"/>
      <c r="T348" s="106"/>
      <c r="U348" s="106"/>
    </row>
    <row r="349" spans="1:21">
      <c r="A349" s="108">
        <v>348</v>
      </c>
      <c r="B349" s="122" t="s">
        <v>829</v>
      </c>
      <c r="C349" s="121" t="s">
        <v>292</v>
      </c>
      <c r="D349" s="111">
        <v>4</v>
      </c>
      <c r="E349" s="112"/>
      <c r="F349" s="113">
        <v>0</v>
      </c>
      <c r="G349" s="114">
        <v>0</v>
      </c>
      <c r="H349" s="115">
        <v>0</v>
      </c>
      <c r="I349" s="116"/>
      <c r="J349" s="116"/>
      <c r="K349" s="106"/>
      <c r="L349" s="106"/>
      <c r="M349" s="106"/>
      <c r="N349" s="106"/>
      <c r="O349" s="106"/>
      <c r="P349" s="106"/>
      <c r="Q349" s="106"/>
      <c r="R349" s="106"/>
      <c r="S349" s="106"/>
      <c r="T349" s="106"/>
      <c r="U349" s="106"/>
    </row>
    <row r="350" spans="1:21">
      <c r="A350" s="108">
        <v>349</v>
      </c>
      <c r="B350" s="122" t="s">
        <v>830</v>
      </c>
      <c r="C350" s="121" t="s">
        <v>292</v>
      </c>
      <c r="D350" s="111">
        <v>4</v>
      </c>
      <c r="E350" s="112"/>
      <c r="F350" s="113">
        <v>0</v>
      </c>
      <c r="G350" s="114">
        <v>0</v>
      </c>
      <c r="H350" s="115">
        <v>0</v>
      </c>
      <c r="I350" s="116"/>
      <c r="J350" s="116"/>
      <c r="K350" s="106"/>
      <c r="L350" s="106"/>
      <c r="M350" s="106"/>
      <c r="N350" s="106"/>
      <c r="O350" s="106"/>
      <c r="P350" s="106"/>
      <c r="Q350" s="106"/>
      <c r="R350" s="106"/>
      <c r="S350" s="106"/>
      <c r="T350" s="106"/>
      <c r="U350" s="106"/>
    </row>
    <row r="351" spans="1:21">
      <c r="A351" s="108">
        <v>350</v>
      </c>
      <c r="B351" s="122" t="s">
        <v>831</v>
      </c>
      <c r="C351" s="121" t="s">
        <v>292</v>
      </c>
      <c r="D351" s="111">
        <v>4</v>
      </c>
      <c r="E351" s="112"/>
      <c r="F351" s="113">
        <v>0</v>
      </c>
      <c r="G351" s="114">
        <v>0</v>
      </c>
      <c r="H351" s="115">
        <v>0</v>
      </c>
      <c r="I351" s="116"/>
      <c r="J351" s="116"/>
      <c r="K351" s="106"/>
      <c r="L351" s="106"/>
      <c r="M351" s="106"/>
      <c r="N351" s="106"/>
      <c r="O351" s="106"/>
      <c r="P351" s="106"/>
      <c r="Q351" s="106"/>
      <c r="R351" s="106"/>
      <c r="S351" s="106"/>
      <c r="T351" s="106"/>
      <c r="U351" s="106"/>
    </row>
    <row r="352" spans="1:21">
      <c r="A352" s="108">
        <v>351</v>
      </c>
      <c r="B352" s="122" t="s">
        <v>832</v>
      </c>
      <c r="C352" s="121" t="s">
        <v>292</v>
      </c>
      <c r="D352" s="111">
        <v>4</v>
      </c>
      <c r="E352" s="112"/>
      <c r="F352" s="113">
        <v>0</v>
      </c>
      <c r="G352" s="114">
        <v>0</v>
      </c>
      <c r="H352" s="115">
        <v>0</v>
      </c>
      <c r="I352" s="116"/>
      <c r="J352" s="116"/>
      <c r="K352" s="106"/>
      <c r="L352" s="106"/>
      <c r="M352" s="106"/>
      <c r="N352" s="106"/>
      <c r="O352" s="106"/>
      <c r="P352" s="106"/>
      <c r="Q352" s="106"/>
      <c r="R352" s="106"/>
      <c r="S352" s="106"/>
      <c r="T352" s="106"/>
      <c r="U352" s="106"/>
    </row>
    <row r="353" spans="1:21">
      <c r="A353" s="108">
        <v>352</v>
      </c>
      <c r="B353" s="122" t="s">
        <v>833</v>
      </c>
      <c r="C353" s="121" t="s">
        <v>292</v>
      </c>
      <c r="D353" s="111">
        <v>4</v>
      </c>
      <c r="E353" s="112"/>
      <c r="F353" s="113">
        <v>0</v>
      </c>
      <c r="G353" s="114">
        <v>0</v>
      </c>
      <c r="H353" s="115">
        <v>0</v>
      </c>
      <c r="I353" s="116"/>
      <c r="J353" s="116"/>
      <c r="K353" s="106"/>
      <c r="L353" s="106"/>
      <c r="M353" s="106"/>
      <c r="N353" s="106"/>
      <c r="O353" s="106"/>
      <c r="P353" s="106"/>
      <c r="Q353" s="106"/>
      <c r="R353" s="106"/>
      <c r="S353" s="106"/>
      <c r="T353" s="106"/>
      <c r="U353" s="106"/>
    </row>
    <row r="354" spans="1:21">
      <c r="A354" s="108">
        <v>353</v>
      </c>
      <c r="B354" s="109" t="s">
        <v>258</v>
      </c>
      <c r="C354" s="110" t="s">
        <v>292</v>
      </c>
      <c r="D354" s="111">
        <v>24</v>
      </c>
      <c r="E354" s="112"/>
      <c r="F354" s="113">
        <v>0</v>
      </c>
      <c r="G354" s="114">
        <v>0</v>
      </c>
      <c r="H354" s="115">
        <v>0</v>
      </c>
      <c r="I354" s="116"/>
      <c r="J354" s="116"/>
      <c r="K354" s="106"/>
      <c r="L354" s="106"/>
      <c r="M354" s="106"/>
      <c r="N354" s="106"/>
      <c r="O354" s="106"/>
      <c r="P354" s="106"/>
      <c r="Q354" s="106"/>
      <c r="R354" s="106"/>
      <c r="S354" s="106"/>
      <c r="T354" s="106"/>
      <c r="U354" s="106"/>
    </row>
    <row r="355" spans="1:21">
      <c r="A355" s="108">
        <v>354</v>
      </c>
      <c r="B355" s="122" t="s">
        <v>834</v>
      </c>
      <c r="C355" s="121" t="s">
        <v>292</v>
      </c>
      <c r="D355" s="141">
        <v>30</v>
      </c>
      <c r="E355" s="112"/>
      <c r="F355" s="113">
        <v>0</v>
      </c>
      <c r="G355" s="114">
        <v>0</v>
      </c>
      <c r="H355" s="115">
        <v>0</v>
      </c>
      <c r="I355" s="116"/>
      <c r="J355" s="116"/>
      <c r="K355" s="106"/>
      <c r="L355" s="106"/>
      <c r="M355" s="106"/>
      <c r="N355" s="106"/>
      <c r="O355" s="106"/>
      <c r="P355" s="106"/>
      <c r="Q355" s="106"/>
      <c r="R355" s="106"/>
      <c r="S355" s="106"/>
      <c r="T355" s="106"/>
      <c r="U355" s="106"/>
    </row>
    <row r="356" spans="1:21">
      <c r="A356" s="108">
        <v>355</v>
      </c>
      <c r="B356" s="122" t="s">
        <v>835</v>
      </c>
      <c r="C356" s="121" t="s">
        <v>292</v>
      </c>
      <c r="D356" s="141">
        <v>30</v>
      </c>
      <c r="E356" s="112"/>
      <c r="F356" s="113">
        <v>0</v>
      </c>
      <c r="G356" s="114">
        <v>0</v>
      </c>
      <c r="H356" s="115">
        <v>0</v>
      </c>
      <c r="I356" s="116"/>
      <c r="J356" s="116"/>
      <c r="K356" s="106"/>
      <c r="L356" s="106"/>
      <c r="M356" s="106"/>
      <c r="N356" s="106"/>
      <c r="O356" s="106"/>
      <c r="P356" s="106"/>
      <c r="Q356" s="106"/>
      <c r="R356" s="106"/>
      <c r="S356" s="106"/>
      <c r="T356" s="106"/>
      <c r="U356" s="106"/>
    </row>
    <row r="357" spans="1:21">
      <c r="A357" s="108">
        <v>356</v>
      </c>
      <c r="B357" s="109" t="s">
        <v>259</v>
      </c>
      <c r="C357" s="110" t="s">
        <v>292</v>
      </c>
      <c r="D357" s="111">
        <v>100</v>
      </c>
      <c r="E357" s="112"/>
      <c r="F357" s="113">
        <v>0</v>
      </c>
      <c r="G357" s="114">
        <v>0</v>
      </c>
      <c r="H357" s="115">
        <v>0</v>
      </c>
      <c r="I357" s="116"/>
      <c r="J357" s="116"/>
      <c r="K357" s="106"/>
      <c r="L357" s="106"/>
      <c r="M357" s="106"/>
      <c r="N357" s="106"/>
      <c r="O357" s="106"/>
      <c r="P357" s="106"/>
      <c r="Q357" s="106"/>
      <c r="R357" s="106"/>
      <c r="S357" s="106"/>
      <c r="T357" s="106"/>
      <c r="U357" s="106"/>
    </row>
    <row r="358" spans="1:21">
      <c r="A358" s="108">
        <v>357</v>
      </c>
      <c r="B358" s="109" t="s">
        <v>260</v>
      </c>
      <c r="C358" s="110" t="s">
        <v>292</v>
      </c>
      <c r="D358" s="111">
        <v>100</v>
      </c>
      <c r="E358" s="112"/>
      <c r="F358" s="113">
        <v>0</v>
      </c>
      <c r="G358" s="114">
        <v>0</v>
      </c>
      <c r="H358" s="115">
        <v>0</v>
      </c>
      <c r="I358" s="116"/>
      <c r="J358" s="116"/>
      <c r="K358" s="106"/>
      <c r="L358" s="106"/>
      <c r="M358" s="106"/>
      <c r="N358" s="106"/>
      <c r="O358" s="106"/>
      <c r="P358" s="106"/>
      <c r="Q358" s="106"/>
      <c r="R358" s="106"/>
      <c r="S358" s="106"/>
      <c r="T358" s="106"/>
      <c r="U358" s="106"/>
    </row>
    <row r="359" spans="1:21">
      <c r="A359" s="108">
        <v>358</v>
      </c>
      <c r="B359" s="109" t="s">
        <v>261</v>
      </c>
      <c r="C359" s="110" t="s">
        <v>292</v>
      </c>
      <c r="D359" s="111">
        <v>20</v>
      </c>
      <c r="E359" s="112"/>
      <c r="F359" s="113">
        <v>0</v>
      </c>
      <c r="G359" s="114">
        <v>0</v>
      </c>
      <c r="H359" s="115">
        <v>0</v>
      </c>
      <c r="I359" s="116"/>
      <c r="J359" s="116"/>
      <c r="K359" s="106"/>
      <c r="L359" s="106"/>
      <c r="M359" s="106"/>
      <c r="N359" s="106"/>
      <c r="O359" s="106"/>
      <c r="P359" s="106"/>
      <c r="Q359" s="106"/>
      <c r="R359" s="106"/>
      <c r="S359" s="106"/>
      <c r="T359" s="106"/>
      <c r="U359" s="106"/>
    </row>
    <row r="360" spans="1:21">
      <c r="A360" s="108">
        <v>359</v>
      </c>
      <c r="B360" s="109" t="s">
        <v>262</v>
      </c>
      <c r="C360" s="110" t="s">
        <v>292</v>
      </c>
      <c r="D360" s="111">
        <v>20</v>
      </c>
      <c r="E360" s="112"/>
      <c r="F360" s="113">
        <v>0</v>
      </c>
      <c r="G360" s="114">
        <v>0</v>
      </c>
      <c r="H360" s="115">
        <v>0</v>
      </c>
      <c r="I360" s="116"/>
      <c r="J360" s="116"/>
      <c r="K360" s="106"/>
      <c r="L360" s="106"/>
      <c r="M360" s="106"/>
      <c r="N360" s="106"/>
      <c r="O360" s="106"/>
      <c r="P360" s="106"/>
      <c r="Q360" s="106"/>
      <c r="R360" s="106"/>
      <c r="S360" s="106"/>
      <c r="T360" s="106"/>
      <c r="U360" s="106"/>
    </row>
    <row r="361" spans="1:21">
      <c r="A361" s="108">
        <v>360</v>
      </c>
      <c r="B361" s="109" t="s">
        <v>263</v>
      </c>
      <c r="C361" s="110" t="s">
        <v>292</v>
      </c>
      <c r="D361" s="111">
        <v>4</v>
      </c>
      <c r="E361" s="112"/>
      <c r="F361" s="113">
        <v>0</v>
      </c>
      <c r="G361" s="114">
        <v>0</v>
      </c>
      <c r="H361" s="115">
        <v>0</v>
      </c>
      <c r="I361" s="116"/>
      <c r="J361" s="116"/>
      <c r="K361" s="106"/>
      <c r="L361" s="106"/>
      <c r="M361" s="106"/>
      <c r="N361" s="106"/>
      <c r="O361" s="106"/>
      <c r="P361" s="106"/>
      <c r="Q361" s="106"/>
      <c r="R361" s="106"/>
      <c r="S361" s="106"/>
      <c r="T361" s="106"/>
      <c r="U361" s="106"/>
    </row>
    <row r="362" spans="1:21">
      <c r="A362" s="108">
        <v>361</v>
      </c>
      <c r="B362" s="109" t="s">
        <v>264</v>
      </c>
      <c r="C362" s="110" t="s">
        <v>292</v>
      </c>
      <c r="D362" s="111">
        <v>12</v>
      </c>
      <c r="E362" s="112"/>
      <c r="F362" s="113">
        <v>0</v>
      </c>
      <c r="G362" s="114">
        <v>0</v>
      </c>
      <c r="H362" s="115">
        <v>0</v>
      </c>
      <c r="I362" s="116"/>
      <c r="J362" s="116"/>
      <c r="K362" s="106"/>
      <c r="L362" s="106"/>
      <c r="M362" s="106"/>
      <c r="N362" s="106"/>
      <c r="O362" s="106"/>
      <c r="P362" s="106"/>
      <c r="Q362" s="106"/>
      <c r="R362" s="106"/>
      <c r="S362" s="106"/>
      <c r="T362" s="106"/>
      <c r="U362" s="106"/>
    </row>
    <row r="363" spans="1:21">
      <c r="A363" s="108">
        <v>362</v>
      </c>
      <c r="B363" s="122" t="s">
        <v>836</v>
      </c>
      <c r="C363" s="121" t="s">
        <v>292</v>
      </c>
      <c r="D363" s="111">
        <v>4</v>
      </c>
      <c r="E363" s="112"/>
      <c r="F363" s="113">
        <v>0</v>
      </c>
      <c r="G363" s="114">
        <v>0</v>
      </c>
      <c r="H363" s="115">
        <v>0</v>
      </c>
      <c r="I363" s="116"/>
      <c r="J363" s="116"/>
      <c r="K363" s="106"/>
      <c r="L363" s="106"/>
      <c r="M363" s="106"/>
      <c r="N363" s="106"/>
      <c r="O363" s="106"/>
      <c r="P363" s="106"/>
      <c r="Q363" s="106"/>
      <c r="R363" s="106"/>
      <c r="S363" s="106"/>
      <c r="T363" s="106"/>
      <c r="U363" s="106"/>
    </row>
    <row r="364" spans="1:21">
      <c r="A364" s="108">
        <v>363</v>
      </c>
      <c r="B364" s="109" t="s">
        <v>265</v>
      </c>
      <c r="C364" s="110" t="s">
        <v>292</v>
      </c>
      <c r="D364" s="111">
        <v>16</v>
      </c>
      <c r="E364" s="112"/>
      <c r="F364" s="113">
        <v>0</v>
      </c>
      <c r="G364" s="114">
        <v>0</v>
      </c>
      <c r="H364" s="115">
        <v>0</v>
      </c>
      <c r="I364" s="116"/>
      <c r="J364" s="116"/>
      <c r="K364" s="106"/>
      <c r="L364" s="106"/>
      <c r="M364" s="106"/>
      <c r="N364" s="106"/>
      <c r="O364" s="106"/>
      <c r="P364" s="106"/>
      <c r="Q364" s="106"/>
      <c r="R364" s="106"/>
      <c r="S364" s="106"/>
      <c r="T364" s="106"/>
      <c r="U364" s="106"/>
    </row>
    <row r="365" spans="1:21">
      <c r="A365" s="108">
        <v>364</v>
      </c>
      <c r="B365" s="122" t="s">
        <v>837</v>
      </c>
      <c r="C365" s="121" t="s">
        <v>292</v>
      </c>
      <c r="D365" s="111">
        <v>4</v>
      </c>
      <c r="E365" s="112"/>
      <c r="F365" s="113">
        <v>0</v>
      </c>
      <c r="G365" s="114">
        <v>0</v>
      </c>
      <c r="H365" s="115">
        <v>0</v>
      </c>
      <c r="I365" s="116"/>
      <c r="J365" s="116"/>
      <c r="K365" s="106"/>
      <c r="L365" s="106"/>
      <c r="M365" s="106"/>
      <c r="N365" s="106"/>
      <c r="O365" s="106"/>
      <c r="P365" s="106"/>
      <c r="Q365" s="106"/>
      <c r="R365" s="106"/>
      <c r="S365" s="106"/>
      <c r="T365" s="106"/>
      <c r="U365" s="106"/>
    </row>
    <row r="366" spans="1:21">
      <c r="A366" s="108">
        <v>365</v>
      </c>
      <c r="B366" s="122" t="s">
        <v>838</v>
      </c>
      <c r="C366" s="121" t="s">
        <v>292</v>
      </c>
      <c r="D366" s="111">
        <v>4</v>
      </c>
      <c r="E366" s="112"/>
      <c r="F366" s="113">
        <v>0</v>
      </c>
      <c r="G366" s="114">
        <v>0</v>
      </c>
      <c r="H366" s="115">
        <v>0</v>
      </c>
      <c r="I366" s="116"/>
      <c r="J366" s="116"/>
      <c r="K366" s="106"/>
      <c r="L366" s="106"/>
      <c r="M366" s="106"/>
      <c r="N366" s="106"/>
      <c r="O366" s="106"/>
      <c r="P366" s="106"/>
      <c r="Q366" s="106"/>
      <c r="R366" s="106"/>
      <c r="S366" s="106"/>
      <c r="T366" s="106"/>
      <c r="U366" s="106"/>
    </row>
    <row r="367" spans="1:21">
      <c r="A367" s="108">
        <v>366</v>
      </c>
      <c r="B367" s="109" t="s">
        <v>266</v>
      </c>
      <c r="C367" s="110" t="s">
        <v>292</v>
      </c>
      <c r="D367" s="111">
        <v>20</v>
      </c>
      <c r="E367" s="112"/>
      <c r="F367" s="113">
        <v>0</v>
      </c>
      <c r="G367" s="114">
        <v>0</v>
      </c>
      <c r="H367" s="115">
        <v>0</v>
      </c>
      <c r="I367" s="116"/>
      <c r="J367" s="116"/>
      <c r="K367" s="106"/>
      <c r="L367" s="106"/>
      <c r="M367" s="106"/>
      <c r="N367" s="106"/>
      <c r="O367" s="106"/>
      <c r="P367" s="106"/>
      <c r="Q367" s="106"/>
      <c r="R367" s="106"/>
      <c r="S367" s="106"/>
      <c r="T367" s="106"/>
      <c r="U367" s="106"/>
    </row>
    <row r="368" spans="1:21">
      <c r="A368" s="108">
        <v>367</v>
      </c>
      <c r="B368" s="122" t="s">
        <v>839</v>
      </c>
      <c r="C368" s="121" t="s">
        <v>292</v>
      </c>
      <c r="D368" s="111">
        <v>4</v>
      </c>
      <c r="E368" s="112"/>
      <c r="F368" s="113">
        <v>0</v>
      </c>
      <c r="G368" s="114">
        <v>0</v>
      </c>
      <c r="H368" s="115">
        <v>0</v>
      </c>
      <c r="I368" s="116"/>
      <c r="J368" s="116"/>
      <c r="K368" s="106"/>
      <c r="L368" s="106"/>
      <c r="M368" s="106"/>
      <c r="N368" s="106"/>
      <c r="O368" s="106"/>
      <c r="P368" s="106"/>
      <c r="Q368" s="106"/>
      <c r="R368" s="106"/>
      <c r="S368" s="106"/>
      <c r="T368" s="106"/>
      <c r="U368" s="106"/>
    </row>
    <row r="369" spans="1:21">
      <c r="A369" s="108">
        <v>368</v>
      </c>
      <c r="B369" s="109" t="s">
        <v>267</v>
      </c>
      <c r="C369" s="110" t="s">
        <v>292</v>
      </c>
      <c r="D369" s="111">
        <v>20</v>
      </c>
      <c r="E369" s="112"/>
      <c r="F369" s="113">
        <v>0</v>
      </c>
      <c r="G369" s="114">
        <v>0</v>
      </c>
      <c r="H369" s="115">
        <v>0</v>
      </c>
      <c r="I369" s="116"/>
      <c r="J369" s="116"/>
      <c r="K369" s="106"/>
      <c r="L369" s="106"/>
      <c r="M369" s="106"/>
      <c r="N369" s="106"/>
      <c r="O369" s="106"/>
      <c r="P369" s="106"/>
      <c r="Q369" s="106"/>
      <c r="R369" s="106"/>
      <c r="S369" s="106"/>
      <c r="T369" s="106"/>
      <c r="U369" s="106"/>
    </row>
    <row r="370" spans="1:21">
      <c r="A370" s="108">
        <v>369</v>
      </c>
      <c r="B370" s="109" t="s">
        <v>268</v>
      </c>
      <c r="C370" s="110" t="s">
        <v>292</v>
      </c>
      <c r="D370" s="111">
        <v>20</v>
      </c>
      <c r="E370" s="112"/>
      <c r="F370" s="113">
        <v>0</v>
      </c>
      <c r="G370" s="114">
        <v>0</v>
      </c>
      <c r="H370" s="115">
        <v>0</v>
      </c>
      <c r="I370" s="116"/>
      <c r="J370" s="116"/>
      <c r="K370" s="106"/>
      <c r="L370" s="106"/>
      <c r="M370" s="106"/>
      <c r="N370" s="106"/>
      <c r="O370" s="106"/>
      <c r="P370" s="106"/>
      <c r="Q370" s="106"/>
      <c r="R370" s="106"/>
      <c r="S370" s="106"/>
      <c r="T370" s="106"/>
      <c r="U370" s="106"/>
    </row>
    <row r="371" spans="1:21">
      <c r="A371" s="108">
        <v>370</v>
      </c>
      <c r="B371" s="122" t="s">
        <v>840</v>
      </c>
      <c r="C371" s="121" t="s">
        <v>292</v>
      </c>
      <c r="D371" s="111">
        <v>4</v>
      </c>
      <c r="E371" s="112"/>
      <c r="F371" s="113">
        <v>0</v>
      </c>
      <c r="G371" s="114">
        <v>0</v>
      </c>
      <c r="H371" s="115">
        <v>0</v>
      </c>
      <c r="I371" s="116"/>
      <c r="J371" s="116"/>
      <c r="K371" s="106"/>
      <c r="L371" s="106"/>
      <c r="M371" s="106"/>
      <c r="N371" s="106"/>
      <c r="O371" s="106"/>
      <c r="P371" s="106"/>
      <c r="Q371" s="106"/>
      <c r="R371" s="106"/>
      <c r="S371" s="106"/>
      <c r="T371" s="106"/>
      <c r="U371" s="106"/>
    </row>
    <row r="372" spans="1:21">
      <c r="A372" s="108">
        <v>371</v>
      </c>
      <c r="B372" s="109" t="s">
        <v>269</v>
      </c>
      <c r="C372" s="110" t="s">
        <v>292</v>
      </c>
      <c r="D372" s="111">
        <v>20</v>
      </c>
      <c r="E372" s="112"/>
      <c r="F372" s="113">
        <v>0</v>
      </c>
      <c r="G372" s="114">
        <v>0</v>
      </c>
      <c r="H372" s="115">
        <v>0</v>
      </c>
      <c r="I372" s="116"/>
      <c r="J372" s="116"/>
      <c r="K372" s="106"/>
      <c r="L372" s="106"/>
      <c r="M372" s="106"/>
      <c r="N372" s="106"/>
      <c r="O372" s="106"/>
      <c r="P372" s="106"/>
      <c r="Q372" s="106"/>
      <c r="R372" s="106"/>
      <c r="S372" s="106"/>
      <c r="T372" s="106"/>
      <c r="U372" s="106"/>
    </row>
    <row r="373" spans="1:21">
      <c r="A373" s="108">
        <v>372</v>
      </c>
      <c r="B373" s="122" t="s">
        <v>841</v>
      </c>
      <c r="C373" s="121" t="s">
        <v>292</v>
      </c>
      <c r="D373" s="111">
        <v>4</v>
      </c>
      <c r="E373" s="112"/>
      <c r="F373" s="113">
        <v>0</v>
      </c>
      <c r="G373" s="114">
        <v>0</v>
      </c>
      <c r="H373" s="115">
        <v>0</v>
      </c>
      <c r="I373" s="116"/>
      <c r="J373" s="116"/>
      <c r="K373" s="106"/>
      <c r="L373" s="106"/>
      <c r="M373" s="106"/>
      <c r="N373" s="106"/>
      <c r="O373" s="106"/>
      <c r="P373" s="106"/>
      <c r="Q373" s="106"/>
      <c r="R373" s="106"/>
      <c r="S373" s="106"/>
      <c r="T373" s="106"/>
      <c r="U373" s="106"/>
    </row>
    <row r="374" spans="1:21">
      <c r="A374" s="108">
        <v>373</v>
      </c>
      <c r="B374" s="122" t="s">
        <v>842</v>
      </c>
      <c r="C374" s="121" t="s">
        <v>292</v>
      </c>
      <c r="D374" s="111">
        <v>4</v>
      </c>
      <c r="E374" s="112"/>
      <c r="F374" s="113">
        <v>0</v>
      </c>
      <c r="G374" s="114">
        <v>0</v>
      </c>
      <c r="H374" s="115">
        <v>0</v>
      </c>
      <c r="I374" s="116"/>
      <c r="J374" s="116"/>
      <c r="K374" s="106"/>
      <c r="L374" s="106"/>
      <c r="M374" s="106"/>
      <c r="N374" s="106"/>
      <c r="O374" s="106"/>
      <c r="P374" s="106"/>
      <c r="Q374" s="106"/>
      <c r="R374" s="106"/>
      <c r="S374" s="106"/>
      <c r="T374" s="106"/>
      <c r="U374" s="106"/>
    </row>
    <row r="375" spans="1:21">
      <c r="A375" s="108">
        <v>374</v>
      </c>
      <c r="B375" s="122" t="s">
        <v>843</v>
      </c>
      <c r="C375" s="121" t="s">
        <v>292</v>
      </c>
      <c r="D375" s="111">
        <v>4</v>
      </c>
      <c r="E375" s="112"/>
      <c r="F375" s="113">
        <v>0</v>
      </c>
      <c r="G375" s="114">
        <v>0</v>
      </c>
      <c r="H375" s="115">
        <v>0</v>
      </c>
      <c r="I375" s="116"/>
      <c r="J375" s="116"/>
      <c r="K375" s="106"/>
      <c r="L375" s="106"/>
      <c r="M375" s="106"/>
      <c r="N375" s="106"/>
      <c r="O375" s="106"/>
      <c r="P375" s="106"/>
      <c r="Q375" s="106"/>
      <c r="R375" s="106"/>
      <c r="S375" s="106"/>
      <c r="T375" s="106"/>
      <c r="U375" s="106"/>
    </row>
    <row r="376" spans="1:21">
      <c r="A376" s="108">
        <v>375</v>
      </c>
      <c r="B376" s="122" t="s">
        <v>844</v>
      </c>
      <c r="C376" s="121" t="s">
        <v>292</v>
      </c>
      <c r="D376" s="111">
        <v>4</v>
      </c>
      <c r="E376" s="112"/>
      <c r="F376" s="113">
        <v>0</v>
      </c>
      <c r="G376" s="114">
        <v>0</v>
      </c>
      <c r="H376" s="115">
        <v>0</v>
      </c>
      <c r="I376" s="116"/>
      <c r="J376" s="116"/>
      <c r="K376" s="106"/>
      <c r="L376" s="106"/>
      <c r="M376" s="106"/>
      <c r="N376" s="106"/>
      <c r="O376" s="106"/>
      <c r="P376" s="106"/>
      <c r="Q376" s="106"/>
      <c r="R376" s="106"/>
      <c r="S376" s="106"/>
      <c r="T376" s="106"/>
      <c r="U376" s="106"/>
    </row>
    <row r="377" spans="1:21">
      <c r="A377" s="108">
        <v>376</v>
      </c>
      <c r="B377" s="109" t="s">
        <v>270</v>
      </c>
      <c r="C377" s="110" t="s">
        <v>292</v>
      </c>
      <c r="D377" s="111">
        <v>1200</v>
      </c>
      <c r="E377" s="112"/>
      <c r="F377" s="113">
        <v>0</v>
      </c>
      <c r="G377" s="114">
        <v>0</v>
      </c>
      <c r="H377" s="115">
        <v>0</v>
      </c>
      <c r="I377" s="116"/>
      <c r="J377" s="116"/>
      <c r="K377" s="106"/>
      <c r="L377" s="106"/>
      <c r="M377" s="106"/>
      <c r="N377" s="106"/>
      <c r="O377" s="106"/>
      <c r="P377" s="106"/>
      <c r="Q377" s="106"/>
      <c r="R377" s="106"/>
      <c r="S377" s="106"/>
      <c r="T377" s="106"/>
      <c r="U377" s="106"/>
    </row>
    <row r="378" spans="1:21">
      <c r="A378" s="108">
        <v>377</v>
      </c>
      <c r="B378" s="109" t="s">
        <v>271</v>
      </c>
      <c r="C378" s="110" t="s">
        <v>292</v>
      </c>
      <c r="D378" s="111">
        <v>1600</v>
      </c>
      <c r="E378" s="112"/>
      <c r="F378" s="113">
        <v>0</v>
      </c>
      <c r="G378" s="114">
        <v>0</v>
      </c>
      <c r="H378" s="115">
        <v>0</v>
      </c>
      <c r="I378" s="116"/>
      <c r="J378" s="116"/>
      <c r="K378" s="106"/>
      <c r="L378" s="106"/>
      <c r="M378" s="106"/>
      <c r="N378" s="106"/>
      <c r="O378" s="106"/>
      <c r="P378" s="106"/>
      <c r="Q378" s="106"/>
      <c r="R378" s="106"/>
      <c r="S378" s="106"/>
      <c r="T378" s="106"/>
      <c r="U378" s="106"/>
    </row>
    <row r="379" spans="1:21">
      <c r="A379" s="108">
        <v>378</v>
      </c>
      <c r="B379" s="109" t="s">
        <v>272</v>
      </c>
      <c r="C379" s="110" t="s">
        <v>292</v>
      </c>
      <c r="D379" s="111">
        <v>800</v>
      </c>
      <c r="E379" s="112"/>
      <c r="F379" s="113">
        <v>0</v>
      </c>
      <c r="G379" s="114">
        <v>0</v>
      </c>
      <c r="H379" s="115">
        <v>0</v>
      </c>
      <c r="I379" s="116"/>
      <c r="J379" s="116"/>
      <c r="K379" s="106"/>
      <c r="L379" s="106"/>
      <c r="M379" s="106"/>
      <c r="N379" s="106"/>
      <c r="O379" s="106"/>
      <c r="P379" s="106"/>
      <c r="Q379" s="106"/>
      <c r="R379" s="106"/>
      <c r="S379" s="106"/>
      <c r="T379" s="106"/>
      <c r="U379" s="106"/>
    </row>
    <row r="380" spans="1:21">
      <c r="A380" s="108">
        <v>379</v>
      </c>
      <c r="B380" s="109" t="s">
        <v>273</v>
      </c>
      <c r="C380" s="110" t="s">
        <v>292</v>
      </c>
      <c r="D380" s="111">
        <v>288</v>
      </c>
      <c r="E380" s="112">
        <v>4875</v>
      </c>
      <c r="F380" s="113">
        <v>0</v>
      </c>
      <c r="G380" s="114">
        <v>4875</v>
      </c>
      <c r="H380" s="115">
        <v>1404000</v>
      </c>
      <c r="I380" s="116" t="s">
        <v>447</v>
      </c>
      <c r="J380" s="116" t="s">
        <v>448</v>
      </c>
      <c r="K380" s="106"/>
      <c r="L380" s="106"/>
      <c r="M380" s="106"/>
      <c r="N380" s="106"/>
      <c r="O380" s="106"/>
      <c r="P380" s="106"/>
      <c r="Q380" s="106"/>
      <c r="R380" s="106"/>
      <c r="S380" s="106"/>
      <c r="T380" s="106"/>
      <c r="U380" s="106"/>
    </row>
    <row r="381" spans="1:21">
      <c r="A381" s="108">
        <v>380</v>
      </c>
      <c r="B381" s="109" t="s">
        <v>274</v>
      </c>
      <c r="C381" s="110" t="s">
        <v>292</v>
      </c>
      <c r="D381" s="111">
        <v>288</v>
      </c>
      <c r="E381" s="112">
        <v>5687</v>
      </c>
      <c r="F381" s="113">
        <v>0</v>
      </c>
      <c r="G381" s="114">
        <v>5687</v>
      </c>
      <c r="H381" s="115">
        <v>1637856</v>
      </c>
      <c r="I381" s="116" t="s">
        <v>447</v>
      </c>
      <c r="J381" s="116" t="s">
        <v>448</v>
      </c>
      <c r="K381" s="106"/>
      <c r="L381" s="106"/>
      <c r="M381" s="106"/>
      <c r="N381" s="106"/>
      <c r="O381" s="106"/>
      <c r="P381" s="106"/>
      <c r="Q381" s="106"/>
      <c r="R381" s="106"/>
      <c r="S381" s="106"/>
      <c r="T381" s="106"/>
      <c r="U381" s="106"/>
    </row>
    <row r="382" spans="1:21">
      <c r="A382" s="108">
        <v>381</v>
      </c>
      <c r="B382" s="109" t="s">
        <v>275</v>
      </c>
      <c r="C382" s="110" t="s">
        <v>292</v>
      </c>
      <c r="D382" s="111">
        <v>288</v>
      </c>
      <c r="E382" s="112">
        <v>6750</v>
      </c>
      <c r="F382" s="113">
        <v>0</v>
      </c>
      <c r="G382" s="114">
        <v>6750</v>
      </c>
      <c r="H382" s="115">
        <v>1944000</v>
      </c>
      <c r="I382" s="116" t="s">
        <v>447</v>
      </c>
      <c r="J382" s="116" t="s">
        <v>448</v>
      </c>
      <c r="K382" s="106"/>
      <c r="L382" s="106"/>
      <c r="M382" s="106"/>
      <c r="N382" s="106"/>
      <c r="O382" s="106"/>
      <c r="P382" s="106"/>
      <c r="Q382" s="106"/>
      <c r="R382" s="106"/>
      <c r="S382" s="106"/>
      <c r="T382" s="106"/>
      <c r="U382" s="106"/>
    </row>
    <row r="383" spans="1:21">
      <c r="A383" s="108">
        <v>382</v>
      </c>
      <c r="B383" s="109" t="s">
        <v>276</v>
      </c>
      <c r="C383" s="110" t="s">
        <v>292</v>
      </c>
      <c r="D383" s="111">
        <v>1600</v>
      </c>
      <c r="E383" s="112"/>
      <c r="F383" s="113">
        <v>0</v>
      </c>
      <c r="G383" s="114">
        <v>0</v>
      </c>
      <c r="H383" s="115">
        <v>0</v>
      </c>
      <c r="I383" s="116"/>
      <c r="J383" s="116"/>
      <c r="K383" s="106"/>
      <c r="L383" s="106"/>
      <c r="M383" s="106"/>
      <c r="N383" s="106"/>
      <c r="O383" s="106"/>
      <c r="P383" s="106"/>
      <c r="Q383" s="106"/>
      <c r="R383" s="106"/>
      <c r="S383" s="106"/>
      <c r="T383" s="106"/>
      <c r="U383" s="106"/>
    </row>
    <row r="384" spans="1:21">
      <c r="A384" s="108">
        <v>383</v>
      </c>
      <c r="B384" s="109" t="s">
        <v>277</v>
      </c>
      <c r="C384" s="110" t="s">
        <v>292</v>
      </c>
      <c r="D384" s="111">
        <v>1600</v>
      </c>
      <c r="E384" s="112"/>
      <c r="F384" s="113">
        <v>0</v>
      </c>
      <c r="G384" s="114">
        <v>0</v>
      </c>
      <c r="H384" s="115">
        <v>0</v>
      </c>
      <c r="I384" s="116"/>
      <c r="J384" s="116"/>
      <c r="K384" s="106"/>
      <c r="L384" s="106"/>
      <c r="M384" s="106"/>
      <c r="N384" s="106"/>
      <c r="O384" s="106"/>
      <c r="P384" s="106"/>
      <c r="Q384" s="106"/>
      <c r="R384" s="106"/>
      <c r="S384" s="106"/>
      <c r="T384" s="106"/>
      <c r="U384" s="106"/>
    </row>
    <row r="385" spans="1:21">
      <c r="A385" s="108">
        <v>384</v>
      </c>
      <c r="B385" s="109" t="s">
        <v>278</v>
      </c>
      <c r="C385" s="110" t="s">
        <v>292</v>
      </c>
      <c r="D385" s="111">
        <v>1600</v>
      </c>
      <c r="E385" s="112"/>
      <c r="F385" s="113">
        <v>0</v>
      </c>
      <c r="G385" s="114">
        <v>0</v>
      </c>
      <c r="H385" s="115">
        <v>0</v>
      </c>
      <c r="I385" s="116"/>
      <c r="J385" s="116"/>
      <c r="K385" s="106"/>
      <c r="L385" s="106"/>
      <c r="M385" s="106"/>
      <c r="N385" s="106"/>
      <c r="O385" s="106"/>
      <c r="P385" s="106"/>
      <c r="Q385" s="106"/>
      <c r="R385" s="106"/>
      <c r="S385" s="106"/>
      <c r="T385" s="106"/>
      <c r="U385" s="106"/>
    </row>
    <row r="386" spans="1:21">
      <c r="A386" s="108">
        <v>385</v>
      </c>
      <c r="B386" s="109" t="s">
        <v>281</v>
      </c>
      <c r="C386" s="110" t="s">
        <v>292</v>
      </c>
      <c r="D386" s="111">
        <v>288</v>
      </c>
      <c r="E386" s="112"/>
      <c r="F386" s="113">
        <v>0</v>
      </c>
      <c r="G386" s="114">
        <v>0</v>
      </c>
      <c r="H386" s="115">
        <v>0</v>
      </c>
      <c r="I386" s="116"/>
      <c r="J386" s="116"/>
      <c r="K386" s="106"/>
      <c r="L386" s="106"/>
      <c r="M386" s="106"/>
      <c r="N386" s="106"/>
      <c r="O386" s="106"/>
      <c r="P386" s="106"/>
      <c r="Q386" s="106"/>
      <c r="R386" s="106"/>
      <c r="S386" s="106"/>
      <c r="T386" s="106"/>
      <c r="U386" s="106"/>
    </row>
    <row r="387" spans="1:21">
      <c r="A387" s="108">
        <v>386</v>
      </c>
      <c r="B387" s="109" t="s">
        <v>282</v>
      </c>
      <c r="C387" s="110" t="s">
        <v>292</v>
      </c>
      <c r="D387" s="111">
        <v>96</v>
      </c>
      <c r="E387" s="112"/>
      <c r="F387" s="113">
        <v>0</v>
      </c>
      <c r="G387" s="114">
        <v>0</v>
      </c>
      <c r="H387" s="115">
        <v>0</v>
      </c>
      <c r="I387" s="116"/>
      <c r="J387" s="116"/>
      <c r="K387" s="106"/>
      <c r="L387" s="106"/>
      <c r="M387" s="106"/>
      <c r="N387" s="106"/>
      <c r="O387" s="106"/>
      <c r="P387" s="106"/>
      <c r="Q387" s="106"/>
      <c r="R387" s="106"/>
      <c r="S387" s="106"/>
      <c r="T387" s="106"/>
      <c r="U387" s="106"/>
    </row>
    <row r="388" spans="1:21">
      <c r="A388" s="108">
        <v>387</v>
      </c>
      <c r="B388" s="109" t="s">
        <v>284</v>
      </c>
      <c r="C388" s="110" t="s">
        <v>292</v>
      </c>
      <c r="D388" s="111">
        <v>288</v>
      </c>
      <c r="E388" s="112"/>
      <c r="F388" s="113">
        <v>0</v>
      </c>
      <c r="G388" s="114">
        <v>0</v>
      </c>
      <c r="H388" s="115">
        <v>0</v>
      </c>
      <c r="I388" s="116"/>
      <c r="J388" s="116"/>
      <c r="K388" s="106"/>
      <c r="L388" s="106"/>
      <c r="M388" s="106"/>
      <c r="N388" s="106"/>
      <c r="O388" s="106"/>
      <c r="P388" s="106"/>
      <c r="Q388" s="106"/>
      <c r="R388" s="106"/>
      <c r="S388" s="106"/>
      <c r="T388" s="106"/>
      <c r="U388" s="106"/>
    </row>
    <row r="389" spans="1:21">
      <c r="A389" s="108">
        <v>388</v>
      </c>
      <c r="B389" s="109" t="s">
        <v>286</v>
      </c>
      <c r="C389" s="110" t="s">
        <v>292</v>
      </c>
      <c r="D389" s="111">
        <v>48</v>
      </c>
      <c r="E389" s="112"/>
      <c r="F389" s="113">
        <v>0</v>
      </c>
      <c r="G389" s="114">
        <v>0</v>
      </c>
      <c r="H389" s="115">
        <v>0</v>
      </c>
      <c r="I389" s="116"/>
      <c r="J389" s="116"/>
      <c r="K389" s="106"/>
      <c r="L389" s="106"/>
      <c r="M389" s="106"/>
      <c r="N389" s="106"/>
      <c r="O389" s="106"/>
      <c r="P389" s="106"/>
      <c r="Q389" s="106"/>
      <c r="R389" s="106"/>
      <c r="S389" s="106"/>
      <c r="T389" s="106"/>
      <c r="U389" s="106"/>
    </row>
    <row r="390" spans="1:21">
      <c r="A390" s="108">
        <v>389</v>
      </c>
      <c r="B390" s="109" t="s">
        <v>280</v>
      </c>
      <c r="C390" s="110" t="s">
        <v>292</v>
      </c>
      <c r="D390" s="111">
        <v>240</v>
      </c>
      <c r="E390" s="112"/>
      <c r="F390" s="113">
        <v>0</v>
      </c>
      <c r="G390" s="114">
        <v>0</v>
      </c>
      <c r="H390" s="115">
        <v>0</v>
      </c>
      <c r="I390" s="116"/>
      <c r="J390" s="116"/>
      <c r="K390" s="106"/>
      <c r="L390" s="106"/>
      <c r="M390" s="106"/>
      <c r="N390" s="106"/>
      <c r="O390" s="106"/>
      <c r="P390" s="106"/>
      <c r="Q390" s="106"/>
      <c r="R390" s="106"/>
      <c r="S390" s="106"/>
      <c r="T390" s="106"/>
      <c r="U390" s="106"/>
    </row>
    <row r="391" spans="1:21">
      <c r="A391" s="108">
        <v>390</v>
      </c>
      <c r="B391" s="109" t="s">
        <v>283</v>
      </c>
      <c r="C391" s="110" t="s">
        <v>292</v>
      </c>
      <c r="D391" s="111">
        <v>240</v>
      </c>
      <c r="E391" s="112"/>
      <c r="F391" s="113">
        <v>0</v>
      </c>
      <c r="G391" s="114">
        <v>0</v>
      </c>
      <c r="H391" s="115">
        <v>0</v>
      </c>
      <c r="I391" s="116"/>
      <c r="J391" s="116"/>
      <c r="K391" s="106"/>
      <c r="L391" s="106"/>
      <c r="M391" s="106"/>
      <c r="N391" s="106"/>
      <c r="O391" s="106"/>
      <c r="P391" s="106"/>
      <c r="Q391" s="106"/>
      <c r="R391" s="106"/>
      <c r="S391" s="106"/>
      <c r="T391" s="106"/>
      <c r="U391" s="106"/>
    </row>
    <row r="392" spans="1:21">
      <c r="A392" s="108">
        <v>391</v>
      </c>
      <c r="B392" s="122" t="s">
        <v>845</v>
      </c>
      <c r="C392" s="121" t="s">
        <v>292</v>
      </c>
      <c r="D392" s="111">
        <v>48</v>
      </c>
      <c r="E392" s="112"/>
      <c r="F392" s="113">
        <v>0</v>
      </c>
      <c r="G392" s="114">
        <v>0</v>
      </c>
      <c r="H392" s="115">
        <v>0</v>
      </c>
      <c r="I392" s="116"/>
      <c r="J392" s="116"/>
      <c r="K392" s="106"/>
      <c r="L392" s="106"/>
      <c r="M392" s="106"/>
      <c r="N392" s="106"/>
      <c r="O392" s="106"/>
      <c r="P392" s="106"/>
      <c r="Q392" s="106"/>
      <c r="R392" s="106"/>
      <c r="S392" s="106"/>
      <c r="T392" s="106"/>
      <c r="U392" s="106"/>
    </row>
    <row r="393" spans="1:21">
      <c r="A393" s="108">
        <v>392</v>
      </c>
      <c r="B393" s="109" t="s">
        <v>285</v>
      </c>
      <c r="C393" s="110" t="s">
        <v>292</v>
      </c>
      <c r="D393" s="111">
        <v>96</v>
      </c>
      <c r="E393" s="112"/>
      <c r="F393" s="113">
        <v>0</v>
      </c>
      <c r="G393" s="114">
        <v>0</v>
      </c>
      <c r="H393" s="115">
        <v>0</v>
      </c>
      <c r="I393" s="116"/>
      <c r="J393" s="116"/>
      <c r="K393" s="106"/>
      <c r="L393" s="106"/>
      <c r="M393" s="106"/>
      <c r="N393" s="106"/>
      <c r="O393" s="106"/>
      <c r="P393" s="106"/>
      <c r="Q393" s="106"/>
      <c r="R393" s="106"/>
      <c r="S393" s="106"/>
      <c r="T393" s="106"/>
      <c r="U393" s="106"/>
    </row>
    <row r="394" spans="1:21">
      <c r="A394" s="108">
        <v>393</v>
      </c>
      <c r="B394" s="122" t="s">
        <v>846</v>
      </c>
      <c r="C394" s="121" t="s">
        <v>292</v>
      </c>
      <c r="D394" s="111">
        <v>48</v>
      </c>
      <c r="E394" s="112"/>
      <c r="F394" s="113">
        <v>0</v>
      </c>
      <c r="G394" s="114">
        <v>0</v>
      </c>
      <c r="H394" s="115">
        <v>0</v>
      </c>
      <c r="I394" s="116"/>
      <c r="J394" s="116"/>
      <c r="K394" s="106"/>
      <c r="L394" s="106"/>
      <c r="M394" s="106"/>
      <c r="N394" s="106"/>
      <c r="O394" s="106"/>
      <c r="P394" s="106"/>
      <c r="Q394" s="106"/>
      <c r="R394" s="106"/>
      <c r="S394" s="106"/>
      <c r="T394" s="106"/>
      <c r="U394" s="106"/>
    </row>
    <row r="395" spans="1:21">
      <c r="A395" s="108">
        <v>394</v>
      </c>
      <c r="B395" s="109" t="s">
        <v>287</v>
      </c>
      <c r="C395" s="110" t="s">
        <v>292</v>
      </c>
      <c r="D395" s="111">
        <v>80</v>
      </c>
      <c r="E395" s="112"/>
      <c r="F395" s="113">
        <v>0</v>
      </c>
      <c r="G395" s="114">
        <v>0</v>
      </c>
      <c r="H395" s="115">
        <v>0</v>
      </c>
      <c r="I395" s="116"/>
      <c r="J395" s="116"/>
      <c r="K395" s="106"/>
      <c r="L395" s="106"/>
      <c r="M395" s="106"/>
      <c r="N395" s="106"/>
      <c r="O395" s="106"/>
      <c r="P395" s="106"/>
      <c r="Q395" s="106"/>
      <c r="R395" s="106"/>
      <c r="S395" s="106"/>
      <c r="T395" s="106"/>
      <c r="U395" s="106"/>
    </row>
    <row r="396" spans="1:21">
      <c r="A396" s="108">
        <v>395</v>
      </c>
      <c r="B396" s="109" t="s">
        <v>288</v>
      </c>
      <c r="C396" s="121" t="s">
        <v>883</v>
      </c>
      <c r="D396" s="111">
        <v>2000</v>
      </c>
      <c r="E396" s="112"/>
      <c r="F396" s="113">
        <v>0</v>
      </c>
      <c r="G396" s="114">
        <v>0</v>
      </c>
      <c r="H396" s="115">
        <v>0</v>
      </c>
      <c r="I396" s="116"/>
      <c r="J396" s="116"/>
      <c r="K396" s="106"/>
      <c r="L396" s="106"/>
      <c r="M396" s="106"/>
      <c r="N396" s="106"/>
      <c r="O396" s="106"/>
      <c r="P396" s="106"/>
      <c r="Q396" s="106"/>
      <c r="R396" s="106"/>
      <c r="S396" s="106"/>
      <c r="T396" s="106"/>
      <c r="U396" s="106"/>
    </row>
    <row r="397" spans="1:21">
      <c r="A397" s="108">
        <v>396</v>
      </c>
      <c r="B397" s="109" t="s">
        <v>289</v>
      </c>
      <c r="C397" s="121" t="s">
        <v>883</v>
      </c>
      <c r="D397" s="111">
        <v>1800</v>
      </c>
      <c r="E397" s="112"/>
      <c r="F397" s="113">
        <v>0</v>
      </c>
      <c r="G397" s="114">
        <v>0</v>
      </c>
      <c r="H397" s="115">
        <v>0</v>
      </c>
      <c r="I397" s="116"/>
      <c r="J397" s="116"/>
      <c r="K397" s="106"/>
      <c r="L397" s="106"/>
      <c r="M397" s="106"/>
      <c r="N397" s="106"/>
      <c r="O397" s="106"/>
      <c r="P397" s="106"/>
      <c r="Q397" s="106"/>
      <c r="R397" s="106"/>
      <c r="S397" s="106"/>
      <c r="T397" s="106"/>
      <c r="U397" s="106"/>
    </row>
    <row r="398" spans="1:21" s="119" customFormat="1">
      <c r="A398" s="142">
        <v>397</v>
      </c>
      <c r="B398" s="122" t="s">
        <v>847</v>
      </c>
      <c r="C398" s="121" t="s">
        <v>884</v>
      </c>
      <c r="D398" s="111">
        <v>40</v>
      </c>
      <c r="E398" s="112"/>
      <c r="F398" s="113">
        <v>0</v>
      </c>
      <c r="G398" s="143">
        <v>0</v>
      </c>
      <c r="H398" s="144">
        <v>0</v>
      </c>
      <c r="I398" s="117"/>
      <c r="J398" s="117"/>
      <c r="K398" s="118"/>
      <c r="L398" s="118"/>
      <c r="M398" s="118"/>
      <c r="N398" s="118"/>
      <c r="O398" s="118"/>
      <c r="P398" s="118"/>
      <c r="Q398" s="118"/>
      <c r="R398" s="118"/>
      <c r="S398" s="118"/>
      <c r="T398" s="118"/>
      <c r="U398" s="118"/>
    </row>
    <row r="399" spans="1:21" s="119" customFormat="1">
      <c r="A399" s="142">
        <v>398</v>
      </c>
      <c r="B399" s="122" t="s">
        <v>848</v>
      </c>
      <c r="C399" s="121" t="s">
        <v>292</v>
      </c>
      <c r="D399" s="111">
        <v>40</v>
      </c>
      <c r="E399" s="112"/>
      <c r="F399" s="113">
        <v>0</v>
      </c>
      <c r="G399" s="143">
        <v>0</v>
      </c>
      <c r="H399" s="144">
        <v>0</v>
      </c>
      <c r="I399" s="117"/>
      <c r="J399" s="117"/>
      <c r="K399" s="118"/>
      <c r="L399" s="118"/>
      <c r="M399" s="118"/>
      <c r="N399" s="118"/>
      <c r="O399" s="118"/>
      <c r="P399" s="118"/>
      <c r="Q399" s="118"/>
      <c r="R399" s="118"/>
      <c r="S399" s="118"/>
      <c r="T399" s="118"/>
      <c r="U399" s="118"/>
    </row>
    <row r="400" spans="1:21" s="119" customFormat="1">
      <c r="A400" s="142">
        <v>399</v>
      </c>
      <c r="B400" s="122" t="s">
        <v>849</v>
      </c>
      <c r="C400" s="121" t="s">
        <v>292</v>
      </c>
      <c r="D400" s="111">
        <v>40</v>
      </c>
      <c r="E400" s="112"/>
      <c r="F400" s="113">
        <v>0</v>
      </c>
      <c r="G400" s="143">
        <v>0</v>
      </c>
      <c r="H400" s="144">
        <v>0</v>
      </c>
      <c r="I400" s="117"/>
      <c r="J400" s="117"/>
      <c r="K400" s="118"/>
      <c r="L400" s="118"/>
      <c r="M400" s="118"/>
      <c r="N400" s="118"/>
      <c r="O400" s="118"/>
      <c r="P400" s="118"/>
      <c r="Q400" s="118"/>
      <c r="R400" s="118"/>
      <c r="S400" s="118"/>
      <c r="T400" s="118"/>
      <c r="U400" s="118"/>
    </row>
    <row r="401" spans="1:21" s="119" customFormat="1">
      <c r="A401" s="142">
        <v>400</v>
      </c>
      <c r="B401" s="122" t="s">
        <v>850</v>
      </c>
      <c r="C401" s="121" t="s">
        <v>292</v>
      </c>
      <c r="D401" s="111">
        <v>40</v>
      </c>
      <c r="E401" s="112"/>
      <c r="F401" s="113">
        <v>0</v>
      </c>
      <c r="G401" s="143">
        <v>0</v>
      </c>
      <c r="H401" s="144">
        <v>0</v>
      </c>
      <c r="I401" s="117"/>
      <c r="J401" s="117"/>
      <c r="K401" s="118"/>
      <c r="L401" s="118"/>
      <c r="M401" s="118"/>
      <c r="N401" s="118"/>
      <c r="O401" s="118"/>
      <c r="P401" s="118"/>
      <c r="Q401" s="118"/>
      <c r="R401" s="118"/>
      <c r="S401" s="118"/>
      <c r="T401" s="118"/>
      <c r="U401" s="118"/>
    </row>
    <row r="402" spans="1:21" s="119" customFormat="1">
      <c r="A402" s="142">
        <v>401</v>
      </c>
      <c r="B402" s="122" t="s">
        <v>851</v>
      </c>
      <c r="C402" s="121" t="s">
        <v>292</v>
      </c>
      <c r="D402" s="111">
        <v>40</v>
      </c>
      <c r="E402" s="112"/>
      <c r="F402" s="113">
        <v>0</v>
      </c>
      <c r="G402" s="143">
        <v>0</v>
      </c>
      <c r="H402" s="144">
        <v>0</v>
      </c>
      <c r="I402" s="117"/>
      <c r="J402" s="117"/>
      <c r="K402" s="118"/>
      <c r="L402" s="118"/>
      <c r="M402" s="118"/>
      <c r="N402" s="118"/>
      <c r="O402" s="118"/>
      <c r="P402" s="118"/>
      <c r="Q402" s="118"/>
      <c r="R402" s="118"/>
      <c r="S402" s="118"/>
      <c r="T402" s="118"/>
      <c r="U402" s="118"/>
    </row>
    <row r="403" spans="1:21" s="119" customFormat="1">
      <c r="A403" s="142">
        <v>402</v>
      </c>
      <c r="B403" s="122" t="s">
        <v>852</v>
      </c>
      <c r="C403" s="121" t="s">
        <v>292</v>
      </c>
      <c r="D403" s="111">
        <v>24</v>
      </c>
      <c r="E403" s="112"/>
      <c r="F403" s="113">
        <v>0</v>
      </c>
      <c r="G403" s="143">
        <v>0</v>
      </c>
      <c r="H403" s="144">
        <v>0</v>
      </c>
      <c r="I403" s="117"/>
      <c r="J403" s="117"/>
      <c r="K403" s="118"/>
      <c r="L403" s="118"/>
      <c r="M403" s="118"/>
      <c r="N403" s="118"/>
      <c r="O403" s="118"/>
      <c r="P403" s="118"/>
      <c r="Q403" s="118"/>
      <c r="R403" s="118"/>
      <c r="S403" s="118"/>
      <c r="T403" s="118"/>
      <c r="U403" s="118"/>
    </row>
    <row r="404" spans="1:21" s="119" customFormat="1">
      <c r="A404" s="142">
        <v>403</v>
      </c>
      <c r="B404" s="122" t="s">
        <v>853</v>
      </c>
      <c r="C404" s="121" t="s">
        <v>292</v>
      </c>
      <c r="D404" s="111">
        <v>40</v>
      </c>
      <c r="E404" s="112"/>
      <c r="F404" s="113">
        <v>0</v>
      </c>
      <c r="G404" s="143">
        <v>0</v>
      </c>
      <c r="H404" s="144">
        <v>0</v>
      </c>
      <c r="I404" s="117"/>
      <c r="J404" s="117"/>
      <c r="K404" s="118"/>
      <c r="L404" s="118"/>
      <c r="M404" s="118"/>
      <c r="N404" s="118"/>
      <c r="O404" s="118"/>
      <c r="P404" s="118"/>
      <c r="Q404" s="118"/>
      <c r="R404" s="118"/>
      <c r="S404" s="118"/>
      <c r="T404" s="118"/>
      <c r="U404" s="118"/>
    </row>
    <row r="405" spans="1:21" s="119" customFormat="1">
      <c r="A405" s="142">
        <v>404</v>
      </c>
      <c r="B405" s="122" t="s">
        <v>854</v>
      </c>
      <c r="C405" s="121" t="s">
        <v>292</v>
      </c>
      <c r="D405" s="111">
        <v>40</v>
      </c>
      <c r="E405" s="112"/>
      <c r="F405" s="113">
        <v>0</v>
      </c>
      <c r="G405" s="143">
        <v>0</v>
      </c>
      <c r="H405" s="144">
        <v>0</v>
      </c>
      <c r="I405" s="117"/>
      <c r="J405" s="117"/>
      <c r="K405" s="118"/>
      <c r="L405" s="118"/>
      <c r="M405" s="118"/>
      <c r="N405" s="118"/>
      <c r="O405" s="118"/>
      <c r="P405" s="118"/>
      <c r="Q405" s="118"/>
      <c r="R405" s="118"/>
      <c r="S405" s="118"/>
      <c r="T405" s="118"/>
      <c r="U405" s="118"/>
    </row>
    <row r="406" spans="1:21" s="119" customFormat="1">
      <c r="A406" s="142">
        <v>405</v>
      </c>
      <c r="B406" s="122" t="s">
        <v>855</v>
      </c>
      <c r="C406" s="121" t="s">
        <v>292</v>
      </c>
      <c r="D406" s="111">
        <v>40</v>
      </c>
      <c r="E406" s="112"/>
      <c r="F406" s="113">
        <v>0</v>
      </c>
      <c r="G406" s="143">
        <v>0</v>
      </c>
      <c r="H406" s="144">
        <v>0</v>
      </c>
      <c r="I406" s="117"/>
      <c r="J406" s="117"/>
      <c r="K406" s="118"/>
      <c r="L406" s="118"/>
      <c r="M406" s="118"/>
      <c r="N406" s="118"/>
      <c r="O406" s="118"/>
      <c r="P406" s="118"/>
      <c r="Q406" s="118"/>
      <c r="R406" s="118"/>
      <c r="S406" s="118"/>
      <c r="T406" s="118"/>
      <c r="U406" s="118"/>
    </row>
    <row r="407" spans="1:21" s="119" customFormat="1">
      <c r="A407" s="142">
        <v>406</v>
      </c>
      <c r="B407" s="122" t="s">
        <v>856</v>
      </c>
      <c r="C407" s="121" t="s">
        <v>292</v>
      </c>
      <c r="D407" s="111">
        <v>20</v>
      </c>
      <c r="E407" s="112"/>
      <c r="F407" s="113">
        <v>0</v>
      </c>
      <c r="G407" s="143">
        <v>0</v>
      </c>
      <c r="H407" s="144">
        <v>0</v>
      </c>
      <c r="I407" s="117"/>
      <c r="J407" s="117"/>
      <c r="K407" s="118"/>
      <c r="L407" s="118"/>
      <c r="M407" s="118"/>
      <c r="N407" s="118"/>
      <c r="O407" s="118"/>
      <c r="P407" s="118"/>
      <c r="Q407" s="118"/>
      <c r="R407" s="118"/>
      <c r="S407" s="118"/>
      <c r="T407" s="118"/>
      <c r="U407" s="118"/>
    </row>
    <row r="408" spans="1:21" s="119" customFormat="1">
      <c r="A408" s="142">
        <v>407</v>
      </c>
      <c r="B408" s="122" t="s">
        <v>857</v>
      </c>
      <c r="C408" s="121" t="s">
        <v>292</v>
      </c>
      <c r="D408" s="111">
        <v>40</v>
      </c>
      <c r="E408" s="112"/>
      <c r="F408" s="113">
        <v>0</v>
      </c>
      <c r="G408" s="143">
        <v>0</v>
      </c>
      <c r="H408" s="144">
        <v>0</v>
      </c>
      <c r="I408" s="117"/>
      <c r="J408" s="117"/>
      <c r="K408" s="118"/>
      <c r="L408" s="118"/>
      <c r="M408" s="118"/>
      <c r="N408" s="118"/>
      <c r="O408" s="118"/>
      <c r="P408" s="118"/>
      <c r="Q408" s="118"/>
      <c r="R408" s="118"/>
      <c r="S408" s="118"/>
      <c r="T408" s="118"/>
      <c r="U408" s="118"/>
    </row>
    <row r="409" spans="1:21" s="119" customFormat="1">
      <c r="A409" s="142">
        <v>408</v>
      </c>
      <c r="B409" s="145" t="s">
        <v>858</v>
      </c>
      <c r="C409" s="146" t="s">
        <v>292</v>
      </c>
      <c r="D409" s="111">
        <v>8</v>
      </c>
      <c r="E409" s="112"/>
      <c r="F409" s="113">
        <v>0</v>
      </c>
      <c r="G409" s="143">
        <v>0</v>
      </c>
      <c r="H409" s="144">
        <v>0</v>
      </c>
      <c r="I409" s="117"/>
      <c r="J409" s="117"/>
      <c r="K409" s="118"/>
      <c r="L409" s="118"/>
      <c r="M409" s="118"/>
      <c r="N409" s="118"/>
      <c r="O409" s="118"/>
      <c r="P409" s="118"/>
      <c r="Q409" s="118"/>
      <c r="R409" s="118"/>
      <c r="S409" s="118"/>
      <c r="T409" s="118"/>
      <c r="U409" s="118"/>
    </row>
    <row r="410" spans="1:21" s="119" customFormat="1">
      <c r="A410" s="142">
        <v>409</v>
      </c>
      <c r="B410" s="122" t="s">
        <v>859</v>
      </c>
      <c r="C410" s="121" t="s">
        <v>292</v>
      </c>
      <c r="D410" s="111">
        <v>40</v>
      </c>
      <c r="E410" s="112"/>
      <c r="F410" s="113">
        <v>0</v>
      </c>
      <c r="G410" s="143">
        <v>0</v>
      </c>
      <c r="H410" s="144">
        <v>0</v>
      </c>
      <c r="I410" s="117"/>
      <c r="J410" s="117"/>
      <c r="K410" s="118"/>
      <c r="L410" s="118"/>
      <c r="M410" s="118"/>
      <c r="N410" s="118"/>
      <c r="O410" s="118"/>
      <c r="P410" s="118"/>
      <c r="Q410" s="118"/>
      <c r="R410" s="118"/>
      <c r="S410" s="118"/>
      <c r="T410" s="118"/>
      <c r="U410" s="118"/>
    </row>
    <row r="411" spans="1:21" s="119" customFormat="1">
      <c r="A411" s="142">
        <v>410</v>
      </c>
      <c r="B411" s="122" t="s">
        <v>860</v>
      </c>
      <c r="C411" s="121" t="s">
        <v>885</v>
      </c>
      <c r="D411" s="111">
        <v>16</v>
      </c>
      <c r="E411" s="112"/>
      <c r="F411" s="113">
        <v>0</v>
      </c>
      <c r="G411" s="143">
        <v>0</v>
      </c>
      <c r="H411" s="144">
        <v>0</v>
      </c>
      <c r="I411" s="117"/>
      <c r="J411" s="117"/>
      <c r="K411" s="118"/>
      <c r="L411" s="118"/>
      <c r="M411" s="118"/>
      <c r="N411" s="118"/>
      <c r="O411" s="118"/>
      <c r="P411" s="118"/>
      <c r="Q411" s="118"/>
      <c r="R411" s="118"/>
      <c r="S411" s="118"/>
      <c r="T411" s="118"/>
      <c r="U411" s="118"/>
    </row>
    <row r="412" spans="1:21" s="119" customFormat="1">
      <c r="A412" s="142">
        <v>411</v>
      </c>
      <c r="B412" s="122" t="s">
        <v>861</v>
      </c>
      <c r="C412" s="121" t="s">
        <v>292</v>
      </c>
      <c r="D412" s="111">
        <v>2</v>
      </c>
      <c r="E412" s="112"/>
      <c r="F412" s="113">
        <v>0</v>
      </c>
      <c r="G412" s="143">
        <v>0</v>
      </c>
      <c r="H412" s="144">
        <v>0</v>
      </c>
      <c r="I412" s="117"/>
      <c r="J412" s="117"/>
      <c r="K412" s="118"/>
      <c r="L412" s="118"/>
      <c r="M412" s="118"/>
      <c r="N412" s="118"/>
      <c r="O412" s="118"/>
      <c r="P412" s="118"/>
      <c r="Q412" s="118"/>
      <c r="R412" s="118"/>
      <c r="S412" s="118"/>
      <c r="T412" s="118"/>
      <c r="U412" s="118"/>
    </row>
    <row r="413" spans="1:21" s="119" customFormat="1">
      <c r="A413" s="142">
        <v>412</v>
      </c>
      <c r="B413" s="122" t="s">
        <v>862</v>
      </c>
      <c r="C413" s="146" t="s">
        <v>292</v>
      </c>
      <c r="D413" s="111">
        <v>2</v>
      </c>
      <c r="E413" s="112"/>
      <c r="F413" s="113">
        <v>0</v>
      </c>
      <c r="G413" s="143">
        <v>0</v>
      </c>
      <c r="H413" s="144">
        <v>0</v>
      </c>
      <c r="I413" s="117"/>
      <c r="J413" s="117"/>
      <c r="K413" s="118"/>
      <c r="L413" s="118"/>
      <c r="M413" s="118"/>
      <c r="N413" s="118"/>
      <c r="O413" s="118"/>
      <c r="P413" s="118"/>
      <c r="Q413" s="118"/>
      <c r="R413" s="118"/>
      <c r="S413" s="118"/>
      <c r="T413" s="118"/>
      <c r="U413" s="118"/>
    </row>
    <row r="414" spans="1:21" s="119" customFormat="1">
      <c r="A414" s="142">
        <v>413</v>
      </c>
      <c r="B414" s="122" t="s">
        <v>863</v>
      </c>
      <c r="C414" s="121" t="s">
        <v>292</v>
      </c>
      <c r="D414" s="111">
        <v>40</v>
      </c>
      <c r="E414" s="112"/>
      <c r="F414" s="113">
        <v>0</v>
      </c>
      <c r="G414" s="143">
        <v>0</v>
      </c>
      <c r="H414" s="144">
        <v>0</v>
      </c>
      <c r="I414" s="117"/>
      <c r="J414" s="117"/>
      <c r="K414" s="118"/>
      <c r="L414" s="118"/>
      <c r="M414" s="118"/>
      <c r="N414" s="118"/>
      <c r="O414" s="118"/>
      <c r="P414" s="118"/>
      <c r="Q414" s="118"/>
      <c r="R414" s="118"/>
      <c r="S414" s="118"/>
      <c r="T414" s="118"/>
      <c r="U414" s="118"/>
    </row>
    <row r="415" spans="1:21" s="119" customFormat="1">
      <c r="A415" s="142">
        <v>414</v>
      </c>
      <c r="B415" s="122" t="s">
        <v>864</v>
      </c>
      <c r="C415" s="121" t="s">
        <v>292</v>
      </c>
      <c r="D415" s="111">
        <v>12</v>
      </c>
      <c r="E415" s="112"/>
      <c r="F415" s="113">
        <v>0</v>
      </c>
      <c r="G415" s="143">
        <v>0</v>
      </c>
      <c r="H415" s="144">
        <v>0</v>
      </c>
      <c r="I415" s="117"/>
      <c r="J415" s="117"/>
      <c r="K415" s="118"/>
      <c r="L415" s="118"/>
      <c r="M415" s="118"/>
      <c r="N415" s="118"/>
      <c r="O415" s="118"/>
      <c r="P415" s="118"/>
      <c r="Q415" s="118"/>
      <c r="R415" s="118"/>
      <c r="S415" s="118"/>
      <c r="T415" s="118"/>
      <c r="U415" s="118"/>
    </row>
    <row r="416" spans="1:21" s="119" customFormat="1">
      <c r="A416" s="142">
        <v>415</v>
      </c>
      <c r="B416" s="122" t="s">
        <v>865</v>
      </c>
      <c r="C416" s="121" t="s">
        <v>292</v>
      </c>
      <c r="D416" s="111">
        <v>32</v>
      </c>
      <c r="E416" s="112"/>
      <c r="F416" s="113">
        <v>0</v>
      </c>
      <c r="G416" s="143">
        <v>0</v>
      </c>
      <c r="H416" s="144">
        <v>0</v>
      </c>
      <c r="I416" s="117"/>
      <c r="J416" s="117"/>
      <c r="K416" s="118"/>
      <c r="L416" s="118"/>
      <c r="M416" s="118"/>
      <c r="N416" s="118"/>
      <c r="O416" s="118"/>
      <c r="P416" s="118"/>
      <c r="Q416" s="118"/>
      <c r="R416" s="118"/>
      <c r="S416" s="118"/>
      <c r="T416" s="118"/>
      <c r="U416" s="118"/>
    </row>
    <row r="417" spans="1:21" s="119" customFormat="1">
      <c r="A417" s="142">
        <v>416</v>
      </c>
      <c r="B417" s="122" t="s">
        <v>866</v>
      </c>
      <c r="C417" s="121" t="s">
        <v>886</v>
      </c>
      <c r="D417" s="111">
        <v>16</v>
      </c>
      <c r="E417" s="112"/>
      <c r="F417" s="113">
        <v>0</v>
      </c>
      <c r="G417" s="143">
        <v>0</v>
      </c>
      <c r="H417" s="144">
        <v>0</v>
      </c>
      <c r="I417" s="117"/>
      <c r="J417" s="117"/>
      <c r="K417" s="118"/>
      <c r="L417" s="118"/>
      <c r="M417" s="118"/>
      <c r="N417" s="118"/>
      <c r="O417" s="118"/>
      <c r="P417" s="118"/>
      <c r="Q417" s="118"/>
      <c r="R417" s="118"/>
      <c r="S417" s="118"/>
      <c r="T417" s="118"/>
      <c r="U417" s="118"/>
    </row>
    <row r="418" spans="1:21" s="119" customFormat="1">
      <c r="A418" s="142">
        <v>417</v>
      </c>
      <c r="B418" s="122" t="s">
        <v>867</v>
      </c>
      <c r="C418" s="121" t="s">
        <v>887</v>
      </c>
      <c r="D418" s="111">
        <v>60</v>
      </c>
      <c r="E418" s="112"/>
      <c r="F418" s="113">
        <v>0</v>
      </c>
      <c r="G418" s="143">
        <v>0</v>
      </c>
      <c r="H418" s="144">
        <v>0</v>
      </c>
      <c r="I418" s="117"/>
      <c r="J418" s="117"/>
      <c r="K418" s="118"/>
      <c r="L418" s="118"/>
      <c r="M418" s="118"/>
      <c r="N418" s="118"/>
      <c r="O418" s="118"/>
      <c r="P418" s="118"/>
      <c r="Q418" s="118"/>
      <c r="R418" s="118"/>
      <c r="S418" s="118"/>
      <c r="T418" s="118"/>
      <c r="U418" s="118"/>
    </row>
    <row r="419" spans="1:21" s="119" customFormat="1">
      <c r="A419" s="142">
        <v>418</v>
      </c>
      <c r="B419" s="122" t="s">
        <v>868</v>
      </c>
      <c r="C419" s="121" t="s">
        <v>887</v>
      </c>
      <c r="D419" s="111">
        <v>400</v>
      </c>
      <c r="E419" s="112"/>
      <c r="F419" s="113">
        <v>0</v>
      </c>
      <c r="G419" s="143">
        <v>0</v>
      </c>
      <c r="H419" s="144">
        <v>0</v>
      </c>
      <c r="I419" s="117"/>
      <c r="J419" s="117"/>
      <c r="K419" s="118"/>
      <c r="L419" s="118"/>
      <c r="M419" s="118"/>
      <c r="N419" s="118"/>
      <c r="O419" s="118"/>
      <c r="P419" s="118"/>
      <c r="Q419" s="118"/>
      <c r="R419" s="118"/>
      <c r="S419" s="118"/>
      <c r="T419" s="118"/>
      <c r="U419" s="118"/>
    </row>
    <row r="420" spans="1:21" ht="28">
      <c r="A420" s="108">
        <v>419</v>
      </c>
      <c r="B420" s="147" t="s">
        <v>869</v>
      </c>
      <c r="C420" s="148" t="s">
        <v>888</v>
      </c>
      <c r="D420" s="149">
        <v>10</v>
      </c>
      <c r="E420" s="150"/>
      <c r="F420" s="113">
        <v>0</v>
      </c>
      <c r="G420" s="114">
        <v>0</v>
      </c>
      <c r="H420" s="115">
        <v>0</v>
      </c>
      <c r="I420" s="116"/>
      <c r="J420" s="116"/>
      <c r="K420" s="106"/>
      <c r="L420" s="106"/>
      <c r="M420" s="106"/>
      <c r="N420" s="106"/>
      <c r="O420" s="106"/>
      <c r="P420" s="106"/>
      <c r="Q420" s="106"/>
      <c r="R420" s="106"/>
      <c r="S420" s="106"/>
      <c r="T420" s="106"/>
      <c r="U420" s="106"/>
    </row>
    <row r="421" spans="1:21">
      <c r="A421" s="108">
        <v>420</v>
      </c>
      <c r="B421" s="147" t="s">
        <v>870</v>
      </c>
      <c r="C421" s="148" t="s">
        <v>888</v>
      </c>
      <c r="D421" s="149">
        <v>10</v>
      </c>
      <c r="E421" s="150"/>
      <c r="F421" s="113">
        <v>0</v>
      </c>
      <c r="G421" s="114">
        <v>0</v>
      </c>
      <c r="H421" s="115">
        <v>0</v>
      </c>
      <c r="I421" s="116"/>
      <c r="J421" s="116"/>
      <c r="K421" s="106"/>
      <c r="L421" s="106"/>
      <c r="M421" s="106"/>
      <c r="N421" s="106"/>
      <c r="O421" s="106"/>
      <c r="P421" s="106"/>
      <c r="Q421" s="106"/>
      <c r="R421" s="106"/>
      <c r="S421" s="106"/>
      <c r="T421" s="106"/>
      <c r="U421" s="106"/>
    </row>
    <row r="422" spans="1:21">
      <c r="A422" s="108">
        <v>421</v>
      </c>
      <c r="B422" s="147" t="s">
        <v>871</v>
      </c>
      <c r="C422" s="148" t="s">
        <v>888</v>
      </c>
      <c r="D422" s="149">
        <v>10</v>
      </c>
      <c r="E422" s="150"/>
      <c r="F422" s="113">
        <v>0</v>
      </c>
      <c r="G422" s="114">
        <v>0</v>
      </c>
      <c r="H422" s="115">
        <v>0</v>
      </c>
      <c r="I422" s="116"/>
      <c r="J422" s="116"/>
      <c r="K422" s="106"/>
      <c r="L422" s="106"/>
      <c r="M422" s="106"/>
      <c r="N422" s="106"/>
      <c r="O422" s="106"/>
      <c r="P422" s="106"/>
      <c r="Q422" s="106"/>
      <c r="R422" s="106"/>
      <c r="S422" s="106"/>
      <c r="T422" s="106"/>
      <c r="U422" s="106"/>
    </row>
    <row r="423" spans="1:21">
      <c r="A423" s="108">
        <v>422</v>
      </c>
      <c r="B423" s="147" t="s">
        <v>872</v>
      </c>
      <c r="C423" s="148" t="s">
        <v>889</v>
      </c>
      <c r="D423" s="149">
        <v>3</v>
      </c>
      <c r="E423" s="150"/>
      <c r="F423" s="113">
        <v>0</v>
      </c>
      <c r="G423" s="114">
        <v>0</v>
      </c>
      <c r="H423" s="115">
        <v>0</v>
      </c>
      <c r="I423" s="116"/>
      <c r="J423" s="116"/>
      <c r="K423" s="106"/>
      <c r="L423" s="106"/>
      <c r="M423" s="106"/>
      <c r="N423" s="106"/>
      <c r="O423" s="106"/>
      <c r="P423" s="106"/>
      <c r="Q423" s="106"/>
      <c r="R423" s="106"/>
      <c r="S423" s="106"/>
      <c r="T423" s="106"/>
      <c r="U423" s="106"/>
    </row>
    <row r="424" spans="1:21">
      <c r="A424" s="108">
        <v>423</v>
      </c>
      <c r="B424" s="147" t="s">
        <v>873</v>
      </c>
      <c r="C424" s="148" t="s">
        <v>889</v>
      </c>
      <c r="D424" s="149">
        <v>8</v>
      </c>
      <c r="E424" s="150"/>
      <c r="F424" s="113">
        <v>0</v>
      </c>
      <c r="G424" s="114">
        <v>0</v>
      </c>
      <c r="H424" s="115">
        <v>0</v>
      </c>
      <c r="I424" s="116"/>
      <c r="J424" s="116"/>
      <c r="K424" s="106"/>
      <c r="L424" s="106"/>
      <c r="M424" s="106"/>
      <c r="N424" s="106"/>
      <c r="O424" s="106"/>
      <c r="P424" s="106"/>
      <c r="Q424" s="106"/>
      <c r="R424" s="106"/>
      <c r="S424" s="106"/>
      <c r="T424" s="106"/>
      <c r="U424" s="106"/>
    </row>
    <row r="425" spans="1:21">
      <c r="A425" s="108">
        <v>424</v>
      </c>
      <c r="B425" s="147" t="s">
        <v>874</v>
      </c>
      <c r="C425" s="148" t="s">
        <v>889</v>
      </c>
      <c r="D425" s="149">
        <v>3</v>
      </c>
      <c r="E425" s="150"/>
      <c r="F425" s="113">
        <v>0</v>
      </c>
      <c r="G425" s="114">
        <v>0</v>
      </c>
      <c r="H425" s="115">
        <v>0</v>
      </c>
      <c r="I425" s="116"/>
      <c r="J425" s="116"/>
      <c r="K425" s="106"/>
      <c r="L425" s="106"/>
      <c r="M425" s="106"/>
      <c r="N425" s="106"/>
      <c r="O425" s="106"/>
      <c r="P425" s="106"/>
      <c r="Q425" s="106"/>
      <c r="R425" s="106"/>
      <c r="S425" s="106"/>
      <c r="T425" s="106"/>
      <c r="U425" s="106"/>
    </row>
    <row r="426" spans="1:21">
      <c r="A426" s="108">
        <v>425</v>
      </c>
      <c r="B426" s="147" t="s">
        <v>875</v>
      </c>
      <c r="C426" s="148" t="s">
        <v>890</v>
      </c>
      <c r="D426" s="149">
        <v>2</v>
      </c>
      <c r="E426" s="150"/>
      <c r="F426" s="113">
        <v>0</v>
      </c>
      <c r="G426" s="114">
        <v>0</v>
      </c>
      <c r="H426" s="115">
        <v>0</v>
      </c>
      <c r="I426" s="116"/>
      <c r="J426" s="116"/>
      <c r="K426" s="106"/>
      <c r="L426" s="106"/>
      <c r="M426" s="106"/>
      <c r="N426" s="106"/>
      <c r="O426" s="106"/>
      <c r="P426" s="106"/>
      <c r="Q426" s="106"/>
      <c r="R426" s="106"/>
      <c r="S426" s="106"/>
      <c r="T426" s="106"/>
      <c r="U426" s="106"/>
    </row>
    <row r="427" spans="1:21" ht="15" thickBot="1">
      <c r="A427" s="151">
        <v>426</v>
      </c>
      <c r="B427" s="152" t="s">
        <v>876</v>
      </c>
      <c r="C427" s="153" t="s">
        <v>890</v>
      </c>
      <c r="D427" s="154">
        <v>2</v>
      </c>
      <c r="E427" s="155"/>
      <c r="F427" s="113">
        <v>0</v>
      </c>
      <c r="G427" s="156">
        <v>0</v>
      </c>
      <c r="H427" s="115">
        <v>0</v>
      </c>
      <c r="I427" s="157"/>
      <c r="J427" s="157"/>
      <c r="K427" s="106"/>
      <c r="L427" s="106"/>
      <c r="M427" s="106"/>
      <c r="N427" s="106"/>
      <c r="O427" s="106"/>
      <c r="P427" s="106"/>
      <c r="Q427" s="106"/>
      <c r="R427" s="106"/>
      <c r="S427" s="106"/>
      <c r="T427" s="106"/>
      <c r="U427" s="106"/>
    </row>
    <row r="428" spans="1:21" ht="15" thickBot="1">
      <c r="A428" s="158"/>
      <c r="B428" s="159"/>
      <c r="C428" s="160"/>
      <c r="D428" s="161"/>
      <c r="E428" s="162"/>
      <c r="F428" s="162"/>
      <c r="G428" s="707">
        <f>+SUM(G2:G427)</f>
        <v>2382068.7599999998</v>
      </c>
      <c r="H428" s="163">
        <v>146870976.39999995</v>
      </c>
      <c r="I428" s="164"/>
      <c r="J428" s="165"/>
      <c r="K428" s="106"/>
      <c r="L428" s="106"/>
      <c r="M428" s="106"/>
      <c r="N428" s="106"/>
      <c r="O428" s="106"/>
      <c r="P428" s="106"/>
      <c r="Q428" s="106"/>
      <c r="R428" s="106"/>
      <c r="S428" s="106"/>
      <c r="T428" s="106"/>
      <c r="U428" s="106"/>
    </row>
    <row r="429" spans="1:21">
      <c r="A429" s="106"/>
      <c r="B429" s="118"/>
      <c r="C429" s="106"/>
      <c r="D429" s="166"/>
      <c r="E429" s="167"/>
      <c r="F429" s="167"/>
      <c r="G429" s="106"/>
      <c r="H429" s="168"/>
      <c r="I429" s="106"/>
      <c r="J429" s="106"/>
      <c r="K429" s="106"/>
      <c r="L429" s="106"/>
      <c r="M429" s="106"/>
      <c r="N429" s="106"/>
      <c r="O429" s="106"/>
      <c r="P429" s="106"/>
      <c r="Q429" s="106"/>
      <c r="R429" s="106"/>
      <c r="S429" s="106"/>
      <c r="T429" s="106"/>
      <c r="U429" s="106"/>
    </row>
    <row r="430" spans="1:21">
      <c r="A430" s="106"/>
      <c r="B430" s="118"/>
      <c r="C430" s="106"/>
      <c r="D430" s="166"/>
      <c r="E430" s="167"/>
      <c r="F430" s="167"/>
      <c r="G430" s="106"/>
      <c r="H430" s="168"/>
      <c r="I430" s="106"/>
      <c r="J430" s="106"/>
      <c r="K430" s="106"/>
      <c r="L430" s="106"/>
      <c r="M430" s="106"/>
      <c r="N430" s="106"/>
      <c r="O430" s="106"/>
      <c r="P430" s="106"/>
      <c r="Q430" s="106"/>
      <c r="R430" s="106"/>
      <c r="S430" s="106"/>
      <c r="T430" s="106"/>
      <c r="U430" s="106"/>
    </row>
    <row r="431" spans="1:21">
      <c r="A431" s="106"/>
      <c r="B431" s="169"/>
      <c r="C431" s="106"/>
      <c r="D431" s="166"/>
      <c r="E431" s="167"/>
      <c r="F431" s="167"/>
      <c r="G431" s="106"/>
      <c r="H431" s="168"/>
      <c r="I431" s="106"/>
      <c r="J431" s="106"/>
      <c r="K431" s="106"/>
      <c r="L431" s="106"/>
      <c r="M431" s="106"/>
      <c r="N431" s="106"/>
      <c r="O431" s="106"/>
      <c r="P431" s="106"/>
      <c r="Q431" s="106"/>
      <c r="R431" s="106"/>
      <c r="S431" s="106"/>
      <c r="T431" s="106"/>
      <c r="U431" s="106"/>
    </row>
    <row r="432" spans="1:21">
      <c r="A432" s="106"/>
      <c r="B432" s="118"/>
      <c r="C432" s="106"/>
      <c r="D432" s="166"/>
      <c r="E432" s="167"/>
      <c r="F432" s="167"/>
      <c r="G432" s="106"/>
      <c r="H432" s="168"/>
      <c r="I432" s="106"/>
      <c r="J432" s="106"/>
      <c r="K432" s="106"/>
      <c r="L432" s="106"/>
      <c r="M432" s="106"/>
      <c r="N432" s="106"/>
      <c r="O432" s="106"/>
      <c r="P432" s="106"/>
      <c r="Q432" s="106"/>
      <c r="R432" s="106"/>
      <c r="S432" s="106"/>
      <c r="T432" s="106"/>
      <c r="U432" s="106"/>
    </row>
    <row r="433" spans="1:21">
      <c r="A433" s="106"/>
      <c r="B433" s="170" t="s">
        <v>939</v>
      </c>
      <c r="C433" s="106"/>
      <c r="D433" s="166"/>
      <c r="E433" s="167"/>
      <c r="F433" s="167"/>
      <c r="G433" s="106"/>
      <c r="H433" s="168"/>
      <c r="I433" s="106"/>
      <c r="J433" s="106"/>
      <c r="K433" s="106"/>
      <c r="L433" s="106"/>
      <c r="M433" s="106"/>
      <c r="N433" s="106"/>
      <c r="O433" s="106"/>
      <c r="P433" s="106"/>
      <c r="Q433" s="106"/>
      <c r="R433" s="106"/>
      <c r="S433" s="106"/>
      <c r="T433" s="106"/>
      <c r="U433" s="106"/>
    </row>
    <row r="434" spans="1:21">
      <c r="A434" s="106"/>
      <c r="B434" s="170" t="s">
        <v>940</v>
      </c>
      <c r="C434" s="106"/>
      <c r="D434" s="166"/>
      <c r="E434" s="167"/>
      <c r="F434" s="167"/>
      <c r="G434" s="106"/>
      <c r="H434" s="168"/>
      <c r="I434" s="106"/>
      <c r="J434" s="106"/>
      <c r="K434" s="106"/>
      <c r="L434" s="106"/>
      <c r="M434" s="106"/>
      <c r="N434" s="106"/>
      <c r="O434" s="106"/>
      <c r="P434" s="106"/>
      <c r="Q434" s="106"/>
      <c r="R434" s="106"/>
      <c r="S434" s="106"/>
      <c r="T434" s="106"/>
      <c r="U434" s="106"/>
    </row>
    <row r="435" spans="1:21">
      <c r="A435" s="106"/>
      <c r="B435" s="170" t="s">
        <v>941</v>
      </c>
      <c r="C435" s="106"/>
      <c r="D435" s="166"/>
      <c r="E435" s="167"/>
      <c r="F435" s="167"/>
      <c r="G435" s="106"/>
      <c r="H435" s="168"/>
      <c r="I435" s="106"/>
      <c r="J435" s="106"/>
      <c r="K435" s="106"/>
      <c r="L435" s="106"/>
      <c r="M435" s="106"/>
      <c r="N435" s="106"/>
      <c r="O435" s="106"/>
      <c r="P435" s="106"/>
      <c r="Q435" s="106"/>
      <c r="R435" s="106"/>
      <c r="S435" s="106"/>
      <c r="T435" s="106"/>
      <c r="U435" s="106"/>
    </row>
    <row r="436" spans="1:21">
      <c r="A436" s="106"/>
      <c r="B436" s="170" t="s">
        <v>942</v>
      </c>
      <c r="C436" s="106"/>
      <c r="D436" s="166"/>
      <c r="E436" s="167"/>
      <c r="F436" s="167"/>
      <c r="G436" s="106"/>
      <c r="H436" s="168"/>
      <c r="I436" s="106"/>
      <c r="J436" s="106"/>
      <c r="K436" s="106"/>
      <c r="L436" s="106"/>
      <c r="M436" s="106"/>
      <c r="N436" s="106"/>
      <c r="O436" s="106"/>
      <c r="P436" s="106"/>
      <c r="Q436" s="106"/>
      <c r="R436" s="106"/>
      <c r="S436" s="106"/>
      <c r="T436" s="106"/>
      <c r="U436" s="106"/>
    </row>
    <row r="437" spans="1:21">
      <c r="A437" s="106"/>
      <c r="B437" s="170" t="s">
        <v>943</v>
      </c>
      <c r="C437" s="106"/>
      <c r="D437" s="166"/>
      <c r="E437" s="167"/>
      <c r="F437" s="167"/>
      <c r="G437" s="106"/>
      <c r="H437" s="168"/>
      <c r="I437" s="106"/>
      <c r="J437" s="106"/>
      <c r="K437" s="106"/>
      <c r="L437" s="106"/>
      <c r="M437" s="106"/>
      <c r="N437" s="106"/>
      <c r="O437" s="106"/>
      <c r="P437" s="106"/>
      <c r="Q437" s="106"/>
      <c r="R437" s="106"/>
      <c r="S437" s="106"/>
      <c r="T437" s="106"/>
      <c r="U437" s="106"/>
    </row>
    <row r="438" spans="1:21">
      <c r="A438" s="106"/>
      <c r="B438" s="170" t="s">
        <v>944</v>
      </c>
      <c r="C438" s="106"/>
      <c r="D438" s="166"/>
      <c r="E438" s="167"/>
      <c r="F438" s="167"/>
      <c r="G438" s="106"/>
      <c r="H438" s="168"/>
      <c r="I438" s="106"/>
      <c r="J438" s="106"/>
      <c r="K438" s="106"/>
      <c r="L438" s="106"/>
      <c r="M438" s="106"/>
      <c r="N438" s="106"/>
      <c r="O438" s="106"/>
      <c r="P438" s="106"/>
      <c r="Q438" s="106"/>
      <c r="R438" s="106"/>
      <c r="S438" s="106"/>
      <c r="T438" s="106"/>
      <c r="U438" s="106"/>
    </row>
    <row r="439" spans="1:21">
      <c r="A439" s="106"/>
      <c r="B439" s="171" t="s">
        <v>945</v>
      </c>
      <c r="C439" s="106"/>
      <c r="D439" s="166"/>
      <c r="E439" s="167"/>
      <c r="F439" s="167"/>
      <c r="G439" s="106"/>
      <c r="H439" s="168"/>
      <c r="I439" s="106"/>
      <c r="J439" s="106"/>
      <c r="K439" s="106"/>
      <c r="L439" s="106"/>
      <c r="M439" s="106"/>
      <c r="N439" s="106"/>
      <c r="O439" s="106"/>
      <c r="P439" s="106"/>
      <c r="Q439" s="106"/>
      <c r="R439" s="106"/>
      <c r="S439" s="106"/>
      <c r="T439" s="106"/>
      <c r="U439" s="106"/>
    </row>
    <row r="440" spans="1:21">
      <c r="A440" s="106"/>
      <c r="B440" s="118"/>
      <c r="C440" s="106"/>
      <c r="D440" s="166"/>
      <c r="E440" s="167"/>
      <c r="F440" s="167"/>
      <c r="G440" s="106"/>
      <c r="H440" s="168"/>
      <c r="I440" s="106"/>
      <c r="J440" s="106"/>
      <c r="K440" s="106"/>
      <c r="L440" s="106"/>
      <c r="M440" s="106"/>
      <c r="N440" s="106"/>
      <c r="O440" s="106"/>
      <c r="P440" s="106"/>
      <c r="Q440" s="106"/>
      <c r="R440" s="106"/>
      <c r="S440" s="106"/>
      <c r="T440" s="106"/>
      <c r="U440" s="106"/>
    </row>
    <row r="441" spans="1:21">
      <c r="A441" s="106"/>
      <c r="B441" s="118"/>
      <c r="C441" s="106"/>
      <c r="D441" s="166"/>
      <c r="E441" s="167"/>
      <c r="F441" s="167"/>
      <c r="G441" s="106"/>
      <c r="H441" s="168"/>
      <c r="I441" s="106"/>
      <c r="J441" s="106"/>
      <c r="K441" s="106"/>
      <c r="L441" s="106"/>
      <c r="M441" s="106"/>
      <c r="N441" s="106"/>
      <c r="O441" s="106"/>
      <c r="P441" s="106"/>
      <c r="Q441" s="106"/>
      <c r="R441" s="106"/>
      <c r="S441" s="106"/>
      <c r="T441" s="106"/>
      <c r="U441" s="106"/>
    </row>
    <row r="442" spans="1:21">
      <c r="A442" s="106"/>
      <c r="B442" s="118"/>
      <c r="C442" s="106"/>
      <c r="D442" s="166"/>
      <c r="E442" s="167"/>
      <c r="F442" s="167"/>
      <c r="G442" s="106"/>
      <c r="H442" s="168"/>
      <c r="I442" s="106"/>
      <c r="J442" s="106"/>
      <c r="K442" s="106"/>
      <c r="L442" s="106"/>
      <c r="M442" s="106"/>
      <c r="N442" s="106"/>
      <c r="O442" s="106"/>
      <c r="P442" s="106"/>
      <c r="Q442" s="106"/>
      <c r="R442" s="106"/>
      <c r="S442" s="106"/>
      <c r="T442" s="106"/>
      <c r="U442" s="106"/>
    </row>
    <row r="443" spans="1:21">
      <c r="A443" s="106"/>
      <c r="B443" s="118"/>
      <c r="C443" s="106"/>
      <c r="D443" s="166"/>
      <c r="E443" s="167"/>
      <c r="F443" s="167"/>
      <c r="G443" s="106"/>
      <c r="H443" s="168"/>
      <c r="I443" s="106"/>
      <c r="J443" s="106"/>
      <c r="K443" s="106"/>
      <c r="L443" s="106"/>
      <c r="M443" s="106"/>
      <c r="N443" s="106"/>
      <c r="O443" s="106"/>
      <c r="P443" s="106"/>
      <c r="Q443" s="106"/>
      <c r="R443" s="106"/>
      <c r="S443" s="106"/>
      <c r="T443" s="106"/>
      <c r="U443" s="106"/>
    </row>
    <row r="444" spans="1:21">
      <c r="A444" s="106"/>
      <c r="B444" s="118"/>
      <c r="C444" s="106"/>
      <c r="D444" s="166"/>
      <c r="E444" s="167"/>
      <c r="F444" s="167"/>
      <c r="G444" s="106"/>
      <c r="H444" s="168"/>
      <c r="I444" s="106"/>
      <c r="J444" s="106"/>
      <c r="K444" s="106"/>
      <c r="L444" s="106"/>
      <c r="M444" s="106"/>
      <c r="N444" s="106"/>
      <c r="O444" s="106"/>
      <c r="P444" s="106"/>
      <c r="Q444" s="106"/>
      <c r="R444" s="106"/>
      <c r="S444" s="106"/>
      <c r="T444" s="106"/>
      <c r="U444" s="106"/>
    </row>
    <row r="445" spans="1:21">
      <c r="A445" s="106"/>
      <c r="B445" s="118"/>
      <c r="C445" s="106"/>
      <c r="D445" s="166"/>
      <c r="E445" s="167"/>
      <c r="F445" s="167"/>
      <c r="G445" s="106"/>
      <c r="H445" s="168"/>
      <c r="I445" s="106"/>
      <c r="J445" s="106"/>
      <c r="K445" s="106"/>
      <c r="L445" s="106"/>
      <c r="M445" s="106"/>
      <c r="N445" s="106"/>
      <c r="O445" s="106"/>
      <c r="P445" s="106"/>
      <c r="Q445" s="106"/>
      <c r="R445" s="106"/>
      <c r="S445" s="106"/>
      <c r="T445" s="106"/>
      <c r="U445" s="106"/>
    </row>
    <row r="446" spans="1:21">
      <c r="A446" s="106"/>
      <c r="B446" s="118"/>
      <c r="C446" s="106"/>
      <c r="D446" s="166"/>
      <c r="E446" s="167"/>
      <c r="F446" s="167"/>
      <c r="G446" s="106"/>
      <c r="H446" s="168"/>
      <c r="I446" s="106"/>
      <c r="J446" s="106"/>
      <c r="K446" s="106"/>
      <c r="L446" s="106"/>
      <c r="M446" s="106"/>
      <c r="N446" s="106"/>
      <c r="O446" s="106"/>
      <c r="P446" s="106"/>
      <c r="Q446" s="106"/>
      <c r="R446" s="106"/>
      <c r="S446" s="106"/>
      <c r="T446" s="106"/>
      <c r="U446" s="106"/>
    </row>
    <row r="447" spans="1:21">
      <c r="A447" s="106"/>
      <c r="B447" s="118"/>
      <c r="C447" s="106"/>
      <c r="D447" s="166"/>
      <c r="E447" s="167"/>
      <c r="F447" s="167"/>
      <c r="G447" s="106"/>
      <c r="H447" s="168"/>
      <c r="I447" s="106"/>
      <c r="J447" s="106"/>
      <c r="K447" s="106"/>
      <c r="L447" s="106"/>
      <c r="M447" s="106"/>
      <c r="N447" s="106"/>
      <c r="O447" s="106"/>
      <c r="P447" s="106"/>
      <c r="Q447" s="106"/>
      <c r="R447" s="106"/>
      <c r="S447" s="106"/>
      <c r="T447" s="106"/>
      <c r="U447" s="106"/>
    </row>
    <row r="448" spans="1:21">
      <c r="A448" s="106"/>
      <c r="B448" s="118"/>
      <c r="C448" s="106"/>
      <c r="D448" s="166"/>
      <c r="E448" s="167"/>
      <c r="F448" s="167"/>
      <c r="G448" s="106"/>
      <c r="H448" s="168"/>
      <c r="I448" s="106"/>
      <c r="J448" s="106"/>
      <c r="K448" s="106"/>
      <c r="L448" s="106"/>
      <c r="M448" s="106"/>
      <c r="N448" s="106"/>
      <c r="O448" s="106"/>
      <c r="P448" s="106"/>
      <c r="Q448" s="106"/>
      <c r="R448" s="106"/>
      <c r="S448" s="106"/>
      <c r="T448" s="106"/>
      <c r="U448" s="106"/>
    </row>
    <row r="449" spans="1:21">
      <c r="A449" s="106"/>
      <c r="B449" s="118"/>
      <c r="C449" s="106"/>
      <c r="D449" s="166"/>
      <c r="E449" s="167"/>
      <c r="F449" s="167"/>
      <c r="G449" s="106"/>
      <c r="H449" s="168"/>
      <c r="I449" s="106"/>
      <c r="J449" s="106"/>
      <c r="K449" s="106"/>
      <c r="L449" s="106"/>
      <c r="M449" s="106"/>
      <c r="N449" s="106"/>
      <c r="O449" s="106"/>
      <c r="P449" s="106"/>
      <c r="Q449" s="106"/>
      <c r="R449" s="106"/>
      <c r="S449" s="106"/>
      <c r="T449" s="106"/>
      <c r="U449" s="106"/>
    </row>
    <row r="450" spans="1:21">
      <c r="A450" s="106"/>
      <c r="B450" s="118"/>
      <c r="C450" s="106"/>
      <c r="D450" s="166"/>
      <c r="E450" s="167"/>
      <c r="F450" s="167"/>
      <c r="G450" s="106"/>
      <c r="H450" s="168"/>
      <c r="I450" s="106"/>
      <c r="J450" s="106"/>
      <c r="K450" s="106"/>
      <c r="L450" s="106"/>
      <c r="M450" s="106"/>
      <c r="N450" s="106"/>
      <c r="O450" s="106"/>
      <c r="P450" s="106"/>
      <c r="Q450" s="106"/>
      <c r="R450" s="106"/>
      <c r="S450" s="106"/>
      <c r="T450" s="106"/>
      <c r="U450" s="106"/>
    </row>
    <row r="451" spans="1:21">
      <c r="A451" s="106"/>
      <c r="B451" s="118"/>
      <c r="C451" s="106"/>
      <c r="D451" s="166"/>
      <c r="E451" s="167"/>
      <c r="F451" s="167"/>
      <c r="G451" s="106"/>
      <c r="H451" s="168"/>
      <c r="I451" s="106"/>
      <c r="J451" s="106"/>
      <c r="K451" s="106"/>
      <c r="L451" s="106"/>
      <c r="M451" s="106"/>
      <c r="N451" s="106"/>
      <c r="O451" s="106"/>
      <c r="P451" s="106"/>
      <c r="Q451" s="106"/>
      <c r="R451" s="106"/>
      <c r="S451" s="106"/>
      <c r="T451" s="106"/>
      <c r="U451" s="106"/>
    </row>
    <row r="452" spans="1:21">
      <c r="A452" s="106"/>
      <c r="B452" s="118"/>
      <c r="C452" s="106"/>
      <c r="D452" s="166"/>
      <c r="E452" s="167"/>
      <c r="F452" s="167"/>
      <c r="G452" s="106"/>
      <c r="H452" s="168"/>
      <c r="I452" s="106"/>
      <c r="J452" s="106"/>
      <c r="K452" s="106"/>
      <c r="L452" s="106"/>
      <c r="M452" s="106"/>
      <c r="N452" s="106"/>
      <c r="O452" s="106"/>
      <c r="P452" s="106"/>
      <c r="Q452" s="106"/>
      <c r="R452" s="106"/>
      <c r="S452" s="106"/>
      <c r="T452" s="106"/>
      <c r="U452" s="106"/>
    </row>
    <row r="453" spans="1:21">
      <c r="A453" s="106"/>
      <c r="B453" s="118"/>
      <c r="C453" s="106"/>
      <c r="D453" s="166"/>
      <c r="E453" s="167"/>
      <c r="F453" s="167"/>
      <c r="G453" s="106"/>
      <c r="H453" s="168"/>
      <c r="I453" s="106"/>
      <c r="J453" s="106"/>
      <c r="K453" s="106"/>
      <c r="L453" s="106"/>
      <c r="M453" s="106"/>
      <c r="N453" s="106"/>
      <c r="O453" s="106"/>
      <c r="P453" s="106"/>
      <c r="Q453" s="106"/>
      <c r="R453" s="106"/>
      <c r="S453" s="106"/>
      <c r="T453" s="106"/>
      <c r="U453" s="106"/>
    </row>
    <row r="454" spans="1:21">
      <c r="A454" s="106"/>
      <c r="B454" s="118"/>
      <c r="C454" s="106"/>
      <c r="D454" s="166"/>
      <c r="E454" s="167"/>
      <c r="F454" s="167"/>
      <c r="G454" s="106"/>
      <c r="H454" s="168"/>
      <c r="I454" s="106"/>
      <c r="J454" s="106"/>
      <c r="K454" s="106"/>
      <c r="L454" s="106"/>
      <c r="M454" s="106"/>
      <c r="N454" s="106"/>
      <c r="O454" s="106"/>
      <c r="P454" s="106"/>
      <c r="Q454" s="106"/>
      <c r="R454" s="106"/>
      <c r="S454" s="106"/>
      <c r="T454" s="106"/>
      <c r="U454" s="106"/>
    </row>
    <row r="455" spans="1:21">
      <c r="A455" s="106"/>
      <c r="B455" s="118"/>
      <c r="C455" s="106"/>
      <c r="D455" s="166"/>
      <c r="E455" s="167"/>
      <c r="F455" s="167"/>
      <c r="G455" s="106"/>
      <c r="H455" s="168"/>
      <c r="I455" s="106"/>
      <c r="J455" s="106"/>
      <c r="K455" s="106"/>
      <c r="L455" s="106"/>
      <c r="M455" s="106"/>
      <c r="N455" s="106"/>
      <c r="O455" s="106"/>
      <c r="P455" s="106"/>
      <c r="Q455" s="106"/>
      <c r="R455" s="106"/>
      <c r="S455" s="106"/>
      <c r="T455" s="106"/>
      <c r="U455" s="106"/>
    </row>
    <row r="456" spans="1:21">
      <c r="A456" s="106"/>
      <c r="B456" s="118"/>
      <c r="C456" s="106"/>
      <c r="D456" s="166"/>
      <c r="E456" s="167"/>
      <c r="F456" s="167"/>
      <c r="G456" s="106"/>
      <c r="H456" s="168"/>
      <c r="I456" s="106"/>
      <c r="J456" s="106"/>
      <c r="K456" s="106"/>
      <c r="L456" s="106"/>
      <c r="M456" s="106"/>
      <c r="N456" s="106"/>
      <c r="O456" s="106"/>
      <c r="P456" s="106"/>
      <c r="Q456" s="106"/>
      <c r="R456" s="106"/>
      <c r="S456" s="106"/>
      <c r="T456" s="106"/>
      <c r="U456" s="106"/>
    </row>
    <row r="457" spans="1:21">
      <c r="A457" s="106"/>
      <c r="B457" s="118"/>
      <c r="C457" s="106"/>
      <c r="D457" s="166"/>
      <c r="E457" s="167"/>
      <c r="F457" s="167"/>
      <c r="G457" s="106"/>
      <c r="H457" s="168"/>
      <c r="I457" s="106"/>
      <c r="J457" s="106"/>
      <c r="K457" s="106"/>
      <c r="L457" s="106"/>
      <c r="M457" s="106"/>
      <c r="N457" s="106"/>
      <c r="O457" s="106"/>
      <c r="P457" s="106"/>
      <c r="Q457" s="106"/>
      <c r="R457" s="106"/>
      <c r="S457" s="106"/>
      <c r="T457" s="106"/>
      <c r="U457" s="106"/>
    </row>
    <row r="458" spans="1:21">
      <c r="A458" s="106"/>
      <c r="B458" s="118"/>
      <c r="C458" s="106"/>
      <c r="D458" s="166"/>
      <c r="E458" s="167"/>
      <c r="F458" s="167"/>
      <c r="G458" s="106"/>
      <c r="H458" s="168"/>
      <c r="I458" s="106"/>
      <c r="J458" s="106"/>
      <c r="K458" s="106"/>
      <c r="L458" s="106"/>
      <c r="M458" s="106"/>
      <c r="N458" s="106"/>
      <c r="O458" s="106"/>
      <c r="P458" s="106"/>
      <c r="Q458" s="106"/>
      <c r="R458" s="106"/>
      <c r="S458" s="106"/>
      <c r="T458" s="106"/>
      <c r="U458" s="106"/>
    </row>
    <row r="459" spans="1:21">
      <c r="A459" s="106"/>
      <c r="B459" s="118"/>
      <c r="C459" s="106"/>
      <c r="D459" s="166"/>
      <c r="E459" s="167"/>
      <c r="F459" s="167"/>
      <c r="G459" s="106"/>
      <c r="H459" s="168"/>
      <c r="I459" s="106"/>
      <c r="J459" s="106"/>
      <c r="K459" s="106"/>
      <c r="L459" s="106"/>
      <c r="M459" s="106"/>
      <c r="N459" s="106"/>
      <c r="O459" s="106"/>
      <c r="P459" s="106"/>
      <c r="Q459" s="106"/>
      <c r="R459" s="106"/>
      <c r="S459" s="106"/>
      <c r="T459" s="106"/>
      <c r="U459" s="106"/>
    </row>
    <row r="460" spans="1:21">
      <c r="A460" s="106"/>
      <c r="B460" s="118"/>
      <c r="C460" s="106"/>
      <c r="D460" s="166"/>
      <c r="E460" s="167"/>
      <c r="F460" s="167"/>
      <c r="G460" s="106"/>
      <c r="H460" s="168"/>
      <c r="I460" s="106"/>
      <c r="J460" s="106"/>
      <c r="K460" s="106"/>
      <c r="L460" s="106"/>
      <c r="M460" s="106"/>
      <c r="N460" s="106"/>
      <c r="O460" s="106"/>
      <c r="P460" s="106"/>
      <c r="Q460" s="106"/>
      <c r="R460" s="106"/>
      <c r="S460" s="106"/>
      <c r="T460" s="106"/>
      <c r="U460" s="106"/>
    </row>
    <row r="461" spans="1:21">
      <c r="A461" s="106"/>
      <c r="B461" s="118"/>
      <c r="C461" s="106"/>
      <c r="D461" s="166"/>
      <c r="E461" s="167"/>
      <c r="F461" s="167"/>
      <c r="G461" s="106"/>
      <c r="H461" s="168"/>
      <c r="I461" s="106"/>
      <c r="J461" s="106"/>
      <c r="K461" s="106"/>
      <c r="L461" s="106"/>
      <c r="M461" s="106"/>
      <c r="N461" s="106"/>
      <c r="O461" s="106"/>
      <c r="P461" s="106"/>
      <c r="Q461" s="106"/>
      <c r="R461" s="106"/>
      <c r="S461" s="106"/>
      <c r="T461" s="106"/>
      <c r="U461" s="106"/>
    </row>
    <row r="462" spans="1:21">
      <c r="A462" s="106"/>
      <c r="B462" s="118"/>
      <c r="C462" s="106"/>
      <c r="D462" s="166"/>
      <c r="E462" s="167"/>
      <c r="F462" s="167"/>
      <c r="G462" s="106"/>
      <c r="H462" s="168"/>
      <c r="I462" s="106"/>
      <c r="J462" s="106"/>
      <c r="K462" s="106"/>
      <c r="L462" s="106"/>
      <c r="M462" s="106"/>
      <c r="N462" s="106"/>
      <c r="O462" s="106"/>
      <c r="P462" s="106"/>
      <c r="Q462" s="106"/>
      <c r="R462" s="106"/>
      <c r="S462" s="106"/>
      <c r="T462" s="106"/>
      <c r="U462" s="106"/>
    </row>
    <row r="463" spans="1:21">
      <c r="A463" s="106"/>
      <c r="B463" s="118"/>
      <c r="C463" s="106"/>
      <c r="D463" s="166"/>
      <c r="E463" s="167"/>
      <c r="F463" s="167"/>
      <c r="G463" s="106"/>
      <c r="H463" s="168"/>
      <c r="I463" s="106"/>
      <c r="J463" s="106"/>
      <c r="K463" s="106"/>
      <c r="L463" s="106"/>
      <c r="M463" s="106"/>
      <c r="N463" s="106"/>
      <c r="O463" s="106"/>
      <c r="P463" s="106"/>
      <c r="Q463" s="106"/>
      <c r="R463" s="106"/>
      <c r="S463" s="106"/>
      <c r="T463" s="106"/>
      <c r="U463" s="106"/>
    </row>
    <row r="464" spans="1:21">
      <c r="A464" s="106"/>
      <c r="B464" s="118"/>
      <c r="C464" s="106"/>
      <c r="D464" s="166"/>
      <c r="E464" s="167"/>
      <c r="F464" s="167"/>
      <c r="G464" s="106"/>
      <c r="H464" s="168"/>
      <c r="I464" s="106"/>
      <c r="J464" s="106"/>
      <c r="K464" s="106"/>
      <c r="L464" s="106"/>
      <c r="M464" s="106"/>
      <c r="N464" s="106"/>
      <c r="O464" s="106"/>
      <c r="P464" s="106"/>
      <c r="Q464" s="106"/>
      <c r="R464" s="106"/>
      <c r="S464" s="106"/>
      <c r="T464" s="106"/>
      <c r="U464" s="106"/>
    </row>
    <row r="465" spans="1:21">
      <c r="A465" s="106"/>
      <c r="B465" s="118"/>
      <c r="C465" s="106"/>
      <c r="D465" s="166"/>
      <c r="E465" s="167"/>
      <c r="F465" s="167"/>
      <c r="G465" s="106"/>
      <c r="H465" s="168"/>
      <c r="I465" s="106"/>
      <c r="J465" s="106"/>
      <c r="K465" s="106"/>
      <c r="L465" s="106"/>
      <c r="M465" s="106"/>
      <c r="N465" s="106"/>
      <c r="O465" s="106"/>
      <c r="P465" s="106"/>
      <c r="Q465" s="106"/>
      <c r="R465" s="106"/>
      <c r="S465" s="106"/>
      <c r="T465" s="106"/>
      <c r="U465" s="106"/>
    </row>
    <row r="466" spans="1:21">
      <c r="A466" s="106"/>
      <c r="B466" s="118"/>
      <c r="C466" s="106"/>
      <c r="D466" s="166"/>
      <c r="E466" s="167"/>
      <c r="F466" s="167"/>
      <c r="G466" s="106"/>
      <c r="H466" s="168"/>
      <c r="I466" s="106"/>
      <c r="J466" s="106"/>
      <c r="K466" s="106"/>
      <c r="L466" s="106"/>
      <c r="M466" s="106"/>
      <c r="N466" s="106"/>
      <c r="O466" s="106"/>
      <c r="P466" s="106"/>
      <c r="Q466" s="106"/>
      <c r="R466" s="106"/>
      <c r="S466" s="106"/>
      <c r="T466" s="106"/>
      <c r="U466" s="106"/>
    </row>
    <row r="467" spans="1:21">
      <c r="A467" s="106"/>
      <c r="B467" s="118"/>
      <c r="C467" s="106"/>
      <c r="D467" s="166"/>
      <c r="E467" s="167"/>
      <c r="F467" s="167"/>
      <c r="G467" s="106"/>
      <c r="H467" s="168"/>
      <c r="I467" s="106"/>
      <c r="J467" s="106"/>
      <c r="K467" s="106"/>
      <c r="L467" s="106"/>
      <c r="M467" s="106"/>
      <c r="N467" s="106"/>
      <c r="O467" s="106"/>
      <c r="P467" s="106"/>
      <c r="Q467" s="106"/>
      <c r="R467" s="106"/>
      <c r="S467" s="106"/>
      <c r="T467" s="106"/>
      <c r="U467" s="106"/>
    </row>
    <row r="468" spans="1:21">
      <c r="A468" s="106"/>
      <c r="B468" s="118"/>
      <c r="C468" s="106"/>
      <c r="D468" s="166"/>
      <c r="E468" s="167"/>
      <c r="F468" s="167"/>
      <c r="G468" s="106"/>
      <c r="H468" s="168"/>
      <c r="I468" s="106"/>
      <c r="J468" s="106"/>
      <c r="K468" s="106"/>
      <c r="L468" s="106"/>
      <c r="M468" s="106"/>
      <c r="N468" s="106"/>
      <c r="O468" s="106"/>
      <c r="P468" s="106"/>
      <c r="Q468" s="106"/>
      <c r="R468" s="106"/>
      <c r="S468" s="106"/>
      <c r="T468" s="106"/>
      <c r="U468" s="106"/>
    </row>
    <row r="469" spans="1:21">
      <c r="A469" s="106"/>
      <c r="B469" s="118"/>
      <c r="C469" s="106"/>
      <c r="D469" s="166"/>
      <c r="E469" s="167"/>
      <c r="F469" s="167"/>
      <c r="G469" s="106"/>
      <c r="H469" s="168"/>
      <c r="I469" s="106"/>
      <c r="J469" s="106"/>
      <c r="K469" s="106"/>
      <c r="L469" s="106"/>
      <c r="M469" s="106"/>
      <c r="N469" s="106"/>
      <c r="O469" s="106"/>
      <c r="P469" s="106"/>
      <c r="Q469" s="106"/>
      <c r="R469" s="106"/>
      <c r="S469" s="106"/>
      <c r="T469" s="106"/>
      <c r="U469" s="106"/>
    </row>
    <row r="470" spans="1:21">
      <c r="A470" s="106"/>
      <c r="B470" s="118"/>
      <c r="C470" s="106"/>
      <c r="D470" s="166"/>
      <c r="E470" s="167"/>
      <c r="F470" s="167"/>
      <c r="G470" s="106"/>
      <c r="H470" s="168"/>
      <c r="I470" s="106"/>
      <c r="J470" s="106"/>
      <c r="K470" s="106"/>
      <c r="L470" s="106"/>
      <c r="M470" s="106"/>
      <c r="N470" s="106"/>
      <c r="O470" s="106"/>
      <c r="P470" s="106"/>
      <c r="Q470" s="106"/>
      <c r="R470" s="106"/>
      <c r="S470" s="106"/>
      <c r="T470" s="106"/>
      <c r="U470" s="106"/>
    </row>
    <row r="471" spans="1:21">
      <c r="A471" s="106"/>
      <c r="B471" s="118"/>
      <c r="C471" s="106"/>
      <c r="D471" s="166"/>
      <c r="E471" s="167"/>
      <c r="F471" s="167"/>
      <c r="G471" s="106"/>
      <c r="H471" s="168"/>
      <c r="I471" s="106"/>
      <c r="J471" s="106"/>
      <c r="K471" s="106"/>
      <c r="L471" s="106"/>
      <c r="M471" s="106"/>
      <c r="N471" s="106"/>
      <c r="O471" s="106"/>
      <c r="P471" s="106"/>
      <c r="Q471" s="106"/>
      <c r="R471" s="106"/>
      <c r="S471" s="106"/>
      <c r="T471" s="106"/>
      <c r="U471" s="106"/>
    </row>
    <row r="472" spans="1:21">
      <c r="A472" s="106"/>
      <c r="B472" s="118"/>
      <c r="C472" s="106"/>
      <c r="D472" s="166"/>
      <c r="E472" s="167"/>
      <c r="F472" s="167"/>
      <c r="G472" s="106"/>
      <c r="H472" s="168"/>
      <c r="I472" s="106"/>
      <c r="J472" s="106"/>
      <c r="K472" s="106"/>
      <c r="L472" s="106"/>
      <c r="M472" s="106"/>
      <c r="N472" s="106"/>
      <c r="O472" s="106"/>
      <c r="P472" s="106"/>
      <c r="Q472" s="106"/>
      <c r="R472" s="106"/>
      <c r="S472" s="106"/>
      <c r="T472" s="106"/>
      <c r="U472" s="106"/>
    </row>
    <row r="473" spans="1:21">
      <c r="A473" s="106"/>
      <c r="B473" s="118"/>
      <c r="C473" s="106"/>
      <c r="D473" s="166"/>
      <c r="E473" s="167"/>
      <c r="F473" s="167"/>
      <c r="G473" s="106"/>
      <c r="H473" s="168"/>
      <c r="I473" s="106"/>
      <c r="J473" s="106"/>
      <c r="K473" s="106"/>
      <c r="L473" s="106"/>
      <c r="M473" s="106"/>
      <c r="N473" s="106"/>
      <c r="O473" s="106"/>
      <c r="P473" s="106"/>
      <c r="Q473" s="106"/>
      <c r="R473" s="106"/>
      <c r="S473" s="106"/>
      <c r="T473" s="106"/>
      <c r="U473" s="106"/>
    </row>
    <row r="474" spans="1:21">
      <c r="A474" s="106"/>
      <c r="B474" s="118"/>
      <c r="C474" s="106"/>
      <c r="D474" s="166"/>
      <c r="E474" s="167"/>
      <c r="F474" s="167"/>
      <c r="G474" s="106"/>
      <c r="H474" s="168"/>
      <c r="I474" s="106"/>
      <c r="J474" s="106"/>
      <c r="K474" s="106"/>
      <c r="L474" s="106"/>
      <c r="M474" s="106"/>
      <c r="N474" s="106"/>
      <c r="O474" s="106"/>
      <c r="P474" s="106"/>
      <c r="Q474" s="106"/>
      <c r="R474" s="106"/>
      <c r="S474" s="106"/>
      <c r="T474" s="106"/>
      <c r="U474" s="106"/>
    </row>
    <row r="475" spans="1:21">
      <c r="A475" s="106"/>
      <c r="B475" s="118"/>
      <c r="C475" s="106"/>
      <c r="D475" s="166"/>
      <c r="E475" s="167"/>
      <c r="F475" s="167"/>
      <c r="G475" s="106"/>
      <c r="H475" s="168"/>
      <c r="I475" s="106"/>
      <c r="J475" s="106"/>
      <c r="K475" s="106"/>
      <c r="L475" s="106"/>
      <c r="M475" s="106"/>
      <c r="N475" s="106"/>
      <c r="O475" s="106"/>
      <c r="P475" s="106"/>
      <c r="Q475" s="106"/>
      <c r="R475" s="106"/>
      <c r="S475" s="106"/>
      <c r="T475" s="106"/>
      <c r="U475" s="106"/>
    </row>
    <row r="476" spans="1:21">
      <c r="A476" s="106"/>
      <c r="B476" s="118"/>
      <c r="C476" s="106"/>
      <c r="D476" s="166"/>
      <c r="E476" s="167"/>
      <c r="F476" s="167"/>
      <c r="G476" s="106"/>
      <c r="H476" s="168"/>
      <c r="I476" s="106"/>
      <c r="J476" s="106"/>
      <c r="K476" s="106"/>
      <c r="L476" s="106"/>
      <c r="M476" s="106"/>
      <c r="N476" s="106"/>
      <c r="O476" s="106"/>
      <c r="P476" s="106"/>
      <c r="Q476" s="106"/>
      <c r="R476" s="106"/>
      <c r="S476" s="106"/>
      <c r="T476" s="106"/>
      <c r="U476" s="106"/>
    </row>
    <row r="477" spans="1:21">
      <c r="A477" s="106"/>
      <c r="B477" s="118"/>
      <c r="C477" s="106"/>
      <c r="D477" s="166"/>
      <c r="E477" s="167"/>
      <c r="F477" s="167"/>
      <c r="G477" s="106"/>
      <c r="H477" s="168"/>
      <c r="I477" s="106"/>
      <c r="J477" s="106"/>
      <c r="K477" s="106"/>
      <c r="L477" s="106"/>
      <c r="M477" s="106"/>
      <c r="N477" s="106"/>
      <c r="O477" s="106"/>
      <c r="P477" s="106"/>
      <c r="Q477" s="106"/>
      <c r="R477" s="106"/>
      <c r="S477" s="106"/>
      <c r="T477" s="106"/>
      <c r="U477" s="106"/>
    </row>
    <row r="478" spans="1:21">
      <c r="A478" s="106"/>
      <c r="B478" s="118"/>
      <c r="C478" s="106"/>
      <c r="D478" s="166"/>
      <c r="E478" s="167"/>
      <c r="F478" s="167"/>
      <c r="G478" s="106"/>
      <c r="H478" s="168"/>
      <c r="I478" s="106"/>
      <c r="J478" s="106"/>
      <c r="K478" s="106"/>
      <c r="L478" s="106"/>
      <c r="M478" s="106"/>
      <c r="N478" s="106"/>
      <c r="O478" s="106"/>
      <c r="P478" s="106"/>
      <c r="Q478" s="106"/>
      <c r="R478" s="106"/>
      <c r="S478" s="106"/>
      <c r="T478" s="106"/>
      <c r="U478" s="106"/>
    </row>
    <row r="479" spans="1:21">
      <c r="A479" s="106"/>
      <c r="B479" s="118"/>
      <c r="C479" s="106"/>
      <c r="D479" s="166"/>
      <c r="E479" s="167"/>
      <c r="F479" s="167"/>
      <c r="G479" s="106"/>
      <c r="H479" s="168"/>
      <c r="I479" s="106"/>
      <c r="J479" s="106"/>
      <c r="K479" s="106"/>
      <c r="L479" s="106"/>
      <c r="M479" s="106"/>
      <c r="N479" s="106"/>
      <c r="O479" s="106"/>
      <c r="P479" s="106"/>
      <c r="Q479" s="106"/>
      <c r="R479" s="106"/>
      <c r="S479" s="106"/>
      <c r="T479" s="106"/>
      <c r="U479" s="106"/>
    </row>
    <row r="480" spans="1:21">
      <c r="A480" s="106"/>
      <c r="B480" s="118"/>
      <c r="C480" s="106"/>
      <c r="D480" s="166"/>
      <c r="E480" s="167"/>
      <c r="F480" s="167"/>
      <c r="G480" s="106"/>
      <c r="H480" s="168"/>
      <c r="I480" s="106"/>
      <c r="J480" s="106"/>
      <c r="K480" s="106"/>
      <c r="L480" s="106"/>
      <c r="M480" s="106"/>
      <c r="N480" s="106"/>
      <c r="O480" s="106"/>
      <c r="P480" s="106"/>
      <c r="Q480" s="106"/>
      <c r="R480" s="106"/>
      <c r="S480" s="106"/>
      <c r="T480" s="106"/>
      <c r="U480" s="106"/>
    </row>
    <row r="481" spans="1:21">
      <c r="A481" s="106"/>
      <c r="B481" s="118"/>
      <c r="C481" s="106"/>
      <c r="D481" s="166"/>
      <c r="E481" s="167"/>
      <c r="F481" s="167"/>
      <c r="G481" s="106"/>
      <c r="H481" s="168"/>
      <c r="I481" s="106"/>
      <c r="J481" s="106"/>
      <c r="K481" s="106"/>
      <c r="L481" s="106"/>
      <c r="M481" s="106"/>
      <c r="N481" s="106"/>
      <c r="O481" s="106"/>
      <c r="P481" s="106"/>
      <c r="Q481" s="106"/>
      <c r="R481" s="106"/>
      <c r="S481" s="106"/>
      <c r="T481" s="106"/>
      <c r="U481" s="106"/>
    </row>
    <row r="482" spans="1:21">
      <c r="A482" s="106"/>
      <c r="B482" s="118"/>
      <c r="C482" s="106"/>
      <c r="D482" s="166"/>
      <c r="E482" s="167"/>
      <c r="F482" s="167"/>
      <c r="G482" s="106"/>
      <c r="H482" s="168"/>
      <c r="I482" s="106"/>
      <c r="J482" s="106"/>
      <c r="K482" s="106"/>
      <c r="L482" s="106"/>
      <c r="M482" s="106"/>
      <c r="N482" s="106"/>
      <c r="O482" s="106"/>
      <c r="P482" s="106"/>
      <c r="Q482" s="106"/>
      <c r="R482" s="106"/>
      <c r="S482" s="106"/>
      <c r="T482" s="106"/>
      <c r="U482" s="106"/>
    </row>
    <row r="483" spans="1:21">
      <c r="A483" s="106"/>
      <c r="B483" s="118"/>
      <c r="C483" s="106"/>
      <c r="D483" s="166"/>
      <c r="E483" s="167"/>
      <c r="F483" s="167"/>
      <c r="G483" s="106"/>
      <c r="H483" s="168"/>
      <c r="I483" s="106"/>
      <c r="J483" s="106"/>
      <c r="K483" s="106"/>
      <c r="L483" s="106"/>
      <c r="M483" s="106"/>
      <c r="N483" s="106"/>
      <c r="O483" s="106"/>
      <c r="P483" s="106"/>
      <c r="Q483" s="106"/>
      <c r="R483" s="106"/>
      <c r="S483" s="106"/>
      <c r="T483" s="106"/>
      <c r="U483" s="106"/>
    </row>
    <row r="484" spans="1:21">
      <c r="A484" s="106"/>
      <c r="B484" s="118"/>
      <c r="C484" s="106"/>
      <c r="D484" s="166"/>
      <c r="E484" s="167"/>
      <c r="F484" s="167"/>
      <c r="G484" s="106"/>
      <c r="H484" s="168"/>
      <c r="I484" s="106"/>
      <c r="J484" s="106"/>
      <c r="K484" s="106"/>
      <c r="L484" s="106"/>
      <c r="M484" s="106"/>
      <c r="N484" s="106"/>
      <c r="O484" s="106"/>
      <c r="P484" s="106"/>
      <c r="Q484" s="106"/>
      <c r="R484" s="106"/>
      <c r="S484" s="106"/>
      <c r="T484" s="106"/>
      <c r="U484" s="106"/>
    </row>
    <row r="485" spans="1:21">
      <c r="A485" s="106"/>
      <c r="B485" s="118"/>
      <c r="C485" s="106"/>
      <c r="D485" s="166"/>
      <c r="E485" s="167"/>
      <c r="F485" s="167"/>
      <c r="G485" s="106"/>
      <c r="H485" s="168"/>
      <c r="I485" s="106"/>
      <c r="J485" s="106"/>
      <c r="K485" s="106"/>
      <c r="L485" s="106"/>
      <c r="M485" s="106"/>
      <c r="N485" s="106"/>
      <c r="O485" s="106"/>
      <c r="P485" s="106"/>
      <c r="Q485" s="106"/>
      <c r="R485" s="106"/>
      <c r="S485" s="106"/>
      <c r="T485" s="106"/>
      <c r="U485" s="106"/>
    </row>
    <row r="486" spans="1:21">
      <c r="A486" s="106"/>
      <c r="B486" s="118"/>
      <c r="C486" s="106"/>
      <c r="D486" s="166"/>
      <c r="E486" s="167"/>
      <c r="F486" s="167"/>
      <c r="G486" s="106"/>
      <c r="H486" s="168"/>
      <c r="I486" s="106"/>
      <c r="J486" s="106"/>
      <c r="K486" s="106"/>
      <c r="L486" s="106"/>
      <c r="M486" s="106"/>
      <c r="N486" s="106"/>
      <c r="O486" s="106"/>
      <c r="P486" s="106"/>
      <c r="Q486" s="106"/>
      <c r="R486" s="106"/>
      <c r="S486" s="106"/>
      <c r="T486" s="106"/>
      <c r="U486" s="106"/>
    </row>
    <row r="487" spans="1:21">
      <c r="A487" s="106"/>
      <c r="B487" s="118"/>
      <c r="C487" s="106"/>
      <c r="D487" s="166"/>
      <c r="E487" s="167"/>
      <c r="F487" s="167"/>
      <c r="G487" s="106"/>
      <c r="H487" s="168"/>
      <c r="I487" s="106"/>
      <c r="J487" s="106"/>
      <c r="K487" s="106"/>
      <c r="L487" s="106"/>
      <c r="M487" s="106"/>
      <c r="N487" s="106"/>
      <c r="O487" s="106"/>
      <c r="P487" s="106"/>
      <c r="Q487" s="106"/>
      <c r="R487" s="106"/>
      <c r="S487" s="106"/>
      <c r="T487" s="106"/>
      <c r="U487" s="106"/>
    </row>
    <row r="488" spans="1:21">
      <c r="A488" s="106"/>
      <c r="B488" s="118"/>
      <c r="C488" s="106"/>
      <c r="D488" s="166"/>
      <c r="E488" s="167"/>
      <c r="F488" s="167"/>
      <c r="G488" s="106"/>
      <c r="H488" s="168"/>
      <c r="I488" s="106"/>
      <c r="J488" s="106"/>
      <c r="K488" s="106"/>
      <c r="L488" s="106"/>
      <c r="M488" s="106"/>
      <c r="N488" s="106"/>
      <c r="O488" s="106"/>
      <c r="P488" s="106"/>
      <c r="Q488" s="106"/>
      <c r="R488" s="106"/>
      <c r="S488" s="106"/>
      <c r="T488" s="106"/>
      <c r="U488" s="106"/>
    </row>
    <row r="489" spans="1:21">
      <c r="A489" s="106"/>
      <c r="B489" s="118"/>
      <c r="C489" s="106"/>
      <c r="D489" s="166"/>
      <c r="E489" s="167"/>
      <c r="F489" s="167"/>
      <c r="G489" s="106"/>
      <c r="H489" s="168"/>
      <c r="I489" s="106"/>
      <c r="J489" s="106"/>
      <c r="K489" s="106"/>
      <c r="L489" s="106"/>
      <c r="M489" s="106"/>
      <c r="N489" s="106"/>
      <c r="O489" s="106"/>
      <c r="P489" s="106"/>
      <c r="Q489" s="106"/>
      <c r="R489" s="106"/>
      <c r="S489" s="106"/>
      <c r="T489" s="106"/>
      <c r="U489" s="106"/>
    </row>
    <row r="490" spans="1:21">
      <c r="A490" s="106"/>
      <c r="B490" s="118"/>
      <c r="C490" s="106"/>
      <c r="D490" s="166"/>
      <c r="E490" s="167"/>
      <c r="F490" s="167"/>
      <c r="G490" s="106"/>
      <c r="H490" s="168"/>
      <c r="I490" s="106"/>
      <c r="J490" s="106"/>
      <c r="K490" s="106"/>
      <c r="L490" s="106"/>
      <c r="M490" s="106"/>
      <c r="N490" s="106"/>
      <c r="O490" s="106"/>
      <c r="P490" s="106"/>
      <c r="Q490" s="106"/>
      <c r="R490" s="106"/>
      <c r="S490" s="106"/>
      <c r="T490" s="106"/>
      <c r="U490" s="106"/>
    </row>
    <row r="491" spans="1:21">
      <c r="A491" s="106"/>
      <c r="B491" s="118"/>
      <c r="C491" s="106"/>
      <c r="D491" s="166"/>
      <c r="E491" s="167"/>
      <c r="F491" s="167"/>
      <c r="G491" s="106"/>
      <c r="H491" s="168"/>
      <c r="I491" s="106"/>
      <c r="J491" s="106"/>
      <c r="K491" s="106"/>
      <c r="L491" s="106"/>
      <c r="M491" s="106"/>
      <c r="N491" s="106"/>
      <c r="O491" s="106"/>
      <c r="P491" s="106"/>
      <c r="Q491" s="106"/>
      <c r="R491" s="106"/>
      <c r="S491" s="106"/>
      <c r="T491" s="106"/>
      <c r="U491" s="106"/>
    </row>
    <row r="492" spans="1:21">
      <c r="A492" s="106"/>
      <c r="B492" s="118"/>
      <c r="C492" s="106"/>
      <c r="D492" s="166"/>
      <c r="E492" s="167"/>
      <c r="F492" s="167"/>
      <c r="G492" s="106"/>
      <c r="H492" s="168"/>
      <c r="I492" s="106"/>
      <c r="J492" s="106"/>
      <c r="K492" s="106"/>
      <c r="L492" s="106"/>
      <c r="M492" s="106"/>
      <c r="N492" s="106"/>
      <c r="O492" s="106"/>
      <c r="P492" s="106"/>
      <c r="Q492" s="106"/>
      <c r="R492" s="106"/>
      <c r="S492" s="106"/>
      <c r="T492" s="106"/>
      <c r="U492" s="106"/>
    </row>
    <row r="493" spans="1:21">
      <c r="A493" s="106"/>
      <c r="B493" s="118"/>
      <c r="C493" s="106"/>
      <c r="D493" s="166"/>
      <c r="E493" s="167"/>
      <c r="F493" s="167"/>
      <c r="G493" s="106"/>
      <c r="H493" s="168"/>
      <c r="I493" s="106"/>
      <c r="J493" s="106"/>
      <c r="K493" s="106"/>
      <c r="L493" s="106"/>
      <c r="M493" s="106"/>
      <c r="N493" s="106"/>
      <c r="O493" s="106"/>
      <c r="P493" s="106"/>
      <c r="Q493" s="106"/>
      <c r="R493" s="106"/>
      <c r="S493" s="106"/>
      <c r="T493" s="106"/>
      <c r="U493" s="106"/>
    </row>
    <row r="494" spans="1:21">
      <c r="A494" s="106"/>
      <c r="B494" s="118"/>
      <c r="C494" s="106"/>
      <c r="D494" s="166"/>
      <c r="E494" s="167"/>
      <c r="F494" s="167"/>
      <c r="G494" s="106"/>
      <c r="H494" s="168"/>
      <c r="I494" s="106"/>
      <c r="J494" s="106"/>
      <c r="K494" s="106"/>
      <c r="L494" s="106"/>
      <c r="M494" s="106"/>
      <c r="N494" s="106"/>
      <c r="O494" s="106"/>
      <c r="P494" s="106"/>
      <c r="Q494" s="106"/>
      <c r="R494" s="106"/>
      <c r="S494" s="106"/>
      <c r="T494" s="106"/>
      <c r="U494" s="106"/>
    </row>
    <row r="495" spans="1:21">
      <c r="A495" s="106"/>
      <c r="B495" s="118"/>
      <c r="C495" s="106"/>
      <c r="D495" s="166"/>
      <c r="E495" s="167"/>
      <c r="F495" s="167"/>
      <c r="G495" s="106"/>
      <c r="H495" s="168"/>
      <c r="I495" s="106"/>
      <c r="J495" s="106"/>
      <c r="K495" s="106"/>
      <c r="L495" s="106"/>
      <c r="M495" s="106"/>
      <c r="N495" s="106"/>
      <c r="O495" s="106"/>
      <c r="P495" s="106"/>
      <c r="Q495" s="106"/>
      <c r="R495" s="106"/>
      <c r="S495" s="106"/>
      <c r="T495" s="106"/>
      <c r="U495" s="106"/>
    </row>
    <row r="496" spans="1:21">
      <c r="A496" s="106"/>
      <c r="B496" s="118"/>
      <c r="C496" s="106"/>
      <c r="D496" s="166"/>
      <c r="E496" s="167"/>
      <c r="F496" s="167"/>
      <c r="G496" s="106"/>
      <c r="H496" s="168"/>
      <c r="I496" s="106"/>
      <c r="J496" s="106"/>
      <c r="K496" s="106"/>
      <c r="L496" s="106"/>
      <c r="M496" s="106"/>
      <c r="N496" s="106"/>
      <c r="O496" s="106"/>
      <c r="P496" s="106"/>
      <c r="Q496" s="106"/>
      <c r="R496" s="106"/>
      <c r="S496" s="106"/>
      <c r="T496" s="106"/>
      <c r="U496" s="106"/>
    </row>
    <row r="497" spans="1:21">
      <c r="A497" s="106"/>
      <c r="B497" s="118"/>
      <c r="C497" s="106"/>
      <c r="D497" s="166"/>
      <c r="E497" s="167"/>
      <c r="F497" s="167"/>
      <c r="G497" s="106"/>
      <c r="H497" s="168"/>
      <c r="I497" s="106"/>
      <c r="J497" s="106"/>
      <c r="K497" s="106"/>
      <c r="L497" s="106"/>
      <c r="M497" s="106"/>
      <c r="N497" s="106"/>
      <c r="O497" s="106"/>
      <c r="P497" s="106"/>
      <c r="Q497" s="106"/>
      <c r="R497" s="106"/>
      <c r="S497" s="106"/>
      <c r="T497" s="106"/>
      <c r="U497" s="106"/>
    </row>
    <row r="498" spans="1:21">
      <c r="A498" s="106"/>
      <c r="B498" s="118"/>
      <c r="C498" s="106"/>
      <c r="D498" s="166"/>
      <c r="E498" s="167"/>
      <c r="F498" s="167"/>
      <c r="G498" s="106"/>
      <c r="H498" s="168"/>
      <c r="I498" s="106"/>
      <c r="J498" s="106"/>
      <c r="K498" s="106"/>
      <c r="L498" s="106"/>
      <c r="M498" s="106"/>
      <c r="N498" s="106"/>
      <c r="O498" s="106"/>
      <c r="P498" s="106"/>
      <c r="Q498" s="106"/>
      <c r="R498" s="106"/>
      <c r="S498" s="106"/>
      <c r="T498" s="106"/>
      <c r="U498" s="106"/>
    </row>
    <row r="499" spans="1:21">
      <c r="A499" s="106"/>
      <c r="B499" s="118"/>
      <c r="C499" s="106"/>
      <c r="D499" s="166"/>
      <c r="E499" s="167"/>
      <c r="F499" s="167"/>
      <c r="G499" s="106"/>
      <c r="H499" s="168"/>
      <c r="I499" s="106"/>
      <c r="J499" s="106"/>
      <c r="K499" s="106"/>
      <c r="L499" s="106"/>
      <c r="M499" s="106"/>
      <c r="N499" s="106"/>
      <c r="O499" s="106"/>
      <c r="P499" s="106"/>
      <c r="Q499" s="106"/>
      <c r="R499" s="106"/>
      <c r="S499" s="106"/>
      <c r="T499" s="106"/>
      <c r="U499" s="106"/>
    </row>
    <row r="500" spans="1:21">
      <c r="A500" s="106"/>
      <c r="B500" s="118"/>
      <c r="C500" s="106"/>
      <c r="D500" s="166"/>
      <c r="E500" s="167"/>
      <c r="F500" s="167"/>
      <c r="G500" s="106"/>
      <c r="H500" s="168"/>
      <c r="I500" s="106"/>
      <c r="J500" s="106"/>
      <c r="K500" s="106"/>
      <c r="L500" s="106"/>
      <c r="M500" s="106"/>
      <c r="N500" s="106"/>
      <c r="O500" s="106"/>
      <c r="P500" s="106"/>
      <c r="Q500" s="106"/>
      <c r="R500" s="106"/>
      <c r="S500" s="106"/>
      <c r="T500" s="106"/>
      <c r="U500" s="106"/>
    </row>
    <row r="501" spans="1:21">
      <c r="A501" s="106"/>
      <c r="B501" s="118"/>
      <c r="C501" s="106"/>
      <c r="D501" s="166"/>
      <c r="E501" s="167"/>
      <c r="F501" s="167"/>
      <c r="G501" s="106"/>
      <c r="H501" s="168"/>
      <c r="I501" s="106"/>
      <c r="J501" s="106"/>
      <c r="K501" s="106"/>
      <c r="L501" s="106"/>
      <c r="M501" s="106"/>
      <c r="N501" s="106"/>
      <c r="O501" s="106"/>
      <c r="P501" s="106"/>
      <c r="Q501" s="106"/>
      <c r="R501" s="106"/>
      <c r="S501" s="106"/>
      <c r="T501" s="106"/>
      <c r="U501" s="106"/>
    </row>
    <row r="502" spans="1:21">
      <c r="A502" s="106"/>
      <c r="B502" s="118"/>
      <c r="C502" s="106"/>
      <c r="D502" s="166"/>
      <c r="E502" s="167"/>
      <c r="F502" s="167"/>
      <c r="G502" s="106"/>
      <c r="H502" s="168"/>
      <c r="I502" s="106"/>
      <c r="J502" s="106"/>
      <c r="K502" s="106"/>
      <c r="L502" s="106"/>
      <c r="M502" s="106"/>
      <c r="N502" s="106"/>
      <c r="O502" s="106"/>
      <c r="P502" s="106"/>
      <c r="Q502" s="106"/>
      <c r="R502" s="106"/>
      <c r="S502" s="106"/>
      <c r="T502" s="106"/>
      <c r="U502" s="106"/>
    </row>
    <row r="503" spans="1:21">
      <c r="A503" s="106"/>
      <c r="B503" s="118"/>
      <c r="C503" s="106"/>
      <c r="D503" s="166"/>
      <c r="E503" s="167"/>
      <c r="F503" s="167"/>
      <c r="G503" s="106"/>
      <c r="H503" s="168"/>
      <c r="I503" s="106"/>
      <c r="J503" s="106"/>
      <c r="K503" s="106"/>
      <c r="L503" s="106"/>
      <c r="M503" s="106"/>
      <c r="N503" s="106"/>
      <c r="O503" s="106"/>
      <c r="P503" s="106"/>
      <c r="Q503" s="106"/>
      <c r="R503" s="106"/>
      <c r="S503" s="106"/>
      <c r="T503" s="106"/>
      <c r="U503" s="106"/>
    </row>
    <row r="504" spans="1:21">
      <c r="A504" s="106"/>
      <c r="B504" s="118"/>
      <c r="C504" s="106"/>
      <c r="D504" s="166"/>
      <c r="E504" s="167"/>
      <c r="F504" s="167"/>
      <c r="G504" s="106"/>
      <c r="H504" s="168"/>
      <c r="I504" s="106"/>
      <c r="J504" s="106"/>
      <c r="K504" s="106"/>
      <c r="L504" s="106"/>
      <c r="M504" s="106"/>
      <c r="N504" s="106"/>
      <c r="O504" s="106"/>
      <c r="P504" s="106"/>
      <c r="Q504" s="106"/>
      <c r="R504" s="106"/>
      <c r="S504" s="106"/>
      <c r="T504" s="106"/>
      <c r="U504" s="106"/>
    </row>
    <row r="505" spans="1:21">
      <c r="A505" s="106"/>
      <c r="B505" s="118"/>
      <c r="C505" s="106"/>
      <c r="D505" s="166"/>
      <c r="E505" s="167"/>
      <c r="F505" s="167"/>
      <c r="G505" s="106"/>
      <c r="H505" s="168"/>
      <c r="I505" s="106"/>
      <c r="J505" s="106"/>
      <c r="K505" s="106"/>
      <c r="L505" s="106"/>
      <c r="M505" s="106"/>
      <c r="N505" s="106"/>
      <c r="O505" s="106"/>
      <c r="P505" s="106"/>
      <c r="Q505" s="106"/>
      <c r="R505" s="106"/>
      <c r="S505" s="106"/>
      <c r="T505" s="106"/>
      <c r="U505" s="106"/>
    </row>
    <row r="506" spans="1:21">
      <c r="A506" s="106"/>
      <c r="B506" s="118"/>
      <c r="C506" s="106"/>
      <c r="D506" s="166"/>
      <c r="E506" s="167"/>
      <c r="F506" s="167"/>
      <c r="G506" s="106"/>
      <c r="H506" s="168"/>
      <c r="I506" s="106"/>
      <c r="J506" s="106"/>
      <c r="K506" s="106"/>
      <c r="L506" s="106"/>
      <c r="M506" s="106"/>
      <c r="N506" s="106"/>
      <c r="O506" s="106"/>
      <c r="P506" s="106"/>
      <c r="Q506" s="106"/>
      <c r="R506" s="106"/>
      <c r="S506" s="106"/>
      <c r="T506" s="106"/>
      <c r="U506" s="106"/>
    </row>
    <row r="507" spans="1:21">
      <c r="A507" s="106"/>
      <c r="B507" s="118"/>
      <c r="C507" s="106"/>
      <c r="D507" s="166"/>
      <c r="E507" s="167"/>
      <c r="F507" s="167"/>
      <c r="G507" s="106"/>
      <c r="H507" s="168"/>
      <c r="I507" s="106"/>
      <c r="J507" s="106"/>
      <c r="K507" s="106"/>
      <c r="L507" s="106"/>
      <c r="M507" s="106"/>
      <c r="N507" s="106"/>
      <c r="O507" s="106"/>
      <c r="P507" s="106"/>
      <c r="Q507" s="106"/>
      <c r="R507" s="106"/>
      <c r="S507" s="106"/>
      <c r="T507" s="106"/>
      <c r="U507" s="106"/>
    </row>
    <row r="508" spans="1:21">
      <c r="A508" s="106"/>
      <c r="B508" s="118"/>
      <c r="C508" s="106"/>
      <c r="D508" s="166"/>
      <c r="E508" s="167"/>
      <c r="F508" s="167"/>
      <c r="G508" s="106"/>
      <c r="H508" s="168"/>
      <c r="I508" s="106"/>
      <c r="J508" s="106"/>
      <c r="K508" s="106"/>
      <c r="L508" s="106"/>
      <c r="M508" s="106"/>
      <c r="N508" s="106"/>
      <c r="O508" s="106"/>
      <c r="P508" s="106"/>
      <c r="Q508" s="106"/>
      <c r="R508" s="106"/>
      <c r="S508" s="106"/>
      <c r="T508" s="106"/>
      <c r="U508" s="106"/>
    </row>
    <row r="509" spans="1:21">
      <c r="A509" s="106"/>
      <c r="B509" s="118"/>
      <c r="C509" s="106"/>
      <c r="D509" s="166"/>
      <c r="E509" s="167"/>
      <c r="F509" s="167"/>
      <c r="G509" s="106"/>
      <c r="H509" s="168"/>
      <c r="I509" s="106"/>
      <c r="J509" s="106"/>
      <c r="K509" s="106"/>
      <c r="L509" s="106"/>
      <c r="M509" s="106"/>
      <c r="N509" s="106"/>
      <c r="O509" s="106"/>
      <c r="P509" s="106"/>
      <c r="Q509" s="106"/>
      <c r="R509" s="106"/>
      <c r="S509" s="106"/>
      <c r="T509" s="106"/>
      <c r="U509" s="106"/>
    </row>
    <row r="510" spans="1:21">
      <c r="A510" s="106"/>
      <c r="B510" s="118"/>
      <c r="C510" s="106"/>
      <c r="D510" s="166"/>
      <c r="E510" s="167"/>
      <c r="F510" s="167"/>
      <c r="G510" s="106"/>
      <c r="H510" s="168"/>
      <c r="I510" s="106"/>
      <c r="J510" s="106"/>
      <c r="K510" s="106"/>
      <c r="L510" s="106"/>
      <c r="M510" s="106"/>
      <c r="N510" s="106"/>
      <c r="O510" s="106"/>
      <c r="P510" s="106"/>
      <c r="Q510" s="106"/>
      <c r="R510" s="106"/>
      <c r="S510" s="106"/>
      <c r="T510" s="106"/>
      <c r="U510" s="106"/>
    </row>
    <row r="511" spans="1:21">
      <c r="A511" s="106"/>
      <c r="B511" s="118"/>
      <c r="C511" s="106"/>
      <c r="D511" s="166"/>
      <c r="E511" s="167"/>
      <c r="F511" s="167"/>
      <c r="G511" s="106"/>
      <c r="H511" s="168"/>
      <c r="I511" s="106"/>
      <c r="J511" s="106"/>
      <c r="K511" s="106"/>
      <c r="L511" s="106"/>
      <c r="M511" s="106"/>
      <c r="N511" s="106"/>
      <c r="O511" s="106"/>
      <c r="P511" s="106"/>
      <c r="Q511" s="106"/>
      <c r="R511" s="106"/>
      <c r="S511" s="106"/>
      <c r="T511" s="106"/>
      <c r="U511" s="106"/>
    </row>
    <row r="512" spans="1:21">
      <c r="A512" s="106"/>
      <c r="B512" s="118"/>
      <c r="C512" s="106"/>
      <c r="D512" s="166"/>
      <c r="E512" s="167"/>
      <c r="F512" s="167"/>
      <c r="G512" s="106"/>
      <c r="H512" s="168"/>
      <c r="I512" s="106"/>
      <c r="J512" s="106"/>
      <c r="K512" s="106"/>
      <c r="L512" s="106"/>
      <c r="M512" s="106"/>
      <c r="N512" s="106"/>
      <c r="O512" s="106"/>
      <c r="P512" s="106"/>
      <c r="Q512" s="106"/>
      <c r="R512" s="106"/>
      <c r="S512" s="106"/>
      <c r="T512" s="106"/>
      <c r="U512" s="106"/>
    </row>
    <row r="513" spans="1:21">
      <c r="A513" s="106"/>
      <c r="B513" s="118"/>
      <c r="C513" s="106"/>
      <c r="D513" s="166"/>
      <c r="E513" s="167"/>
      <c r="F513" s="167"/>
      <c r="G513" s="106"/>
      <c r="H513" s="168"/>
      <c r="I513" s="106"/>
      <c r="J513" s="106"/>
      <c r="K513" s="106"/>
      <c r="L513" s="106"/>
      <c r="M513" s="106"/>
      <c r="N513" s="106"/>
      <c r="O513" s="106"/>
      <c r="P513" s="106"/>
      <c r="Q513" s="106"/>
      <c r="R513" s="106"/>
      <c r="S513" s="106"/>
      <c r="T513" s="106"/>
      <c r="U513" s="106"/>
    </row>
    <row r="514" spans="1:21">
      <c r="A514" s="106"/>
      <c r="B514" s="118"/>
      <c r="C514" s="106"/>
      <c r="D514" s="166"/>
      <c r="E514" s="167"/>
      <c r="F514" s="167"/>
      <c r="G514" s="106"/>
      <c r="H514" s="168"/>
      <c r="I514" s="106"/>
      <c r="J514" s="106"/>
      <c r="K514" s="106"/>
      <c r="L514" s="106"/>
      <c r="M514" s="106"/>
      <c r="N514" s="106"/>
      <c r="O514" s="106"/>
      <c r="P514" s="106"/>
      <c r="Q514" s="106"/>
      <c r="R514" s="106"/>
      <c r="S514" s="106"/>
      <c r="T514" s="106"/>
      <c r="U514" s="106"/>
    </row>
    <row r="515" spans="1:21">
      <c r="A515" s="106"/>
      <c r="B515" s="118"/>
      <c r="C515" s="106"/>
      <c r="D515" s="166"/>
      <c r="E515" s="167"/>
      <c r="F515" s="167"/>
      <c r="G515" s="106"/>
      <c r="H515" s="168"/>
      <c r="I515" s="106"/>
      <c r="J515" s="106"/>
      <c r="K515" s="106"/>
      <c r="L515" s="106"/>
      <c r="M515" s="106"/>
      <c r="N515" s="106"/>
      <c r="O515" s="106"/>
      <c r="P515" s="106"/>
      <c r="Q515" s="106"/>
      <c r="R515" s="106"/>
      <c r="S515" s="106"/>
      <c r="T515" s="106"/>
      <c r="U515" s="106"/>
    </row>
    <row r="516" spans="1:21">
      <c r="A516" s="106"/>
      <c r="B516" s="118"/>
      <c r="C516" s="106"/>
      <c r="D516" s="166"/>
      <c r="E516" s="167"/>
      <c r="F516" s="167"/>
      <c r="G516" s="106"/>
      <c r="H516" s="168"/>
      <c r="I516" s="106"/>
      <c r="J516" s="106"/>
      <c r="K516" s="106"/>
      <c r="L516" s="106"/>
      <c r="M516" s="106"/>
      <c r="N516" s="106"/>
      <c r="O516" s="106"/>
      <c r="P516" s="106"/>
      <c r="Q516" s="106"/>
      <c r="R516" s="106"/>
      <c r="S516" s="106"/>
      <c r="T516" s="106"/>
      <c r="U516" s="106"/>
    </row>
    <row r="517" spans="1:21">
      <c r="A517" s="106"/>
      <c r="B517" s="118"/>
      <c r="C517" s="106"/>
      <c r="D517" s="166"/>
      <c r="E517" s="167"/>
      <c r="F517" s="167"/>
      <c r="G517" s="106"/>
      <c r="H517" s="168"/>
      <c r="I517" s="106"/>
      <c r="J517" s="106"/>
      <c r="K517" s="106"/>
      <c r="L517" s="106"/>
      <c r="M517" s="106"/>
      <c r="N517" s="106"/>
      <c r="O517" s="106"/>
      <c r="P517" s="106"/>
      <c r="Q517" s="106"/>
      <c r="R517" s="106"/>
      <c r="S517" s="106"/>
      <c r="T517" s="106"/>
      <c r="U517" s="106"/>
    </row>
    <row r="518" spans="1:21">
      <c r="A518" s="106"/>
      <c r="B518" s="118"/>
      <c r="C518" s="106"/>
      <c r="D518" s="166"/>
      <c r="E518" s="167"/>
      <c r="F518" s="167"/>
      <c r="G518" s="106"/>
      <c r="H518" s="168"/>
      <c r="I518" s="106"/>
      <c r="J518" s="106"/>
      <c r="K518" s="106"/>
      <c r="L518" s="106"/>
      <c r="M518" s="106"/>
      <c r="N518" s="106"/>
      <c r="O518" s="106"/>
      <c r="P518" s="106"/>
      <c r="Q518" s="106"/>
      <c r="R518" s="106"/>
      <c r="S518" s="106"/>
      <c r="T518" s="106"/>
      <c r="U518" s="106"/>
    </row>
    <row r="519" spans="1:21">
      <c r="A519" s="106"/>
      <c r="B519" s="118"/>
      <c r="C519" s="106"/>
      <c r="D519" s="166"/>
      <c r="E519" s="167"/>
      <c r="F519" s="167"/>
      <c r="G519" s="106"/>
      <c r="H519" s="168"/>
      <c r="I519" s="106"/>
      <c r="J519" s="106"/>
      <c r="K519" s="106"/>
      <c r="L519" s="106"/>
      <c r="M519" s="106"/>
      <c r="N519" s="106"/>
      <c r="O519" s="106"/>
      <c r="P519" s="106"/>
      <c r="Q519" s="106"/>
      <c r="R519" s="106"/>
      <c r="S519" s="106"/>
      <c r="T519" s="106"/>
      <c r="U519" s="106"/>
    </row>
    <row r="520" spans="1:21">
      <c r="A520" s="106"/>
      <c r="B520" s="118"/>
      <c r="C520" s="106"/>
      <c r="D520" s="166"/>
      <c r="E520" s="167"/>
      <c r="F520" s="167"/>
      <c r="G520" s="106"/>
      <c r="H520" s="168"/>
      <c r="I520" s="106"/>
      <c r="J520" s="106"/>
      <c r="K520" s="106"/>
      <c r="L520" s="106"/>
      <c r="M520" s="106"/>
      <c r="N520" s="106"/>
      <c r="O520" s="106"/>
      <c r="P520" s="106"/>
      <c r="Q520" s="106"/>
      <c r="R520" s="106"/>
      <c r="S520" s="106"/>
      <c r="T520" s="106"/>
      <c r="U520" s="106"/>
    </row>
    <row r="521" spans="1:21">
      <c r="A521" s="106"/>
      <c r="B521" s="118"/>
      <c r="C521" s="106"/>
      <c r="D521" s="166"/>
      <c r="E521" s="167"/>
      <c r="F521" s="167"/>
      <c r="G521" s="106"/>
      <c r="H521" s="168"/>
      <c r="I521" s="106"/>
      <c r="J521" s="106"/>
      <c r="K521" s="106"/>
      <c r="L521" s="106"/>
      <c r="M521" s="106"/>
      <c r="N521" s="106"/>
      <c r="O521" s="106"/>
      <c r="P521" s="106"/>
      <c r="Q521" s="106"/>
      <c r="R521" s="106"/>
      <c r="S521" s="106"/>
      <c r="T521" s="106"/>
      <c r="U521" s="106"/>
    </row>
    <row r="522" spans="1:21">
      <c r="A522" s="106"/>
      <c r="B522" s="118"/>
      <c r="C522" s="106"/>
      <c r="D522" s="166"/>
      <c r="E522" s="167"/>
      <c r="F522" s="167"/>
      <c r="G522" s="106"/>
      <c r="H522" s="168"/>
      <c r="I522" s="106"/>
      <c r="J522" s="106"/>
      <c r="K522" s="106"/>
      <c r="L522" s="106"/>
      <c r="M522" s="106"/>
      <c r="N522" s="106"/>
      <c r="O522" s="106"/>
      <c r="P522" s="106"/>
      <c r="Q522" s="106"/>
      <c r="R522" s="106"/>
      <c r="S522" s="106"/>
      <c r="T522" s="106"/>
      <c r="U522" s="106"/>
    </row>
    <row r="523" spans="1:21">
      <c r="A523" s="106"/>
      <c r="B523" s="118"/>
      <c r="C523" s="106"/>
      <c r="D523" s="166"/>
      <c r="E523" s="167"/>
      <c r="F523" s="167"/>
      <c r="G523" s="106"/>
      <c r="H523" s="168"/>
      <c r="I523" s="106"/>
      <c r="J523" s="106"/>
      <c r="K523" s="106"/>
      <c r="L523" s="106"/>
      <c r="M523" s="106"/>
      <c r="N523" s="106"/>
      <c r="O523" s="106"/>
      <c r="P523" s="106"/>
      <c r="Q523" s="106"/>
      <c r="R523" s="106"/>
      <c r="S523" s="106"/>
      <c r="T523" s="106"/>
      <c r="U523" s="106"/>
    </row>
    <row r="524" spans="1:21">
      <c r="A524" s="106"/>
      <c r="B524" s="118"/>
      <c r="C524" s="106"/>
      <c r="D524" s="166"/>
      <c r="E524" s="167"/>
      <c r="F524" s="167"/>
      <c r="G524" s="106"/>
      <c r="H524" s="168"/>
      <c r="I524" s="106"/>
      <c r="J524" s="106"/>
      <c r="K524" s="106"/>
      <c r="L524" s="106"/>
      <c r="M524" s="106"/>
      <c r="N524" s="106"/>
      <c r="O524" s="106"/>
      <c r="P524" s="106"/>
      <c r="Q524" s="106"/>
      <c r="R524" s="106"/>
      <c r="S524" s="106"/>
      <c r="T524" s="106"/>
      <c r="U524" s="106"/>
    </row>
    <row r="525" spans="1:21">
      <c r="A525" s="106"/>
      <c r="B525" s="118"/>
      <c r="C525" s="106"/>
      <c r="D525" s="166"/>
      <c r="E525" s="167"/>
      <c r="F525" s="167"/>
      <c r="G525" s="106"/>
      <c r="H525" s="168"/>
      <c r="I525" s="106"/>
      <c r="J525" s="106"/>
      <c r="K525" s="106"/>
      <c r="L525" s="106"/>
      <c r="M525" s="106"/>
      <c r="N525" s="106"/>
      <c r="O525" s="106"/>
      <c r="P525" s="106"/>
      <c r="Q525" s="106"/>
      <c r="R525" s="106"/>
      <c r="S525" s="106"/>
      <c r="T525" s="106"/>
      <c r="U525" s="106"/>
    </row>
    <row r="526" spans="1:21">
      <c r="A526" s="106"/>
      <c r="B526" s="118"/>
      <c r="C526" s="106"/>
      <c r="D526" s="166"/>
      <c r="E526" s="167"/>
      <c r="F526" s="167"/>
      <c r="G526" s="106"/>
      <c r="H526" s="168"/>
      <c r="I526" s="106"/>
      <c r="J526" s="106"/>
      <c r="K526" s="106"/>
      <c r="L526" s="106"/>
      <c r="M526" s="106"/>
      <c r="N526" s="106"/>
      <c r="O526" s="106"/>
      <c r="P526" s="106"/>
      <c r="Q526" s="106"/>
      <c r="R526" s="106"/>
      <c r="S526" s="106"/>
      <c r="T526" s="106"/>
      <c r="U526" s="106"/>
    </row>
    <row r="527" spans="1:21">
      <c r="A527" s="106"/>
      <c r="B527" s="118"/>
      <c r="C527" s="106"/>
      <c r="D527" s="166"/>
      <c r="E527" s="167"/>
      <c r="F527" s="167"/>
      <c r="G527" s="106"/>
      <c r="H527" s="168"/>
      <c r="I527" s="106"/>
      <c r="J527" s="106"/>
      <c r="K527" s="106"/>
      <c r="L527" s="106"/>
      <c r="M527" s="106"/>
      <c r="N527" s="106"/>
      <c r="O527" s="106"/>
      <c r="P527" s="106"/>
      <c r="Q527" s="106"/>
      <c r="R527" s="106"/>
      <c r="S527" s="106"/>
      <c r="T527" s="106"/>
      <c r="U527" s="106"/>
    </row>
    <row r="528" spans="1:21">
      <c r="A528" s="106"/>
      <c r="B528" s="118"/>
      <c r="C528" s="106"/>
      <c r="D528" s="166"/>
      <c r="E528" s="167"/>
      <c r="F528" s="167"/>
      <c r="G528" s="106"/>
      <c r="H528" s="168"/>
      <c r="I528" s="106"/>
      <c r="J528" s="106"/>
      <c r="K528" s="106"/>
      <c r="L528" s="106"/>
      <c r="M528" s="106"/>
      <c r="N528" s="106"/>
      <c r="O528" s="106"/>
      <c r="P528" s="106"/>
      <c r="Q528" s="106"/>
      <c r="R528" s="106"/>
      <c r="S528" s="106"/>
      <c r="T528" s="106"/>
      <c r="U528" s="106"/>
    </row>
    <row r="529" spans="1:21">
      <c r="A529" s="106"/>
      <c r="B529" s="118"/>
      <c r="C529" s="106"/>
      <c r="D529" s="166"/>
      <c r="E529" s="167"/>
      <c r="F529" s="167"/>
      <c r="G529" s="106"/>
      <c r="H529" s="168"/>
      <c r="I529" s="106"/>
      <c r="J529" s="106"/>
      <c r="K529" s="106"/>
      <c r="L529" s="106"/>
      <c r="M529" s="106"/>
      <c r="N529" s="106"/>
      <c r="O529" s="106"/>
      <c r="P529" s="106"/>
      <c r="Q529" s="106"/>
      <c r="R529" s="106"/>
      <c r="S529" s="106"/>
      <c r="T529" s="106"/>
      <c r="U529" s="106"/>
    </row>
    <row r="530" spans="1:21">
      <c r="A530" s="106"/>
      <c r="B530" s="118"/>
      <c r="C530" s="106"/>
      <c r="D530" s="166"/>
      <c r="E530" s="167"/>
      <c r="F530" s="167"/>
      <c r="G530" s="106"/>
      <c r="H530" s="168"/>
      <c r="I530" s="106"/>
      <c r="J530" s="106"/>
      <c r="K530" s="106"/>
      <c r="L530" s="106"/>
      <c r="M530" s="106"/>
      <c r="N530" s="106"/>
      <c r="O530" s="106"/>
      <c r="P530" s="106"/>
      <c r="Q530" s="106"/>
      <c r="R530" s="106"/>
      <c r="S530" s="106"/>
      <c r="T530" s="106"/>
      <c r="U530" s="106"/>
    </row>
    <row r="531" spans="1:21">
      <c r="A531" s="106"/>
      <c r="B531" s="118"/>
      <c r="C531" s="106"/>
      <c r="D531" s="166"/>
      <c r="E531" s="167"/>
      <c r="F531" s="167"/>
      <c r="G531" s="106"/>
      <c r="H531" s="168"/>
      <c r="I531" s="106"/>
      <c r="J531" s="106"/>
      <c r="K531" s="106"/>
      <c r="L531" s="106"/>
      <c r="M531" s="106"/>
      <c r="N531" s="106"/>
      <c r="O531" s="106"/>
      <c r="P531" s="106"/>
      <c r="Q531" s="106"/>
      <c r="R531" s="106"/>
      <c r="S531" s="106"/>
      <c r="T531" s="106"/>
      <c r="U531" s="106"/>
    </row>
    <row r="532" spans="1:21">
      <c r="A532" s="106"/>
      <c r="B532" s="118"/>
      <c r="C532" s="106"/>
      <c r="D532" s="166"/>
      <c r="E532" s="167"/>
      <c r="F532" s="167"/>
      <c r="G532" s="106"/>
      <c r="H532" s="168"/>
      <c r="I532" s="106"/>
      <c r="J532" s="106"/>
      <c r="K532" s="106"/>
      <c r="L532" s="106"/>
      <c r="M532" s="106"/>
      <c r="N532" s="106"/>
      <c r="O532" s="106"/>
      <c r="P532" s="106"/>
      <c r="Q532" s="106"/>
      <c r="R532" s="106"/>
      <c r="S532" s="106"/>
      <c r="T532" s="106"/>
      <c r="U532" s="106"/>
    </row>
    <row r="533" spans="1:21">
      <c r="A533" s="106"/>
      <c r="B533" s="118"/>
      <c r="C533" s="106"/>
      <c r="D533" s="166"/>
      <c r="E533" s="167"/>
      <c r="F533" s="167"/>
      <c r="G533" s="106"/>
      <c r="H533" s="168"/>
      <c r="I533" s="106"/>
      <c r="J533" s="106"/>
      <c r="K533" s="106"/>
      <c r="L533" s="106"/>
      <c r="M533" s="106"/>
      <c r="N533" s="106"/>
      <c r="O533" s="106"/>
      <c r="P533" s="106"/>
      <c r="Q533" s="106"/>
      <c r="R533" s="106"/>
      <c r="S533" s="106"/>
      <c r="T533" s="106"/>
      <c r="U533" s="106"/>
    </row>
    <row r="534" spans="1:21">
      <c r="A534" s="106"/>
      <c r="B534" s="118"/>
      <c r="C534" s="106"/>
      <c r="D534" s="166"/>
      <c r="E534" s="167"/>
      <c r="F534" s="167"/>
      <c r="G534" s="106"/>
      <c r="H534" s="168"/>
      <c r="I534" s="106"/>
      <c r="J534" s="106"/>
      <c r="K534" s="106"/>
      <c r="L534" s="106"/>
      <c r="M534" s="106"/>
      <c r="N534" s="106"/>
      <c r="O534" s="106"/>
      <c r="P534" s="106"/>
      <c r="Q534" s="106"/>
      <c r="R534" s="106"/>
      <c r="S534" s="106"/>
      <c r="T534" s="106"/>
      <c r="U534" s="106"/>
    </row>
    <row r="535" spans="1:21">
      <c r="A535" s="106"/>
      <c r="B535" s="118"/>
      <c r="C535" s="106"/>
      <c r="D535" s="166"/>
      <c r="E535" s="167"/>
      <c r="F535" s="167"/>
      <c r="G535" s="106"/>
      <c r="H535" s="168"/>
      <c r="I535" s="106"/>
      <c r="J535" s="106"/>
      <c r="K535" s="106"/>
      <c r="L535" s="106"/>
      <c r="M535" s="106"/>
      <c r="N535" s="106"/>
      <c r="O535" s="106"/>
      <c r="P535" s="106"/>
      <c r="Q535" s="106"/>
      <c r="R535" s="106"/>
      <c r="S535" s="106"/>
      <c r="T535" s="106"/>
      <c r="U535" s="106"/>
    </row>
    <row r="536" spans="1:21">
      <c r="A536" s="106"/>
      <c r="B536" s="118"/>
      <c r="C536" s="106"/>
      <c r="D536" s="166"/>
      <c r="E536" s="167"/>
      <c r="F536" s="167"/>
      <c r="G536" s="106"/>
      <c r="H536" s="168"/>
      <c r="I536" s="106"/>
      <c r="J536" s="106"/>
      <c r="K536" s="106"/>
      <c r="L536" s="106"/>
      <c r="M536" s="106"/>
      <c r="N536" s="106"/>
      <c r="O536" s="106"/>
      <c r="P536" s="106"/>
      <c r="Q536" s="106"/>
      <c r="R536" s="106"/>
      <c r="S536" s="106"/>
      <c r="T536" s="106"/>
      <c r="U536" s="106"/>
    </row>
    <row r="537" spans="1:21">
      <c r="A537" s="106"/>
      <c r="B537" s="118"/>
      <c r="C537" s="106"/>
      <c r="D537" s="166"/>
      <c r="E537" s="167"/>
      <c r="F537" s="167"/>
      <c r="G537" s="106"/>
      <c r="H537" s="168"/>
      <c r="I537" s="106"/>
      <c r="J537" s="106"/>
      <c r="K537" s="106"/>
      <c r="L537" s="106"/>
      <c r="M537" s="106"/>
      <c r="N537" s="106"/>
      <c r="O537" s="106"/>
      <c r="P537" s="106"/>
      <c r="Q537" s="106"/>
      <c r="R537" s="106"/>
      <c r="S537" s="106"/>
      <c r="T537" s="106"/>
      <c r="U537" s="106"/>
    </row>
    <row r="538" spans="1:21">
      <c r="A538" s="106"/>
      <c r="B538" s="118"/>
      <c r="C538" s="106"/>
      <c r="D538" s="166"/>
      <c r="E538" s="167"/>
      <c r="F538" s="167"/>
      <c r="G538" s="106"/>
      <c r="H538" s="168"/>
      <c r="I538" s="106"/>
      <c r="J538" s="106"/>
      <c r="K538" s="106"/>
      <c r="L538" s="106"/>
      <c r="M538" s="106"/>
      <c r="N538" s="106"/>
      <c r="O538" s="106"/>
      <c r="P538" s="106"/>
      <c r="Q538" s="106"/>
      <c r="R538" s="106"/>
      <c r="S538" s="106"/>
      <c r="T538" s="106"/>
      <c r="U538" s="106"/>
    </row>
    <row r="539" spans="1:21">
      <c r="A539" s="106"/>
      <c r="B539" s="118"/>
      <c r="C539" s="106"/>
      <c r="D539" s="166"/>
      <c r="E539" s="167"/>
      <c r="F539" s="167"/>
      <c r="G539" s="106"/>
      <c r="H539" s="168"/>
      <c r="I539" s="106"/>
      <c r="J539" s="106"/>
      <c r="K539" s="106"/>
      <c r="L539" s="106"/>
      <c r="M539" s="106"/>
      <c r="N539" s="106"/>
      <c r="O539" s="106"/>
      <c r="P539" s="106"/>
      <c r="Q539" s="106"/>
      <c r="R539" s="106"/>
      <c r="S539" s="106"/>
      <c r="T539" s="106"/>
      <c r="U539" s="106"/>
    </row>
    <row r="540" spans="1:21">
      <c r="A540" s="106"/>
      <c r="B540" s="118"/>
      <c r="C540" s="106"/>
      <c r="D540" s="166"/>
      <c r="E540" s="167"/>
      <c r="F540" s="167"/>
      <c r="G540" s="106"/>
      <c r="H540" s="168"/>
      <c r="I540" s="106"/>
      <c r="J540" s="106"/>
      <c r="K540" s="106"/>
      <c r="L540" s="106"/>
      <c r="M540" s="106"/>
      <c r="N540" s="106"/>
      <c r="O540" s="106"/>
      <c r="P540" s="106"/>
      <c r="Q540" s="106"/>
      <c r="R540" s="106"/>
      <c r="S540" s="106"/>
      <c r="T540" s="106"/>
      <c r="U540" s="106"/>
    </row>
    <row r="541" spans="1:21">
      <c r="A541" s="106"/>
      <c r="B541" s="118"/>
      <c r="C541" s="106"/>
      <c r="D541" s="166"/>
      <c r="E541" s="167"/>
      <c r="F541" s="167"/>
      <c r="G541" s="106"/>
      <c r="H541" s="168"/>
      <c r="I541" s="106"/>
      <c r="J541" s="106"/>
      <c r="K541" s="106"/>
      <c r="L541" s="106"/>
      <c r="M541" s="106"/>
      <c r="N541" s="106"/>
      <c r="O541" s="106"/>
      <c r="P541" s="106"/>
      <c r="Q541" s="106"/>
      <c r="R541" s="106"/>
      <c r="S541" s="106"/>
      <c r="T541" s="106"/>
      <c r="U541" s="106"/>
    </row>
    <row r="542" spans="1:21">
      <c r="A542" s="106"/>
      <c r="B542" s="118"/>
      <c r="C542" s="106"/>
      <c r="D542" s="166"/>
      <c r="E542" s="167"/>
      <c r="F542" s="167"/>
      <c r="G542" s="106"/>
      <c r="H542" s="168"/>
      <c r="I542" s="106"/>
      <c r="J542" s="106"/>
      <c r="K542" s="106"/>
      <c r="L542" s="106"/>
      <c r="M542" s="106"/>
      <c r="N542" s="106"/>
      <c r="O542" s="106"/>
      <c r="P542" s="106"/>
      <c r="Q542" s="106"/>
      <c r="R542" s="106"/>
      <c r="S542" s="106"/>
      <c r="T542" s="106"/>
      <c r="U542" s="106"/>
    </row>
    <row r="543" spans="1:21">
      <c r="A543" s="106"/>
      <c r="B543" s="118"/>
      <c r="C543" s="106"/>
      <c r="D543" s="166"/>
      <c r="E543" s="167"/>
      <c r="F543" s="167"/>
      <c r="G543" s="106"/>
      <c r="H543" s="168"/>
      <c r="I543" s="106"/>
      <c r="J543" s="106"/>
      <c r="K543" s="106"/>
      <c r="L543" s="106"/>
      <c r="M543" s="106"/>
      <c r="N543" s="106"/>
      <c r="O543" s="106"/>
      <c r="P543" s="106"/>
      <c r="Q543" s="106"/>
      <c r="R543" s="106"/>
      <c r="S543" s="106"/>
      <c r="T543" s="106"/>
      <c r="U543" s="106"/>
    </row>
    <row r="544" spans="1:21">
      <c r="A544" s="106"/>
      <c r="B544" s="118"/>
      <c r="C544" s="106"/>
      <c r="D544" s="166"/>
      <c r="E544" s="167"/>
      <c r="F544" s="167"/>
      <c r="G544" s="106"/>
      <c r="H544" s="168"/>
      <c r="I544" s="106"/>
      <c r="J544" s="106"/>
      <c r="K544" s="106"/>
      <c r="L544" s="106"/>
      <c r="M544" s="106"/>
      <c r="N544" s="106"/>
      <c r="O544" s="106"/>
      <c r="P544" s="106"/>
      <c r="Q544" s="106"/>
      <c r="R544" s="106"/>
      <c r="S544" s="106"/>
      <c r="T544" s="106"/>
      <c r="U544" s="106"/>
    </row>
    <row r="545" spans="1:21">
      <c r="A545" s="106"/>
      <c r="B545" s="118"/>
      <c r="C545" s="106"/>
      <c r="D545" s="166"/>
      <c r="E545" s="167"/>
      <c r="F545" s="167"/>
      <c r="G545" s="106"/>
      <c r="H545" s="168"/>
      <c r="I545" s="106"/>
      <c r="J545" s="106"/>
      <c r="K545" s="106"/>
      <c r="L545" s="106"/>
      <c r="M545" s="106"/>
      <c r="N545" s="106"/>
      <c r="O545" s="106"/>
      <c r="P545" s="106"/>
      <c r="Q545" s="106"/>
      <c r="R545" s="106"/>
      <c r="S545" s="106"/>
      <c r="T545" s="106"/>
      <c r="U545" s="106"/>
    </row>
    <row r="546" spans="1:21">
      <c r="A546" s="106"/>
      <c r="B546" s="118"/>
      <c r="C546" s="106"/>
      <c r="D546" s="166"/>
      <c r="E546" s="167"/>
      <c r="F546" s="167"/>
      <c r="G546" s="106"/>
      <c r="H546" s="168"/>
      <c r="I546" s="106"/>
      <c r="J546" s="106"/>
      <c r="K546" s="106"/>
      <c r="L546" s="106"/>
      <c r="M546" s="106"/>
      <c r="N546" s="106"/>
      <c r="O546" s="106"/>
      <c r="P546" s="106"/>
      <c r="Q546" s="106"/>
      <c r="R546" s="106"/>
      <c r="S546" s="106"/>
      <c r="T546" s="106"/>
      <c r="U546" s="106"/>
    </row>
    <row r="547" spans="1:21">
      <c r="A547" s="106"/>
      <c r="B547" s="118"/>
      <c r="C547" s="106"/>
      <c r="D547" s="166"/>
      <c r="E547" s="167"/>
      <c r="F547" s="167"/>
      <c r="G547" s="106"/>
      <c r="H547" s="168"/>
      <c r="I547" s="106"/>
      <c r="J547" s="106"/>
      <c r="K547" s="106"/>
      <c r="L547" s="106"/>
      <c r="M547" s="106"/>
      <c r="N547" s="106"/>
      <c r="O547" s="106"/>
      <c r="P547" s="106"/>
      <c r="Q547" s="106"/>
      <c r="R547" s="106"/>
      <c r="S547" s="106"/>
      <c r="T547" s="106"/>
      <c r="U547" s="106"/>
    </row>
    <row r="548" spans="1:21">
      <c r="A548" s="106"/>
      <c r="B548" s="118"/>
      <c r="C548" s="106"/>
      <c r="D548" s="166"/>
      <c r="E548" s="167"/>
      <c r="F548" s="167"/>
      <c r="G548" s="106"/>
      <c r="H548" s="168"/>
      <c r="I548" s="106"/>
      <c r="J548" s="106"/>
      <c r="K548" s="106"/>
      <c r="L548" s="106"/>
      <c r="M548" s="106"/>
      <c r="N548" s="106"/>
      <c r="O548" s="106"/>
      <c r="P548" s="106"/>
      <c r="Q548" s="106"/>
      <c r="R548" s="106"/>
      <c r="S548" s="106"/>
      <c r="T548" s="106"/>
      <c r="U548" s="106"/>
    </row>
    <row r="549" spans="1:21">
      <c r="A549" s="106"/>
      <c r="B549" s="118"/>
      <c r="C549" s="106"/>
      <c r="D549" s="166"/>
      <c r="E549" s="167"/>
      <c r="F549" s="167"/>
      <c r="G549" s="106"/>
      <c r="H549" s="168"/>
      <c r="I549" s="106"/>
      <c r="J549" s="106"/>
      <c r="K549" s="106"/>
      <c r="L549" s="106"/>
      <c r="M549" s="106"/>
      <c r="N549" s="106"/>
      <c r="O549" s="106"/>
      <c r="P549" s="106"/>
      <c r="Q549" s="106"/>
      <c r="R549" s="106"/>
      <c r="S549" s="106"/>
      <c r="T549" s="106"/>
      <c r="U549" s="106"/>
    </row>
    <row r="550" spans="1:21">
      <c r="A550" s="106"/>
      <c r="B550" s="118"/>
      <c r="C550" s="106"/>
      <c r="D550" s="166"/>
      <c r="E550" s="167"/>
      <c r="F550" s="167"/>
      <c r="G550" s="106"/>
      <c r="H550" s="168"/>
      <c r="I550" s="106"/>
      <c r="J550" s="106"/>
      <c r="K550" s="106"/>
      <c r="L550" s="106"/>
      <c r="M550" s="106"/>
      <c r="N550" s="106"/>
      <c r="O550" s="106"/>
      <c r="P550" s="106"/>
      <c r="Q550" s="106"/>
      <c r="R550" s="106"/>
      <c r="S550" s="106"/>
      <c r="T550" s="106"/>
      <c r="U550" s="106"/>
    </row>
    <row r="551" spans="1:21">
      <c r="A551" s="106"/>
      <c r="B551" s="118"/>
      <c r="C551" s="106"/>
      <c r="D551" s="166"/>
      <c r="E551" s="167"/>
      <c r="F551" s="167"/>
      <c r="G551" s="106"/>
      <c r="H551" s="168"/>
      <c r="I551" s="106"/>
      <c r="J551" s="106"/>
      <c r="K551" s="106"/>
      <c r="L551" s="106"/>
      <c r="M551" s="106"/>
      <c r="N551" s="106"/>
      <c r="O551" s="106"/>
      <c r="P551" s="106"/>
      <c r="Q551" s="106"/>
      <c r="R551" s="106"/>
      <c r="S551" s="106"/>
      <c r="T551" s="106"/>
      <c r="U551" s="106"/>
    </row>
    <row r="552" spans="1:21">
      <c r="A552" s="106"/>
      <c r="B552" s="118"/>
      <c r="C552" s="106"/>
      <c r="D552" s="166"/>
      <c r="E552" s="167"/>
      <c r="F552" s="167"/>
      <c r="G552" s="106"/>
      <c r="H552" s="168"/>
      <c r="I552" s="106"/>
      <c r="J552" s="106"/>
      <c r="K552" s="106"/>
      <c r="L552" s="106"/>
      <c r="M552" s="106"/>
      <c r="N552" s="106"/>
      <c r="O552" s="106"/>
      <c r="P552" s="106"/>
      <c r="Q552" s="106"/>
      <c r="R552" s="106"/>
      <c r="S552" s="106"/>
      <c r="T552" s="106"/>
      <c r="U552" s="106"/>
    </row>
    <row r="553" spans="1:21">
      <c r="A553" s="106"/>
      <c r="B553" s="118"/>
      <c r="C553" s="106"/>
      <c r="D553" s="166"/>
      <c r="E553" s="167"/>
      <c r="F553" s="167"/>
      <c r="G553" s="106"/>
      <c r="H553" s="168"/>
      <c r="I553" s="106"/>
      <c r="J553" s="106"/>
      <c r="K553" s="106"/>
      <c r="L553" s="106"/>
      <c r="M553" s="106"/>
      <c r="N553" s="106"/>
      <c r="O553" s="106"/>
      <c r="P553" s="106"/>
      <c r="Q553" s="106"/>
      <c r="R553" s="106"/>
      <c r="S553" s="106"/>
      <c r="T553" s="106"/>
      <c r="U553" s="106"/>
    </row>
    <row r="554" spans="1:21">
      <c r="A554" s="106"/>
      <c r="B554" s="118"/>
      <c r="C554" s="106"/>
      <c r="D554" s="166"/>
      <c r="E554" s="167"/>
      <c r="F554" s="167"/>
      <c r="G554" s="106"/>
      <c r="H554" s="168"/>
      <c r="I554" s="106"/>
      <c r="J554" s="106"/>
      <c r="K554" s="106"/>
      <c r="L554" s="106"/>
      <c r="M554" s="106"/>
      <c r="N554" s="106"/>
      <c r="O554" s="106"/>
      <c r="P554" s="106"/>
      <c r="Q554" s="106"/>
      <c r="R554" s="106"/>
      <c r="S554" s="106"/>
      <c r="T554" s="106"/>
      <c r="U554" s="106"/>
    </row>
    <row r="555" spans="1:21">
      <c r="A555" s="106"/>
      <c r="B555" s="118"/>
      <c r="C555" s="106"/>
      <c r="D555" s="166"/>
      <c r="E555" s="167"/>
      <c r="F555" s="167"/>
      <c r="G555" s="106"/>
      <c r="H555" s="168"/>
      <c r="I555" s="106"/>
      <c r="J555" s="106"/>
      <c r="K555" s="106"/>
      <c r="L555" s="106"/>
      <c r="M555" s="106"/>
      <c r="N555" s="106"/>
      <c r="O555" s="106"/>
      <c r="P555" s="106"/>
      <c r="Q555" s="106"/>
      <c r="R555" s="106"/>
      <c r="S555" s="106"/>
      <c r="T555" s="106"/>
      <c r="U555" s="106"/>
    </row>
    <row r="556" spans="1:21">
      <c r="A556" s="106"/>
      <c r="B556" s="118"/>
      <c r="C556" s="106"/>
      <c r="D556" s="166"/>
      <c r="E556" s="167"/>
      <c r="F556" s="167"/>
      <c r="G556" s="106"/>
      <c r="H556" s="168"/>
      <c r="I556" s="106"/>
      <c r="J556" s="106"/>
      <c r="K556" s="106"/>
      <c r="L556" s="106"/>
      <c r="M556" s="106"/>
      <c r="N556" s="106"/>
      <c r="O556" s="106"/>
      <c r="P556" s="106"/>
      <c r="Q556" s="106"/>
      <c r="R556" s="106"/>
      <c r="S556" s="106"/>
      <c r="T556" s="106"/>
      <c r="U556" s="106"/>
    </row>
    <row r="557" spans="1:21">
      <c r="A557" s="106"/>
      <c r="B557" s="118"/>
      <c r="C557" s="106"/>
      <c r="D557" s="166"/>
      <c r="E557" s="167"/>
      <c r="F557" s="167"/>
      <c r="G557" s="106"/>
      <c r="H557" s="168"/>
      <c r="I557" s="106"/>
      <c r="J557" s="106"/>
      <c r="K557" s="106"/>
      <c r="L557" s="106"/>
      <c r="M557" s="106"/>
      <c r="N557" s="106"/>
      <c r="O557" s="106"/>
      <c r="P557" s="106"/>
      <c r="Q557" s="106"/>
      <c r="R557" s="106"/>
      <c r="S557" s="106"/>
      <c r="T557" s="106"/>
      <c r="U557" s="106"/>
    </row>
    <row r="558" spans="1:21">
      <c r="A558" s="106"/>
      <c r="B558" s="118"/>
      <c r="C558" s="106"/>
      <c r="D558" s="166"/>
      <c r="E558" s="167"/>
      <c r="F558" s="167"/>
      <c r="G558" s="106"/>
      <c r="H558" s="168"/>
      <c r="I558" s="106"/>
      <c r="J558" s="106"/>
      <c r="K558" s="106"/>
      <c r="L558" s="106"/>
      <c r="M558" s="106"/>
      <c r="N558" s="106"/>
      <c r="O558" s="106"/>
      <c r="P558" s="106"/>
      <c r="Q558" s="106"/>
      <c r="R558" s="106"/>
      <c r="S558" s="106"/>
      <c r="T558" s="106"/>
      <c r="U558" s="106"/>
    </row>
    <row r="559" spans="1:21">
      <c r="A559" s="106"/>
      <c r="B559" s="118"/>
      <c r="C559" s="106"/>
      <c r="D559" s="166"/>
      <c r="E559" s="167"/>
      <c r="F559" s="167"/>
      <c r="G559" s="106"/>
      <c r="H559" s="168"/>
      <c r="I559" s="106"/>
      <c r="J559" s="106"/>
      <c r="K559" s="106"/>
      <c r="L559" s="106"/>
      <c r="M559" s="106"/>
      <c r="N559" s="106"/>
      <c r="O559" s="106"/>
      <c r="P559" s="106"/>
      <c r="Q559" s="106"/>
      <c r="R559" s="106"/>
      <c r="S559" s="106"/>
      <c r="T559" s="106"/>
      <c r="U559" s="106"/>
    </row>
    <row r="560" spans="1:21">
      <c r="A560" s="106"/>
      <c r="B560" s="118"/>
      <c r="C560" s="106"/>
      <c r="D560" s="166"/>
      <c r="E560" s="167"/>
      <c r="F560" s="167"/>
      <c r="G560" s="106"/>
      <c r="H560" s="168"/>
      <c r="I560" s="106"/>
      <c r="J560" s="106"/>
      <c r="K560" s="106"/>
      <c r="L560" s="106"/>
      <c r="M560" s="106"/>
      <c r="N560" s="106"/>
      <c r="O560" s="106"/>
      <c r="P560" s="106"/>
      <c r="Q560" s="106"/>
      <c r="R560" s="106"/>
      <c r="S560" s="106"/>
      <c r="T560" s="106"/>
      <c r="U560" s="106"/>
    </row>
    <row r="561" spans="1:21">
      <c r="A561" s="106"/>
      <c r="B561" s="118"/>
      <c r="C561" s="106"/>
      <c r="D561" s="166"/>
      <c r="E561" s="167"/>
      <c r="F561" s="167"/>
      <c r="G561" s="106"/>
      <c r="H561" s="168"/>
      <c r="I561" s="106"/>
      <c r="J561" s="106"/>
      <c r="K561" s="106"/>
      <c r="L561" s="106"/>
      <c r="M561" s="106"/>
      <c r="N561" s="106"/>
      <c r="O561" s="106"/>
      <c r="P561" s="106"/>
      <c r="Q561" s="106"/>
      <c r="R561" s="106"/>
      <c r="S561" s="106"/>
      <c r="T561" s="106"/>
      <c r="U561" s="106"/>
    </row>
    <row r="562" spans="1:21">
      <c r="A562" s="106"/>
      <c r="B562" s="118"/>
      <c r="C562" s="106"/>
      <c r="D562" s="166"/>
      <c r="E562" s="167"/>
      <c r="F562" s="167"/>
      <c r="G562" s="106"/>
      <c r="H562" s="168"/>
      <c r="I562" s="106"/>
      <c r="J562" s="106"/>
      <c r="K562" s="106"/>
      <c r="L562" s="106"/>
      <c r="M562" s="106"/>
      <c r="N562" s="106"/>
      <c r="O562" s="106"/>
      <c r="P562" s="106"/>
      <c r="Q562" s="106"/>
      <c r="R562" s="106"/>
      <c r="S562" s="106"/>
      <c r="T562" s="106"/>
      <c r="U562" s="106"/>
    </row>
    <row r="563" spans="1:21">
      <c r="A563" s="106"/>
      <c r="B563" s="118"/>
      <c r="C563" s="106"/>
      <c r="D563" s="166"/>
      <c r="E563" s="167"/>
      <c r="F563" s="167"/>
      <c r="G563" s="106"/>
      <c r="H563" s="168"/>
      <c r="I563" s="106"/>
      <c r="J563" s="106"/>
      <c r="K563" s="106"/>
      <c r="L563" s="106"/>
      <c r="M563" s="106"/>
      <c r="N563" s="106"/>
      <c r="O563" s="106"/>
      <c r="P563" s="106"/>
      <c r="Q563" s="106"/>
      <c r="R563" s="106"/>
      <c r="S563" s="106"/>
      <c r="T563" s="106"/>
      <c r="U563" s="106"/>
    </row>
    <row r="564" spans="1:21">
      <c r="A564" s="106"/>
      <c r="B564" s="118"/>
      <c r="C564" s="106"/>
      <c r="D564" s="166"/>
      <c r="E564" s="167"/>
      <c r="F564" s="167"/>
      <c r="G564" s="106"/>
      <c r="H564" s="168"/>
      <c r="I564" s="106"/>
      <c r="J564" s="106"/>
      <c r="K564" s="106"/>
      <c r="L564" s="106"/>
      <c r="M564" s="106"/>
      <c r="N564" s="106"/>
      <c r="O564" s="106"/>
      <c r="P564" s="106"/>
      <c r="Q564" s="106"/>
      <c r="R564" s="106"/>
      <c r="S564" s="106"/>
      <c r="T564" s="106"/>
      <c r="U564" s="106"/>
    </row>
    <row r="565" spans="1:21">
      <c r="A565" s="106"/>
      <c r="B565" s="118"/>
      <c r="C565" s="106"/>
      <c r="D565" s="166"/>
      <c r="E565" s="167"/>
      <c r="F565" s="167"/>
      <c r="G565" s="106"/>
      <c r="H565" s="168"/>
      <c r="I565" s="106"/>
      <c r="J565" s="106"/>
      <c r="K565" s="106"/>
      <c r="L565" s="106"/>
      <c r="M565" s="106"/>
      <c r="N565" s="106"/>
      <c r="O565" s="106"/>
      <c r="P565" s="106"/>
      <c r="Q565" s="106"/>
      <c r="R565" s="106"/>
      <c r="S565" s="106"/>
      <c r="T565" s="106"/>
      <c r="U565" s="106"/>
    </row>
    <row r="566" spans="1:21">
      <c r="A566" s="106"/>
      <c r="B566" s="118"/>
      <c r="C566" s="106"/>
      <c r="D566" s="166"/>
      <c r="E566" s="167"/>
      <c r="F566" s="167"/>
      <c r="G566" s="106"/>
      <c r="H566" s="168"/>
      <c r="I566" s="106"/>
      <c r="J566" s="106"/>
      <c r="K566" s="106"/>
      <c r="L566" s="106"/>
      <c r="M566" s="106"/>
      <c r="N566" s="106"/>
      <c r="O566" s="106"/>
      <c r="P566" s="106"/>
      <c r="Q566" s="106"/>
      <c r="R566" s="106"/>
      <c r="S566" s="106"/>
      <c r="T566" s="106"/>
      <c r="U566" s="106"/>
    </row>
    <row r="567" spans="1:21">
      <c r="A567" s="106"/>
      <c r="B567" s="118"/>
      <c r="C567" s="106"/>
      <c r="D567" s="166"/>
      <c r="E567" s="167"/>
      <c r="F567" s="167"/>
      <c r="G567" s="106"/>
      <c r="H567" s="168"/>
      <c r="I567" s="106"/>
      <c r="J567" s="106"/>
      <c r="K567" s="106"/>
      <c r="L567" s="106"/>
      <c r="M567" s="106"/>
      <c r="N567" s="106"/>
      <c r="O567" s="106"/>
      <c r="P567" s="106"/>
      <c r="Q567" s="106"/>
      <c r="R567" s="106"/>
      <c r="S567" s="106"/>
      <c r="T567" s="106"/>
      <c r="U567" s="106"/>
    </row>
    <row r="568" spans="1:21">
      <c r="A568" s="106"/>
      <c r="B568" s="118"/>
      <c r="C568" s="106"/>
      <c r="D568" s="166"/>
      <c r="E568" s="167"/>
      <c r="F568" s="167"/>
      <c r="G568" s="106"/>
      <c r="H568" s="168"/>
      <c r="I568" s="106"/>
      <c r="J568" s="106"/>
      <c r="K568" s="106"/>
      <c r="L568" s="106"/>
      <c r="M568" s="106"/>
      <c r="N568" s="106"/>
      <c r="O568" s="106"/>
      <c r="P568" s="106"/>
      <c r="Q568" s="106"/>
      <c r="R568" s="106"/>
      <c r="S568" s="106"/>
      <c r="T568" s="106"/>
      <c r="U568" s="106"/>
    </row>
    <row r="569" spans="1:21">
      <c r="A569" s="106"/>
      <c r="B569" s="118"/>
      <c r="C569" s="106"/>
      <c r="D569" s="166"/>
      <c r="E569" s="167"/>
      <c r="F569" s="167"/>
      <c r="G569" s="106"/>
      <c r="H569" s="168"/>
      <c r="I569" s="106"/>
      <c r="J569" s="106"/>
      <c r="K569" s="106"/>
      <c r="L569" s="106"/>
      <c r="M569" s="106"/>
      <c r="N569" s="106"/>
      <c r="O569" s="106"/>
      <c r="P569" s="106"/>
      <c r="Q569" s="106"/>
      <c r="R569" s="106"/>
      <c r="S569" s="106"/>
      <c r="T569" s="106"/>
      <c r="U569" s="106"/>
    </row>
    <row r="570" spans="1:21">
      <c r="A570" s="106"/>
      <c r="B570" s="118"/>
      <c r="C570" s="106"/>
      <c r="D570" s="166"/>
      <c r="E570" s="167"/>
      <c r="F570" s="167"/>
      <c r="G570" s="106"/>
      <c r="H570" s="168"/>
      <c r="I570" s="106"/>
      <c r="J570" s="106"/>
      <c r="K570" s="106"/>
      <c r="L570" s="106"/>
      <c r="M570" s="106"/>
      <c r="N570" s="106"/>
      <c r="O570" s="106"/>
      <c r="P570" s="106"/>
      <c r="Q570" s="106"/>
      <c r="R570" s="106"/>
      <c r="S570" s="106"/>
      <c r="T570" s="106"/>
      <c r="U570" s="106"/>
    </row>
    <row r="571" spans="1:21">
      <c r="A571" s="106"/>
      <c r="B571" s="118"/>
      <c r="C571" s="106"/>
      <c r="D571" s="166"/>
      <c r="E571" s="167"/>
      <c r="F571" s="167"/>
      <c r="G571" s="106"/>
      <c r="H571" s="168"/>
      <c r="I571" s="106"/>
      <c r="J571" s="106"/>
      <c r="K571" s="106"/>
      <c r="L571" s="106"/>
      <c r="M571" s="106"/>
      <c r="N571" s="106"/>
      <c r="O571" s="106"/>
      <c r="P571" s="106"/>
      <c r="Q571" s="106"/>
      <c r="R571" s="106"/>
      <c r="S571" s="106"/>
      <c r="T571" s="106"/>
      <c r="U571" s="106"/>
    </row>
    <row r="572" spans="1:21">
      <c r="A572" s="106"/>
      <c r="B572" s="118"/>
      <c r="C572" s="106"/>
      <c r="D572" s="166"/>
      <c r="E572" s="167"/>
      <c r="F572" s="167"/>
      <c r="G572" s="106"/>
      <c r="H572" s="168"/>
      <c r="I572" s="106"/>
      <c r="J572" s="106"/>
      <c r="K572" s="106"/>
      <c r="L572" s="106"/>
      <c r="M572" s="106"/>
      <c r="N572" s="106"/>
      <c r="O572" s="106"/>
      <c r="P572" s="106"/>
      <c r="Q572" s="106"/>
      <c r="R572" s="106"/>
      <c r="S572" s="106"/>
      <c r="T572" s="106"/>
      <c r="U572" s="106"/>
    </row>
    <row r="573" spans="1:21">
      <c r="A573" s="106"/>
      <c r="B573" s="118"/>
      <c r="C573" s="106"/>
      <c r="D573" s="166"/>
      <c r="E573" s="167"/>
      <c r="F573" s="167"/>
      <c r="G573" s="106"/>
      <c r="H573" s="168"/>
      <c r="I573" s="106"/>
      <c r="J573" s="106"/>
      <c r="K573" s="106"/>
      <c r="L573" s="106"/>
      <c r="M573" s="106"/>
      <c r="N573" s="106"/>
      <c r="O573" s="106"/>
      <c r="P573" s="106"/>
      <c r="Q573" s="106"/>
      <c r="R573" s="106"/>
      <c r="S573" s="106"/>
      <c r="T573" s="106"/>
      <c r="U573" s="106"/>
    </row>
    <row r="574" spans="1:21">
      <c r="A574" s="106"/>
      <c r="B574" s="118"/>
      <c r="C574" s="106"/>
      <c r="D574" s="166"/>
      <c r="E574" s="167"/>
      <c r="F574" s="167"/>
      <c r="G574" s="106"/>
      <c r="H574" s="168"/>
      <c r="I574" s="106"/>
      <c r="J574" s="106"/>
      <c r="K574" s="106"/>
      <c r="L574" s="106"/>
      <c r="M574" s="106"/>
      <c r="N574" s="106"/>
      <c r="O574" s="106"/>
      <c r="P574" s="106"/>
      <c r="Q574" s="106"/>
      <c r="R574" s="106"/>
      <c r="S574" s="106"/>
      <c r="T574" s="106"/>
      <c r="U574" s="106"/>
    </row>
    <row r="575" spans="1:21">
      <c r="A575" s="106"/>
      <c r="B575" s="118"/>
      <c r="C575" s="106"/>
      <c r="D575" s="166"/>
      <c r="E575" s="167"/>
      <c r="F575" s="167"/>
      <c r="G575" s="106"/>
      <c r="H575" s="168"/>
      <c r="I575" s="106"/>
      <c r="J575" s="106"/>
      <c r="K575" s="106"/>
      <c r="L575" s="106"/>
      <c r="M575" s="106"/>
      <c r="N575" s="106"/>
      <c r="O575" s="106"/>
      <c r="P575" s="106"/>
      <c r="Q575" s="106"/>
      <c r="R575" s="106"/>
      <c r="S575" s="106"/>
      <c r="T575" s="106"/>
      <c r="U575" s="106"/>
    </row>
    <row r="576" spans="1:21">
      <c r="A576" s="106"/>
      <c r="B576" s="118"/>
      <c r="C576" s="106"/>
      <c r="D576" s="166"/>
      <c r="E576" s="167"/>
      <c r="F576" s="167"/>
      <c r="G576" s="106"/>
      <c r="H576" s="168"/>
      <c r="I576" s="106"/>
      <c r="J576" s="106"/>
      <c r="K576" s="106"/>
      <c r="L576" s="106"/>
      <c r="M576" s="106"/>
      <c r="N576" s="106"/>
      <c r="O576" s="106"/>
      <c r="P576" s="106"/>
      <c r="Q576" s="106"/>
      <c r="R576" s="106"/>
      <c r="S576" s="106"/>
      <c r="T576" s="106"/>
      <c r="U576" s="106"/>
    </row>
    <row r="577" spans="1:21">
      <c r="A577" s="106"/>
      <c r="B577" s="118"/>
      <c r="C577" s="106"/>
      <c r="D577" s="166"/>
      <c r="E577" s="167"/>
      <c r="F577" s="167"/>
      <c r="G577" s="106"/>
      <c r="H577" s="168"/>
      <c r="I577" s="106"/>
      <c r="J577" s="106"/>
      <c r="K577" s="106"/>
      <c r="L577" s="106"/>
      <c r="M577" s="106"/>
      <c r="N577" s="106"/>
      <c r="O577" s="106"/>
      <c r="P577" s="106"/>
      <c r="Q577" s="106"/>
      <c r="R577" s="106"/>
      <c r="S577" s="106"/>
      <c r="T577" s="106"/>
      <c r="U577" s="106"/>
    </row>
    <row r="578" spans="1:21">
      <c r="A578" s="106"/>
      <c r="B578" s="118"/>
      <c r="C578" s="106"/>
      <c r="D578" s="166"/>
      <c r="E578" s="167"/>
      <c r="F578" s="167"/>
      <c r="G578" s="106"/>
      <c r="H578" s="168"/>
      <c r="I578" s="106"/>
      <c r="J578" s="106"/>
      <c r="K578" s="106"/>
      <c r="L578" s="106"/>
      <c r="M578" s="106"/>
      <c r="N578" s="106"/>
      <c r="O578" s="106"/>
      <c r="P578" s="106"/>
      <c r="Q578" s="106"/>
      <c r="R578" s="106"/>
      <c r="S578" s="106"/>
      <c r="T578" s="106"/>
      <c r="U578" s="106"/>
    </row>
    <row r="579" spans="1:21">
      <c r="A579" s="106"/>
      <c r="B579" s="118"/>
      <c r="C579" s="106"/>
      <c r="D579" s="166"/>
      <c r="E579" s="167"/>
      <c r="F579" s="167"/>
      <c r="G579" s="106"/>
      <c r="H579" s="168"/>
      <c r="I579" s="106"/>
      <c r="J579" s="106"/>
      <c r="K579" s="106"/>
      <c r="L579" s="106"/>
      <c r="M579" s="106"/>
      <c r="N579" s="106"/>
      <c r="O579" s="106"/>
      <c r="P579" s="106"/>
      <c r="Q579" s="106"/>
      <c r="R579" s="106"/>
      <c r="S579" s="106"/>
      <c r="T579" s="106"/>
      <c r="U579" s="106"/>
    </row>
    <row r="580" spans="1:21">
      <c r="A580" s="106"/>
      <c r="B580" s="118"/>
      <c r="C580" s="106"/>
      <c r="D580" s="166"/>
      <c r="E580" s="167"/>
      <c r="F580" s="167"/>
      <c r="G580" s="106"/>
      <c r="H580" s="168"/>
      <c r="I580" s="106"/>
      <c r="J580" s="106"/>
      <c r="K580" s="106"/>
      <c r="L580" s="106"/>
      <c r="M580" s="106"/>
      <c r="N580" s="106"/>
      <c r="O580" s="106"/>
      <c r="P580" s="106"/>
      <c r="Q580" s="106"/>
      <c r="R580" s="106"/>
      <c r="S580" s="106"/>
      <c r="T580" s="106"/>
      <c r="U580" s="106"/>
    </row>
    <row r="581" spans="1:21">
      <c r="A581" s="106"/>
      <c r="B581" s="118"/>
      <c r="C581" s="106"/>
      <c r="D581" s="166"/>
      <c r="E581" s="167"/>
      <c r="F581" s="167"/>
      <c r="G581" s="106"/>
      <c r="H581" s="168"/>
      <c r="I581" s="106"/>
      <c r="J581" s="106"/>
      <c r="K581" s="106"/>
      <c r="L581" s="106"/>
      <c r="M581" s="106"/>
      <c r="N581" s="106"/>
      <c r="O581" s="106"/>
      <c r="P581" s="106"/>
      <c r="Q581" s="106"/>
      <c r="R581" s="106"/>
      <c r="S581" s="106"/>
      <c r="T581" s="106"/>
      <c r="U581" s="106"/>
    </row>
    <row r="582" spans="1:21">
      <c r="A582" s="106"/>
      <c r="B582" s="118"/>
      <c r="C582" s="106"/>
      <c r="D582" s="166"/>
      <c r="E582" s="167"/>
      <c r="F582" s="167"/>
      <c r="G582" s="106"/>
      <c r="H582" s="168"/>
      <c r="I582" s="106"/>
      <c r="J582" s="106"/>
      <c r="K582" s="106"/>
      <c r="L582" s="106"/>
      <c r="M582" s="106"/>
      <c r="N582" s="106"/>
      <c r="O582" s="106"/>
      <c r="P582" s="106"/>
      <c r="Q582" s="106"/>
      <c r="R582" s="106"/>
      <c r="S582" s="106"/>
      <c r="T582" s="106"/>
      <c r="U582" s="106"/>
    </row>
    <row r="583" spans="1:21">
      <c r="A583" s="106"/>
      <c r="B583" s="118"/>
      <c r="C583" s="106"/>
      <c r="D583" s="166"/>
      <c r="E583" s="167"/>
      <c r="F583" s="167"/>
      <c r="G583" s="106"/>
      <c r="H583" s="168"/>
      <c r="I583" s="106"/>
      <c r="J583" s="106"/>
      <c r="K583" s="106"/>
      <c r="L583" s="106"/>
      <c r="M583" s="106"/>
      <c r="N583" s="106"/>
      <c r="O583" s="106"/>
      <c r="P583" s="106"/>
      <c r="Q583" s="106"/>
      <c r="R583" s="106"/>
      <c r="S583" s="106"/>
      <c r="T583" s="106"/>
      <c r="U583" s="106"/>
    </row>
    <row r="584" spans="1:21">
      <c r="A584" s="106"/>
      <c r="B584" s="118"/>
      <c r="C584" s="106"/>
      <c r="D584" s="166"/>
      <c r="E584" s="167"/>
      <c r="F584" s="167"/>
      <c r="G584" s="106"/>
      <c r="H584" s="168"/>
      <c r="I584" s="106"/>
      <c r="J584" s="106"/>
      <c r="K584" s="106"/>
      <c r="L584" s="106"/>
      <c r="M584" s="106"/>
      <c r="N584" s="106"/>
      <c r="O584" s="106"/>
      <c r="P584" s="106"/>
      <c r="Q584" s="106"/>
      <c r="R584" s="106"/>
      <c r="S584" s="106"/>
      <c r="T584" s="106"/>
      <c r="U584" s="106"/>
    </row>
    <row r="585" spans="1:21">
      <c r="A585" s="106"/>
      <c r="B585" s="118"/>
      <c r="C585" s="106"/>
      <c r="D585" s="166"/>
      <c r="E585" s="167"/>
      <c r="F585" s="167"/>
      <c r="G585" s="106"/>
      <c r="H585" s="168"/>
      <c r="I585" s="106"/>
      <c r="J585" s="106"/>
      <c r="K585" s="106"/>
      <c r="L585" s="106"/>
      <c r="M585" s="106"/>
      <c r="N585" s="106"/>
      <c r="O585" s="106"/>
      <c r="P585" s="106"/>
      <c r="Q585" s="106"/>
      <c r="R585" s="106"/>
      <c r="S585" s="106"/>
      <c r="T585" s="106"/>
      <c r="U585" s="106"/>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tabColor rgb="FFFF0000"/>
  </sheetPr>
  <dimension ref="A1:J431"/>
  <sheetViews>
    <sheetView topLeftCell="A55" workbookViewId="0">
      <selection activeCell="H404" sqref="H404"/>
    </sheetView>
  </sheetViews>
  <sheetFormatPr baseColWidth="10" defaultRowHeight="14" x14ac:dyDescent="0"/>
  <cols>
    <col min="8" max="8" width="14.1640625" style="20" bestFit="1" customWidth="1"/>
  </cols>
  <sheetData>
    <row r="1" spans="1:10">
      <c r="A1" t="s">
        <v>3</v>
      </c>
      <c r="B1" t="s">
        <v>4</v>
      </c>
      <c r="C1" t="s">
        <v>6</v>
      </c>
      <c r="D1" t="s">
        <v>5</v>
      </c>
      <c r="E1" t="s">
        <v>357</v>
      </c>
      <c r="F1" t="s">
        <v>358</v>
      </c>
      <c r="G1" t="s">
        <v>359</v>
      </c>
      <c r="H1" s="20" t="s">
        <v>13</v>
      </c>
      <c r="I1" t="s">
        <v>360</v>
      </c>
      <c r="J1" t="s">
        <v>340</v>
      </c>
    </row>
    <row r="2" spans="1:10" hidden="1">
      <c r="A2">
        <v>1</v>
      </c>
      <c r="B2" t="s">
        <v>18</v>
      </c>
      <c r="C2" t="s">
        <v>877</v>
      </c>
      <c r="D2">
        <v>4</v>
      </c>
      <c r="G2">
        <v>0</v>
      </c>
      <c r="H2">
        <v>0</v>
      </c>
    </row>
    <row r="3" spans="1:10" hidden="1">
      <c r="A3">
        <v>2</v>
      </c>
      <c r="B3" t="s">
        <v>19</v>
      </c>
      <c r="C3" t="s">
        <v>291</v>
      </c>
      <c r="D3">
        <v>40</v>
      </c>
      <c r="G3">
        <v>0</v>
      </c>
      <c r="H3">
        <v>0</v>
      </c>
    </row>
    <row r="4" spans="1:10" hidden="1">
      <c r="A4">
        <v>3</v>
      </c>
      <c r="B4" t="s">
        <v>20</v>
      </c>
      <c r="C4" t="s">
        <v>291</v>
      </c>
      <c r="D4">
        <v>8</v>
      </c>
      <c r="G4">
        <v>0</v>
      </c>
      <c r="H4">
        <v>0</v>
      </c>
    </row>
    <row r="5" spans="1:10" hidden="1">
      <c r="A5">
        <v>4</v>
      </c>
      <c r="B5" t="s">
        <v>21</v>
      </c>
      <c r="C5" t="s">
        <v>291</v>
      </c>
      <c r="D5">
        <v>8</v>
      </c>
      <c r="G5">
        <v>0</v>
      </c>
      <c r="H5">
        <v>0</v>
      </c>
    </row>
    <row r="6" spans="1:10" hidden="1">
      <c r="A6">
        <v>5</v>
      </c>
      <c r="B6" t="s">
        <v>22</v>
      </c>
      <c r="C6" t="s">
        <v>291</v>
      </c>
      <c r="D6">
        <v>8</v>
      </c>
      <c r="G6">
        <v>0</v>
      </c>
      <c r="H6">
        <v>0</v>
      </c>
    </row>
    <row r="7" spans="1:10" hidden="1">
      <c r="A7">
        <v>6</v>
      </c>
      <c r="B7" t="s">
        <v>23</v>
      </c>
      <c r="C7" t="s">
        <v>291</v>
      </c>
      <c r="D7">
        <v>8</v>
      </c>
      <c r="G7">
        <v>0</v>
      </c>
      <c r="H7">
        <v>0</v>
      </c>
    </row>
    <row r="8" spans="1:10" hidden="1">
      <c r="A8">
        <v>7</v>
      </c>
      <c r="B8" t="s">
        <v>24</v>
      </c>
      <c r="C8" t="s">
        <v>291</v>
      </c>
      <c r="D8">
        <v>16</v>
      </c>
      <c r="G8">
        <v>0</v>
      </c>
      <c r="H8">
        <v>0</v>
      </c>
    </row>
    <row r="9" spans="1:10" hidden="1">
      <c r="A9">
        <v>8</v>
      </c>
      <c r="B9" t="s">
        <v>25</v>
      </c>
      <c r="C9" t="s">
        <v>291</v>
      </c>
      <c r="D9">
        <v>8</v>
      </c>
      <c r="G9">
        <v>0</v>
      </c>
      <c r="H9">
        <v>0</v>
      </c>
    </row>
    <row r="10" spans="1:10" hidden="1">
      <c r="A10">
        <v>9</v>
      </c>
      <c r="B10" t="s">
        <v>26</v>
      </c>
      <c r="C10" t="s">
        <v>291</v>
      </c>
      <c r="D10">
        <v>4</v>
      </c>
      <c r="G10">
        <v>0</v>
      </c>
      <c r="H10">
        <v>0</v>
      </c>
    </row>
    <row r="11" spans="1:10" hidden="1">
      <c r="A11">
        <v>10</v>
      </c>
      <c r="B11" t="s">
        <v>27</v>
      </c>
      <c r="C11" t="s">
        <v>291</v>
      </c>
      <c r="D11">
        <v>8</v>
      </c>
      <c r="G11">
        <v>0</v>
      </c>
      <c r="H11">
        <v>0</v>
      </c>
    </row>
    <row r="12" spans="1:10" hidden="1">
      <c r="A12">
        <v>11</v>
      </c>
      <c r="B12" t="s">
        <v>720</v>
      </c>
      <c r="C12" t="s">
        <v>291</v>
      </c>
      <c r="D12">
        <v>8</v>
      </c>
      <c r="G12">
        <v>0</v>
      </c>
      <c r="H12">
        <v>0</v>
      </c>
    </row>
    <row r="13" spans="1:10" hidden="1">
      <c r="A13">
        <v>12</v>
      </c>
      <c r="B13" t="s">
        <v>29</v>
      </c>
      <c r="C13" t="s">
        <v>291</v>
      </c>
      <c r="D13">
        <v>68</v>
      </c>
      <c r="G13">
        <v>0</v>
      </c>
      <c r="H13">
        <v>0</v>
      </c>
    </row>
    <row r="14" spans="1:10" hidden="1">
      <c r="A14">
        <v>13</v>
      </c>
      <c r="B14" t="s">
        <v>30</v>
      </c>
      <c r="C14" t="s">
        <v>291</v>
      </c>
      <c r="D14">
        <v>8</v>
      </c>
      <c r="G14">
        <v>0</v>
      </c>
      <c r="H14">
        <v>0</v>
      </c>
    </row>
    <row r="15" spans="1:10" hidden="1">
      <c r="A15">
        <v>14</v>
      </c>
      <c r="B15" t="s">
        <v>31</v>
      </c>
      <c r="C15" t="s">
        <v>291</v>
      </c>
      <c r="D15">
        <v>8</v>
      </c>
      <c r="G15">
        <v>0</v>
      </c>
      <c r="H15">
        <v>0</v>
      </c>
    </row>
    <row r="16" spans="1:10" hidden="1">
      <c r="A16">
        <v>15</v>
      </c>
      <c r="B16" t="s">
        <v>34</v>
      </c>
      <c r="C16" t="s">
        <v>291</v>
      </c>
      <c r="D16">
        <v>2</v>
      </c>
      <c r="G16">
        <v>0</v>
      </c>
      <c r="H16">
        <v>0</v>
      </c>
    </row>
    <row r="17" spans="1:10" hidden="1">
      <c r="A17">
        <v>16</v>
      </c>
      <c r="B17" t="s">
        <v>32</v>
      </c>
      <c r="C17" t="s">
        <v>292</v>
      </c>
      <c r="D17">
        <v>8</v>
      </c>
      <c r="G17">
        <v>0</v>
      </c>
      <c r="H17">
        <v>0</v>
      </c>
    </row>
    <row r="18" spans="1:10" hidden="1">
      <c r="A18">
        <v>17</v>
      </c>
      <c r="B18" t="s">
        <v>33</v>
      </c>
      <c r="C18" t="s">
        <v>292</v>
      </c>
      <c r="D18">
        <v>4</v>
      </c>
      <c r="G18">
        <v>0</v>
      </c>
      <c r="H18">
        <v>0</v>
      </c>
    </row>
    <row r="19" spans="1:10" hidden="1">
      <c r="A19">
        <v>18</v>
      </c>
      <c r="B19" t="s">
        <v>35</v>
      </c>
      <c r="C19" t="s">
        <v>293</v>
      </c>
      <c r="D19">
        <v>248</v>
      </c>
      <c r="G19">
        <v>0</v>
      </c>
      <c r="H19">
        <v>0</v>
      </c>
    </row>
    <row r="20" spans="1:10" hidden="1">
      <c r="A20">
        <v>19</v>
      </c>
      <c r="B20" t="s">
        <v>36</v>
      </c>
      <c r="C20" t="s">
        <v>877</v>
      </c>
      <c r="D20">
        <v>4</v>
      </c>
      <c r="G20">
        <v>0</v>
      </c>
      <c r="H20">
        <v>0</v>
      </c>
    </row>
    <row r="21" spans="1:10" hidden="1">
      <c r="A21">
        <v>20</v>
      </c>
      <c r="B21" t="s">
        <v>37</v>
      </c>
      <c r="C21" t="s">
        <v>295</v>
      </c>
      <c r="D21">
        <v>120</v>
      </c>
      <c r="G21">
        <v>0</v>
      </c>
      <c r="H21">
        <v>0</v>
      </c>
    </row>
    <row r="22" spans="1:10" hidden="1">
      <c r="A22">
        <v>21</v>
      </c>
      <c r="B22" t="s">
        <v>38</v>
      </c>
      <c r="C22" t="s">
        <v>292</v>
      </c>
      <c r="D22">
        <v>8000</v>
      </c>
      <c r="G22">
        <v>0</v>
      </c>
      <c r="H22">
        <v>0</v>
      </c>
    </row>
    <row r="23" spans="1:10">
      <c r="A23">
        <v>22</v>
      </c>
      <c r="B23" t="s">
        <v>721</v>
      </c>
      <c r="C23" t="s">
        <v>292</v>
      </c>
      <c r="D23">
        <v>120</v>
      </c>
      <c r="E23">
        <v>2800</v>
      </c>
      <c r="G23">
        <v>2800</v>
      </c>
      <c r="H23" s="20">
        <v>336000</v>
      </c>
      <c r="I23" t="s">
        <v>1055</v>
      </c>
      <c r="J23" t="s">
        <v>1056</v>
      </c>
    </row>
    <row r="24" spans="1:10">
      <c r="A24">
        <v>23</v>
      </c>
      <c r="B24" t="s">
        <v>39</v>
      </c>
      <c r="C24" t="s">
        <v>292</v>
      </c>
      <c r="D24">
        <v>120</v>
      </c>
      <c r="E24">
        <v>11500</v>
      </c>
      <c r="G24">
        <v>11500</v>
      </c>
      <c r="H24" s="20">
        <v>1380000</v>
      </c>
      <c r="I24" t="s">
        <v>1055</v>
      </c>
      <c r="J24" t="s">
        <v>1056</v>
      </c>
    </row>
    <row r="25" spans="1:10" hidden="1">
      <c r="A25">
        <v>24</v>
      </c>
      <c r="B25" t="s">
        <v>722</v>
      </c>
      <c r="C25" t="s">
        <v>296</v>
      </c>
      <c r="D25">
        <v>4</v>
      </c>
      <c r="G25">
        <v>0</v>
      </c>
      <c r="H25">
        <v>0</v>
      </c>
    </row>
    <row r="26" spans="1:10" hidden="1">
      <c r="A26">
        <v>25</v>
      </c>
      <c r="B26" t="s">
        <v>723</v>
      </c>
      <c r="C26" t="s">
        <v>297</v>
      </c>
      <c r="D26">
        <v>4</v>
      </c>
      <c r="G26">
        <v>0</v>
      </c>
      <c r="H26">
        <v>0</v>
      </c>
    </row>
    <row r="27" spans="1:10" hidden="1">
      <c r="A27">
        <v>26</v>
      </c>
      <c r="B27" t="s">
        <v>724</v>
      </c>
      <c r="C27" t="s">
        <v>297</v>
      </c>
      <c r="D27">
        <v>4</v>
      </c>
      <c r="G27">
        <v>0</v>
      </c>
      <c r="H27">
        <v>0</v>
      </c>
    </row>
    <row r="28" spans="1:10" hidden="1">
      <c r="A28">
        <v>27</v>
      </c>
      <c r="B28" t="s">
        <v>725</v>
      </c>
      <c r="C28" t="s">
        <v>292</v>
      </c>
      <c r="D28">
        <v>40</v>
      </c>
      <c r="G28">
        <v>0</v>
      </c>
      <c r="H28">
        <v>0</v>
      </c>
    </row>
    <row r="29" spans="1:10">
      <c r="A29">
        <v>28</v>
      </c>
      <c r="B29" t="s">
        <v>726</v>
      </c>
      <c r="C29" t="s">
        <v>292</v>
      </c>
      <c r="D29">
        <v>40</v>
      </c>
      <c r="E29">
        <v>60000</v>
      </c>
      <c r="G29">
        <v>60000</v>
      </c>
      <c r="H29" s="20">
        <v>2400000</v>
      </c>
      <c r="I29" t="s">
        <v>1057</v>
      </c>
      <c r="J29" t="s">
        <v>1058</v>
      </c>
    </row>
    <row r="30" spans="1:10" hidden="1">
      <c r="A30">
        <v>29</v>
      </c>
      <c r="B30" t="s">
        <v>727</v>
      </c>
      <c r="C30" t="s">
        <v>292</v>
      </c>
      <c r="D30">
        <v>60</v>
      </c>
      <c r="G30">
        <v>0</v>
      </c>
      <c r="H30">
        <v>0</v>
      </c>
    </row>
    <row r="31" spans="1:10" hidden="1">
      <c r="A31">
        <v>30</v>
      </c>
      <c r="B31" t="s">
        <v>40</v>
      </c>
      <c r="C31" t="s">
        <v>292</v>
      </c>
      <c r="D31">
        <v>60</v>
      </c>
      <c r="G31">
        <v>0</v>
      </c>
      <c r="H31">
        <v>0</v>
      </c>
    </row>
    <row r="32" spans="1:10" hidden="1">
      <c r="A32">
        <v>31</v>
      </c>
      <c r="B32" t="s">
        <v>41</v>
      </c>
      <c r="C32" t="s">
        <v>292</v>
      </c>
      <c r="D32">
        <v>20</v>
      </c>
      <c r="G32">
        <v>0</v>
      </c>
      <c r="H32">
        <v>0</v>
      </c>
    </row>
    <row r="33" spans="1:10" hidden="1">
      <c r="A33">
        <v>32</v>
      </c>
      <c r="B33" t="s">
        <v>728</v>
      </c>
      <c r="C33" t="s">
        <v>292</v>
      </c>
      <c r="D33">
        <v>40</v>
      </c>
      <c r="G33">
        <v>0</v>
      </c>
      <c r="H33">
        <v>0</v>
      </c>
    </row>
    <row r="34" spans="1:10" hidden="1">
      <c r="A34">
        <v>33</v>
      </c>
      <c r="B34" t="s">
        <v>729</v>
      </c>
      <c r="C34" t="s">
        <v>292</v>
      </c>
      <c r="D34">
        <v>40</v>
      </c>
      <c r="G34">
        <v>0</v>
      </c>
      <c r="H34">
        <v>0</v>
      </c>
    </row>
    <row r="35" spans="1:10" hidden="1">
      <c r="A35">
        <v>34</v>
      </c>
      <c r="B35" t="s">
        <v>730</v>
      </c>
      <c r="C35" t="s">
        <v>292</v>
      </c>
      <c r="D35">
        <v>40</v>
      </c>
      <c r="G35">
        <v>0</v>
      </c>
      <c r="H35">
        <v>0</v>
      </c>
    </row>
    <row r="36" spans="1:10" hidden="1">
      <c r="A36">
        <v>35</v>
      </c>
      <c r="B36" t="s">
        <v>731</v>
      </c>
      <c r="C36" t="s">
        <v>292</v>
      </c>
      <c r="D36">
        <v>40</v>
      </c>
      <c r="G36">
        <v>0</v>
      </c>
      <c r="H36">
        <v>0</v>
      </c>
    </row>
    <row r="37" spans="1:10" hidden="1">
      <c r="A37">
        <v>36</v>
      </c>
      <c r="B37" t="s">
        <v>732</v>
      </c>
      <c r="C37" t="s">
        <v>292</v>
      </c>
      <c r="D37">
        <v>40</v>
      </c>
      <c r="G37">
        <v>0</v>
      </c>
      <c r="H37">
        <v>0</v>
      </c>
    </row>
    <row r="38" spans="1:10" hidden="1">
      <c r="A38">
        <v>37</v>
      </c>
      <c r="B38" t="s">
        <v>733</v>
      </c>
      <c r="C38" t="s">
        <v>292</v>
      </c>
      <c r="D38">
        <v>40</v>
      </c>
      <c r="G38">
        <v>0</v>
      </c>
      <c r="H38">
        <v>0</v>
      </c>
    </row>
    <row r="39" spans="1:10" hidden="1">
      <c r="A39">
        <v>38</v>
      </c>
      <c r="B39" t="s">
        <v>42</v>
      </c>
      <c r="C39" t="s">
        <v>292</v>
      </c>
      <c r="D39">
        <v>16</v>
      </c>
      <c r="G39">
        <v>0</v>
      </c>
      <c r="H39">
        <v>0</v>
      </c>
    </row>
    <row r="40" spans="1:10" hidden="1">
      <c r="A40">
        <v>39</v>
      </c>
      <c r="B40" t="s">
        <v>43</v>
      </c>
      <c r="C40" t="s">
        <v>292</v>
      </c>
      <c r="D40">
        <v>12</v>
      </c>
      <c r="G40">
        <v>0</v>
      </c>
      <c r="H40">
        <v>0</v>
      </c>
    </row>
    <row r="41" spans="1:10" hidden="1">
      <c r="A41">
        <v>40</v>
      </c>
      <c r="B41" t="s">
        <v>734</v>
      </c>
      <c r="C41" t="s">
        <v>292</v>
      </c>
      <c r="D41">
        <v>40</v>
      </c>
      <c r="G41">
        <v>0</v>
      </c>
      <c r="H41">
        <v>0</v>
      </c>
    </row>
    <row r="42" spans="1:10" hidden="1">
      <c r="A42">
        <v>41</v>
      </c>
      <c r="B42" t="s">
        <v>735</v>
      </c>
      <c r="C42" t="s">
        <v>292</v>
      </c>
      <c r="D42">
        <v>120</v>
      </c>
      <c r="G42">
        <v>0</v>
      </c>
      <c r="H42">
        <v>0</v>
      </c>
    </row>
    <row r="43" spans="1:10" hidden="1">
      <c r="A43">
        <v>42</v>
      </c>
      <c r="B43" t="s">
        <v>44</v>
      </c>
      <c r="C43" t="s">
        <v>298</v>
      </c>
      <c r="D43">
        <v>8</v>
      </c>
      <c r="G43">
        <v>0</v>
      </c>
      <c r="H43">
        <v>0</v>
      </c>
    </row>
    <row r="44" spans="1:10" hidden="1">
      <c r="A44">
        <v>43</v>
      </c>
      <c r="B44" t="s">
        <v>45</v>
      </c>
      <c r="C44" t="s">
        <v>292</v>
      </c>
      <c r="D44">
        <v>8</v>
      </c>
      <c r="G44">
        <v>0</v>
      </c>
      <c r="H44">
        <v>0</v>
      </c>
    </row>
    <row r="45" spans="1:10">
      <c r="A45">
        <v>44</v>
      </c>
      <c r="B45" t="s">
        <v>736</v>
      </c>
      <c r="C45" t="s">
        <v>292</v>
      </c>
      <c r="D45">
        <v>8</v>
      </c>
      <c r="E45">
        <v>7000</v>
      </c>
      <c r="G45">
        <v>7000</v>
      </c>
      <c r="H45" s="20">
        <v>56000</v>
      </c>
      <c r="I45" t="s">
        <v>1059</v>
      </c>
      <c r="J45" t="s">
        <v>1060</v>
      </c>
    </row>
    <row r="46" spans="1:10">
      <c r="A46">
        <v>45</v>
      </c>
      <c r="B46" t="s">
        <v>737</v>
      </c>
      <c r="C46" t="s">
        <v>292</v>
      </c>
      <c r="D46">
        <v>8</v>
      </c>
      <c r="E46">
        <v>7000</v>
      </c>
      <c r="G46">
        <v>7000</v>
      </c>
      <c r="H46" s="20">
        <v>56000</v>
      </c>
      <c r="I46" t="s">
        <v>1059</v>
      </c>
      <c r="J46" t="s">
        <v>1060</v>
      </c>
    </row>
    <row r="47" spans="1:10" hidden="1">
      <c r="A47">
        <v>46</v>
      </c>
      <c r="B47" t="s">
        <v>738</v>
      </c>
      <c r="C47" t="s">
        <v>292</v>
      </c>
      <c r="D47">
        <v>8</v>
      </c>
      <c r="G47">
        <v>0</v>
      </c>
      <c r="H47">
        <v>0</v>
      </c>
    </row>
    <row r="48" spans="1:10">
      <c r="A48">
        <v>47</v>
      </c>
      <c r="B48" t="s">
        <v>739</v>
      </c>
      <c r="C48" t="s">
        <v>292</v>
      </c>
      <c r="D48">
        <v>8</v>
      </c>
      <c r="E48">
        <v>7000</v>
      </c>
      <c r="G48">
        <v>7000</v>
      </c>
      <c r="H48" s="20">
        <v>56000</v>
      </c>
      <c r="I48" t="s">
        <v>1059</v>
      </c>
      <c r="J48" t="s">
        <v>1060</v>
      </c>
    </row>
    <row r="49" spans="1:10" hidden="1">
      <c r="A49">
        <v>48</v>
      </c>
      <c r="B49" t="s">
        <v>740</v>
      </c>
      <c r="C49" t="s">
        <v>292</v>
      </c>
      <c r="D49">
        <v>8</v>
      </c>
      <c r="G49">
        <v>0</v>
      </c>
      <c r="H49">
        <v>0</v>
      </c>
    </row>
    <row r="50" spans="1:10">
      <c r="A50">
        <v>49</v>
      </c>
      <c r="B50" t="s">
        <v>741</v>
      </c>
      <c r="C50" t="s">
        <v>292</v>
      </c>
      <c r="D50">
        <v>8</v>
      </c>
      <c r="E50">
        <v>7000</v>
      </c>
      <c r="G50">
        <v>7000</v>
      </c>
      <c r="H50" s="20">
        <v>56000</v>
      </c>
      <c r="I50" t="s">
        <v>1059</v>
      </c>
      <c r="J50" t="s">
        <v>1060</v>
      </c>
    </row>
    <row r="51" spans="1:10">
      <c r="A51">
        <v>50</v>
      </c>
      <c r="B51" t="s">
        <v>742</v>
      </c>
      <c r="C51" t="s">
        <v>292</v>
      </c>
      <c r="D51">
        <v>8</v>
      </c>
      <c r="E51">
        <v>7000</v>
      </c>
      <c r="G51">
        <v>7000</v>
      </c>
      <c r="H51" s="20">
        <v>56000</v>
      </c>
      <c r="I51" t="s">
        <v>1059</v>
      </c>
      <c r="J51" t="s">
        <v>1060</v>
      </c>
    </row>
    <row r="52" spans="1:10">
      <c r="A52">
        <v>51</v>
      </c>
      <c r="B52" t="s">
        <v>743</v>
      </c>
      <c r="C52" t="s">
        <v>292</v>
      </c>
      <c r="D52">
        <v>8</v>
      </c>
      <c r="E52">
        <v>7000</v>
      </c>
      <c r="G52">
        <v>7000</v>
      </c>
      <c r="H52" s="20">
        <v>56000</v>
      </c>
      <c r="I52" t="s">
        <v>1059</v>
      </c>
      <c r="J52" t="s">
        <v>1060</v>
      </c>
    </row>
    <row r="53" spans="1:10" hidden="1">
      <c r="A53">
        <v>52</v>
      </c>
      <c r="B53" t="s">
        <v>744</v>
      </c>
      <c r="C53" t="s">
        <v>292</v>
      </c>
      <c r="D53">
        <v>8</v>
      </c>
      <c r="G53">
        <v>0</v>
      </c>
      <c r="H53">
        <v>0</v>
      </c>
    </row>
    <row r="54" spans="1:10" hidden="1">
      <c r="A54">
        <v>53</v>
      </c>
      <c r="B54" t="s">
        <v>745</v>
      </c>
      <c r="C54" t="s">
        <v>292</v>
      </c>
      <c r="D54">
        <v>8</v>
      </c>
      <c r="G54">
        <v>0</v>
      </c>
      <c r="H54">
        <v>0</v>
      </c>
    </row>
    <row r="55" spans="1:10">
      <c r="A55">
        <v>54</v>
      </c>
      <c r="B55" t="s">
        <v>746</v>
      </c>
      <c r="C55" t="s">
        <v>292</v>
      </c>
      <c r="D55">
        <v>8</v>
      </c>
      <c r="E55">
        <v>7000</v>
      </c>
      <c r="G55">
        <v>7000</v>
      </c>
      <c r="H55" s="20">
        <v>56000</v>
      </c>
      <c r="I55" t="s">
        <v>1059</v>
      </c>
      <c r="J55" t="s">
        <v>1060</v>
      </c>
    </row>
    <row r="56" spans="1:10">
      <c r="A56">
        <v>55</v>
      </c>
      <c r="B56" t="s">
        <v>747</v>
      </c>
      <c r="C56" t="s">
        <v>292</v>
      </c>
      <c r="D56">
        <v>8</v>
      </c>
      <c r="E56">
        <v>7000</v>
      </c>
      <c r="G56">
        <v>7000</v>
      </c>
      <c r="H56" s="20">
        <v>56000</v>
      </c>
      <c r="I56" t="s">
        <v>1059</v>
      </c>
      <c r="J56" t="s">
        <v>1060</v>
      </c>
    </row>
    <row r="57" spans="1:10">
      <c r="A57">
        <v>56</v>
      </c>
      <c r="B57" t="s">
        <v>748</v>
      </c>
      <c r="C57" t="s">
        <v>292</v>
      </c>
      <c r="D57">
        <v>20</v>
      </c>
      <c r="E57">
        <v>7000</v>
      </c>
      <c r="G57">
        <v>7000</v>
      </c>
      <c r="H57" s="20">
        <v>140000</v>
      </c>
      <c r="I57" t="s">
        <v>1059</v>
      </c>
      <c r="J57" t="s">
        <v>1060</v>
      </c>
    </row>
    <row r="58" spans="1:10" hidden="1">
      <c r="A58">
        <v>57</v>
      </c>
      <c r="B58" t="s">
        <v>46</v>
      </c>
      <c r="C58" t="s">
        <v>299</v>
      </c>
      <c r="D58">
        <v>16</v>
      </c>
      <c r="G58">
        <v>0</v>
      </c>
      <c r="H58">
        <v>0</v>
      </c>
    </row>
    <row r="59" spans="1:10" hidden="1">
      <c r="A59">
        <v>58</v>
      </c>
      <c r="B59" t="s">
        <v>749</v>
      </c>
      <c r="C59" t="s">
        <v>292</v>
      </c>
      <c r="D59">
        <v>8</v>
      </c>
      <c r="G59">
        <v>0</v>
      </c>
      <c r="H59">
        <v>0</v>
      </c>
    </row>
    <row r="60" spans="1:10" hidden="1">
      <c r="A60">
        <v>59</v>
      </c>
      <c r="B60" t="s">
        <v>750</v>
      </c>
      <c r="C60" t="s">
        <v>292</v>
      </c>
      <c r="D60">
        <v>8</v>
      </c>
      <c r="G60">
        <v>0</v>
      </c>
      <c r="H60">
        <v>0</v>
      </c>
    </row>
    <row r="61" spans="1:10">
      <c r="A61">
        <v>60</v>
      </c>
      <c r="B61" t="s">
        <v>751</v>
      </c>
      <c r="C61" t="s">
        <v>292</v>
      </c>
      <c r="D61">
        <v>8</v>
      </c>
      <c r="E61">
        <v>7400</v>
      </c>
      <c r="G61">
        <v>7400</v>
      </c>
      <c r="H61" s="20">
        <v>59200</v>
      </c>
      <c r="I61" t="s">
        <v>1059</v>
      </c>
      <c r="J61" t="s">
        <v>1060</v>
      </c>
    </row>
    <row r="62" spans="1:10">
      <c r="A62">
        <v>61</v>
      </c>
      <c r="B62" t="s">
        <v>752</v>
      </c>
      <c r="C62" t="s">
        <v>292</v>
      </c>
      <c r="D62">
        <v>12</v>
      </c>
      <c r="E62">
        <v>7400</v>
      </c>
      <c r="G62">
        <v>7400</v>
      </c>
      <c r="H62" s="20">
        <v>88800</v>
      </c>
      <c r="I62" t="s">
        <v>1059</v>
      </c>
      <c r="J62" t="s">
        <v>1060</v>
      </c>
    </row>
    <row r="63" spans="1:10">
      <c r="A63">
        <v>62</v>
      </c>
      <c r="B63" t="s">
        <v>753</v>
      </c>
      <c r="C63" t="s">
        <v>292</v>
      </c>
      <c r="D63">
        <v>12</v>
      </c>
      <c r="E63">
        <v>7400</v>
      </c>
      <c r="G63">
        <v>7400</v>
      </c>
      <c r="H63" s="20">
        <v>88800</v>
      </c>
      <c r="I63" t="s">
        <v>1059</v>
      </c>
      <c r="J63" t="s">
        <v>1060</v>
      </c>
    </row>
    <row r="64" spans="1:10" hidden="1">
      <c r="A64">
        <v>63</v>
      </c>
      <c r="B64" t="s">
        <v>47</v>
      </c>
      <c r="C64" t="s">
        <v>292</v>
      </c>
      <c r="D64">
        <v>600</v>
      </c>
      <c r="G64">
        <v>0</v>
      </c>
      <c r="H64">
        <v>0</v>
      </c>
    </row>
    <row r="65" spans="1:8" hidden="1">
      <c r="A65">
        <v>64</v>
      </c>
      <c r="B65" t="s">
        <v>48</v>
      </c>
      <c r="C65" t="s">
        <v>292</v>
      </c>
      <c r="D65">
        <v>10</v>
      </c>
      <c r="G65">
        <v>0</v>
      </c>
      <c r="H65">
        <v>0</v>
      </c>
    </row>
    <row r="66" spans="1:8" hidden="1">
      <c r="A66">
        <v>65</v>
      </c>
      <c r="B66" t="s">
        <v>49</v>
      </c>
      <c r="C66" t="s">
        <v>292</v>
      </c>
      <c r="D66">
        <v>150</v>
      </c>
      <c r="G66">
        <v>0</v>
      </c>
      <c r="H66">
        <v>0</v>
      </c>
    </row>
    <row r="67" spans="1:8" hidden="1">
      <c r="A67">
        <v>66</v>
      </c>
      <c r="B67" t="s">
        <v>50</v>
      </c>
      <c r="C67" t="s">
        <v>292</v>
      </c>
      <c r="D67">
        <v>40</v>
      </c>
      <c r="G67">
        <v>0</v>
      </c>
      <c r="H67">
        <v>0</v>
      </c>
    </row>
    <row r="68" spans="1:8" hidden="1">
      <c r="A68">
        <v>67</v>
      </c>
      <c r="B68" t="s">
        <v>51</v>
      </c>
      <c r="C68" t="s">
        <v>292</v>
      </c>
      <c r="D68">
        <v>40</v>
      </c>
      <c r="G68">
        <v>0</v>
      </c>
      <c r="H68">
        <v>0</v>
      </c>
    </row>
    <row r="69" spans="1:8" hidden="1">
      <c r="A69">
        <v>68</v>
      </c>
      <c r="B69" t="s">
        <v>52</v>
      </c>
      <c r="C69" t="s">
        <v>292</v>
      </c>
      <c r="D69">
        <v>12</v>
      </c>
      <c r="G69">
        <v>0</v>
      </c>
      <c r="H69">
        <v>0</v>
      </c>
    </row>
    <row r="70" spans="1:8" hidden="1">
      <c r="A70">
        <v>69</v>
      </c>
      <c r="B70" t="s">
        <v>754</v>
      </c>
      <c r="C70" t="s">
        <v>878</v>
      </c>
      <c r="D70">
        <v>4</v>
      </c>
      <c r="G70">
        <v>0</v>
      </c>
      <c r="H70">
        <v>0</v>
      </c>
    </row>
    <row r="71" spans="1:8" hidden="1">
      <c r="A71">
        <v>70</v>
      </c>
      <c r="B71" t="s">
        <v>755</v>
      </c>
      <c r="C71" t="s">
        <v>878</v>
      </c>
      <c r="D71">
        <v>4</v>
      </c>
      <c r="G71">
        <v>0</v>
      </c>
      <c r="H71">
        <v>0</v>
      </c>
    </row>
    <row r="72" spans="1:8" hidden="1">
      <c r="A72">
        <v>71</v>
      </c>
      <c r="B72" t="s">
        <v>53</v>
      </c>
      <c r="C72" t="s">
        <v>292</v>
      </c>
      <c r="D72">
        <v>4800</v>
      </c>
      <c r="G72">
        <v>0</v>
      </c>
      <c r="H72">
        <v>0</v>
      </c>
    </row>
    <row r="73" spans="1:8" hidden="1">
      <c r="A73">
        <v>72</v>
      </c>
      <c r="B73" t="s">
        <v>54</v>
      </c>
      <c r="C73" t="s">
        <v>300</v>
      </c>
      <c r="D73">
        <v>2</v>
      </c>
      <c r="G73">
        <v>0</v>
      </c>
      <c r="H73">
        <v>0</v>
      </c>
    </row>
    <row r="74" spans="1:8" hidden="1">
      <c r="A74">
        <v>73</v>
      </c>
      <c r="B74" t="s">
        <v>55</v>
      </c>
      <c r="C74" t="s">
        <v>292</v>
      </c>
      <c r="D74">
        <v>40</v>
      </c>
      <c r="G74">
        <v>0</v>
      </c>
      <c r="H74">
        <v>0</v>
      </c>
    </row>
    <row r="75" spans="1:8" hidden="1">
      <c r="A75">
        <v>74</v>
      </c>
      <c r="B75" t="s">
        <v>56</v>
      </c>
      <c r="C75" t="s">
        <v>292</v>
      </c>
      <c r="D75">
        <v>20</v>
      </c>
      <c r="G75">
        <v>0</v>
      </c>
      <c r="H75">
        <v>0</v>
      </c>
    </row>
    <row r="76" spans="1:8" hidden="1">
      <c r="A76">
        <v>75</v>
      </c>
      <c r="B76" t="s">
        <v>57</v>
      </c>
      <c r="C76" t="s">
        <v>292</v>
      </c>
      <c r="D76">
        <v>20</v>
      </c>
      <c r="G76">
        <v>0</v>
      </c>
      <c r="H76">
        <v>0</v>
      </c>
    </row>
    <row r="77" spans="1:8" hidden="1">
      <c r="A77">
        <v>76</v>
      </c>
      <c r="B77" t="s">
        <v>58</v>
      </c>
      <c r="C77" t="s">
        <v>292</v>
      </c>
      <c r="D77">
        <v>40</v>
      </c>
      <c r="G77">
        <v>0</v>
      </c>
      <c r="H77">
        <v>0</v>
      </c>
    </row>
    <row r="78" spans="1:8" hidden="1">
      <c r="A78">
        <v>77</v>
      </c>
      <c r="B78" t="s">
        <v>59</v>
      </c>
      <c r="C78" t="s">
        <v>292</v>
      </c>
      <c r="D78">
        <v>40</v>
      </c>
      <c r="G78">
        <v>0</v>
      </c>
      <c r="H78">
        <v>0</v>
      </c>
    </row>
    <row r="79" spans="1:8" hidden="1">
      <c r="A79">
        <v>78</v>
      </c>
      <c r="B79" t="s">
        <v>60</v>
      </c>
      <c r="C79" t="s">
        <v>292</v>
      </c>
      <c r="D79">
        <v>80</v>
      </c>
      <c r="G79">
        <v>0</v>
      </c>
      <c r="H79">
        <v>0</v>
      </c>
    </row>
    <row r="80" spans="1:8" hidden="1">
      <c r="A80">
        <v>79</v>
      </c>
      <c r="B80" t="s">
        <v>61</v>
      </c>
      <c r="C80" t="s">
        <v>292</v>
      </c>
      <c r="D80">
        <v>600</v>
      </c>
      <c r="G80">
        <v>0</v>
      </c>
      <c r="H80">
        <v>0</v>
      </c>
    </row>
    <row r="81" spans="1:8" hidden="1">
      <c r="A81">
        <v>80</v>
      </c>
      <c r="B81" t="s">
        <v>62</v>
      </c>
      <c r="C81" t="s">
        <v>292</v>
      </c>
      <c r="D81">
        <v>200</v>
      </c>
      <c r="G81">
        <v>0</v>
      </c>
      <c r="H81">
        <v>0</v>
      </c>
    </row>
    <row r="82" spans="1:8" hidden="1">
      <c r="A82">
        <v>81</v>
      </c>
      <c r="B82" t="s">
        <v>63</v>
      </c>
      <c r="C82" t="s">
        <v>292</v>
      </c>
      <c r="D82">
        <v>600</v>
      </c>
      <c r="G82">
        <v>0</v>
      </c>
      <c r="H82">
        <v>0</v>
      </c>
    </row>
    <row r="83" spans="1:8" hidden="1">
      <c r="A83">
        <v>82</v>
      </c>
      <c r="B83" t="s">
        <v>756</v>
      </c>
      <c r="C83" t="s">
        <v>292</v>
      </c>
      <c r="D83">
        <v>4</v>
      </c>
      <c r="G83">
        <v>0</v>
      </c>
      <c r="H83">
        <v>0</v>
      </c>
    </row>
    <row r="84" spans="1:8" hidden="1">
      <c r="A84">
        <v>83</v>
      </c>
      <c r="B84" t="s">
        <v>757</v>
      </c>
      <c r="C84" t="s">
        <v>292</v>
      </c>
      <c r="D84">
        <v>4</v>
      </c>
      <c r="G84">
        <v>0</v>
      </c>
      <c r="H84">
        <v>0</v>
      </c>
    </row>
    <row r="85" spans="1:8" hidden="1">
      <c r="A85">
        <v>84</v>
      </c>
      <c r="B85" t="s">
        <v>758</v>
      </c>
      <c r="C85" t="s">
        <v>292</v>
      </c>
      <c r="D85">
        <v>4</v>
      </c>
      <c r="G85">
        <v>0</v>
      </c>
      <c r="H85">
        <v>0</v>
      </c>
    </row>
    <row r="86" spans="1:8" hidden="1">
      <c r="A86">
        <v>85</v>
      </c>
      <c r="B86" t="s">
        <v>66</v>
      </c>
      <c r="C86" t="s">
        <v>292</v>
      </c>
      <c r="D86">
        <v>160</v>
      </c>
      <c r="G86">
        <v>0</v>
      </c>
      <c r="H86">
        <v>0</v>
      </c>
    </row>
    <row r="87" spans="1:8" hidden="1">
      <c r="A87">
        <v>86</v>
      </c>
      <c r="B87" t="s">
        <v>68</v>
      </c>
      <c r="C87" t="s">
        <v>292</v>
      </c>
      <c r="D87">
        <v>800</v>
      </c>
      <c r="G87">
        <v>0</v>
      </c>
      <c r="H87">
        <v>0</v>
      </c>
    </row>
    <row r="88" spans="1:8" hidden="1">
      <c r="A88">
        <v>87</v>
      </c>
      <c r="B88" t="s">
        <v>67</v>
      </c>
      <c r="C88" t="s">
        <v>292</v>
      </c>
      <c r="D88">
        <v>800</v>
      </c>
      <c r="G88">
        <v>0</v>
      </c>
      <c r="H88">
        <v>0</v>
      </c>
    </row>
    <row r="89" spans="1:8" hidden="1">
      <c r="A89">
        <v>88</v>
      </c>
      <c r="B89" t="s">
        <v>69</v>
      </c>
      <c r="C89" t="s">
        <v>292</v>
      </c>
      <c r="D89">
        <v>3200</v>
      </c>
      <c r="G89">
        <v>0</v>
      </c>
      <c r="H89">
        <v>0</v>
      </c>
    </row>
    <row r="90" spans="1:8" hidden="1">
      <c r="A90">
        <v>89</v>
      </c>
      <c r="B90" t="s">
        <v>759</v>
      </c>
      <c r="C90" t="s">
        <v>292</v>
      </c>
      <c r="D90">
        <v>4000</v>
      </c>
      <c r="G90">
        <v>0</v>
      </c>
      <c r="H90">
        <v>0</v>
      </c>
    </row>
    <row r="91" spans="1:8" hidden="1">
      <c r="A91">
        <v>90</v>
      </c>
      <c r="B91" t="s">
        <v>760</v>
      </c>
      <c r="C91" t="s">
        <v>292</v>
      </c>
      <c r="D91">
        <v>200</v>
      </c>
      <c r="G91">
        <v>0</v>
      </c>
      <c r="H91">
        <v>0</v>
      </c>
    </row>
    <row r="92" spans="1:8" hidden="1">
      <c r="A92">
        <v>91</v>
      </c>
      <c r="B92" t="s">
        <v>70</v>
      </c>
      <c r="C92" t="s">
        <v>292</v>
      </c>
      <c r="D92">
        <v>1200</v>
      </c>
      <c r="G92">
        <v>0</v>
      </c>
      <c r="H92">
        <v>0</v>
      </c>
    </row>
    <row r="93" spans="1:8" hidden="1">
      <c r="A93">
        <v>92</v>
      </c>
      <c r="B93" t="s">
        <v>761</v>
      </c>
      <c r="C93" t="s">
        <v>292</v>
      </c>
      <c r="D93">
        <v>400</v>
      </c>
      <c r="G93">
        <v>0</v>
      </c>
      <c r="H93">
        <v>0</v>
      </c>
    </row>
    <row r="94" spans="1:8" hidden="1">
      <c r="A94">
        <v>93</v>
      </c>
      <c r="B94" t="s">
        <v>71</v>
      </c>
      <c r="C94" t="s">
        <v>292</v>
      </c>
      <c r="D94">
        <v>800</v>
      </c>
      <c r="G94">
        <v>0</v>
      </c>
      <c r="H94">
        <v>0</v>
      </c>
    </row>
    <row r="95" spans="1:8" hidden="1">
      <c r="A95">
        <v>94</v>
      </c>
      <c r="B95" t="s">
        <v>762</v>
      </c>
      <c r="C95" t="s">
        <v>292</v>
      </c>
      <c r="D95">
        <v>400</v>
      </c>
      <c r="G95">
        <v>0</v>
      </c>
      <c r="H95">
        <v>0</v>
      </c>
    </row>
    <row r="96" spans="1:8" hidden="1">
      <c r="A96">
        <v>95</v>
      </c>
      <c r="B96" t="s">
        <v>72</v>
      </c>
      <c r="C96" t="s">
        <v>292</v>
      </c>
      <c r="D96">
        <v>800</v>
      </c>
      <c r="G96">
        <v>0</v>
      </c>
      <c r="H96">
        <v>0</v>
      </c>
    </row>
    <row r="97" spans="1:8" hidden="1">
      <c r="A97">
        <v>96</v>
      </c>
      <c r="B97" t="s">
        <v>763</v>
      </c>
      <c r="C97" t="s">
        <v>292</v>
      </c>
      <c r="D97">
        <v>2</v>
      </c>
      <c r="G97">
        <v>0</v>
      </c>
      <c r="H97">
        <v>0</v>
      </c>
    </row>
    <row r="98" spans="1:8" hidden="1">
      <c r="A98">
        <v>97</v>
      </c>
      <c r="B98" t="s">
        <v>764</v>
      </c>
      <c r="C98" t="s">
        <v>292</v>
      </c>
      <c r="D98">
        <v>2</v>
      </c>
      <c r="G98">
        <v>0</v>
      </c>
      <c r="H98">
        <v>0</v>
      </c>
    </row>
    <row r="99" spans="1:8" hidden="1">
      <c r="A99">
        <v>98</v>
      </c>
      <c r="B99" t="s">
        <v>765</v>
      </c>
      <c r="C99" t="s">
        <v>292</v>
      </c>
      <c r="D99">
        <v>2</v>
      </c>
      <c r="G99">
        <v>0</v>
      </c>
      <c r="H99">
        <v>0</v>
      </c>
    </row>
    <row r="100" spans="1:8" hidden="1">
      <c r="A100">
        <v>99</v>
      </c>
      <c r="B100" t="s">
        <v>766</v>
      </c>
      <c r="C100" t="s">
        <v>292</v>
      </c>
      <c r="D100">
        <v>8</v>
      </c>
      <c r="G100">
        <v>0</v>
      </c>
      <c r="H100">
        <v>0</v>
      </c>
    </row>
    <row r="101" spans="1:8" hidden="1">
      <c r="A101">
        <v>100</v>
      </c>
      <c r="B101" t="s">
        <v>73</v>
      </c>
      <c r="C101" t="s">
        <v>292</v>
      </c>
      <c r="D101">
        <v>96</v>
      </c>
      <c r="G101">
        <v>0</v>
      </c>
      <c r="H101">
        <v>0</v>
      </c>
    </row>
    <row r="102" spans="1:8" hidden="1">
      <c r="A102">
        <v>101</v>
      </c>
      <c r="B102" t="s">
        <v>74</v>
      </c>
      <c r="C102" t="s">
        <v>292</v>
      </c>
      <c r="D102">
        <v>48</v>
      </c>
      <c r="G102">
        <v>0</v>
      </c>
      <c r="H102">
        <v>0</v>
      </c>
    </row>
    <row r="103" spans="1:8" hidden="1">
      <c r="A103">
        <v>102</v>
      </c>
      <c r="B103" t="s">
        <v>75</v>
      </c>
      <c r="C103" t="s">
        <v>301</v>
      </c>
      <c r="D103">
        <v>30</v>
      </c>
      <c r="G103">
        <v>0</v>
      </c>
      <c r="H103">
        <v>0</v>
      </c>
    </row>
    <row r="104" spans="1:8" hidden="1">
      <c r="A104">
        <v>103</v>
      </c>
      <c r="B104" t="s">
        <v>76</v>
      </c>
      <c r="C104" t="s">
        <v>292</v>
      </c>
      <c r="D104">
        <v>24</v>
      </c>
      <c r="G104">
        <v>0</v>
      </c>
      <c r="H104">
        <v>0</v>
      </c>
    </row>
    <row r="105" spans="1:8" hidden="1">
      <c r="A105">
        <v>104</v>
      </c>
      <c r="B105" t="s">
        <v>77</v>
      </c>
      <c r="C105" t="s">
        <v>302</v>
      </c>
      <c r="D105">
        <v>4</v>
      </c>
      <c r="G105">
        <v>0</v>
      </c>
      <c r="H105">
        <v>0</v>
      </c>
    </row>
    <row r="106" spans="1:8" hidden="1">
      <c r="A106">
        <v>105</v>
      </c>
      <c r="B106" t="s">
        <v>78</v>
      </c>
      <c r="C106" t="s">
        <v>879</v>
      </c>
      <c r="D106">
        <v>30</v>
      </c>
      <c r="G106">
        <v>0</v>
      </c>
      <c r="H106">
        <v>0</v>
      </c>
    </row>
    <row r="107" spans="1:8" hidden="1">
      <c r="A107">
        <v>106</v>
      </c>
      <c r="B107" t="s">
        <v>79</v>
      </c>
      <c r="C107" t="s">
        <v>292</v>
      </c>
      <c r="D107">
        <v>12</v>
      </c>
      <c r="G107">
        <v>0</v>
      </c>
      <c r="H107">
        <v>0</v>
      </c>
    </row>
    <row r="108" spans="1:8" hidden="1">
      <c r="A108">
        <v>107</v>
      </c>
      <c r="B108" t="s">
        <v>80</v>
      </c>
      <c r="C108" t="s">
        <v>303</v>
      </c>
      <c r="D108">
        <v>8</v>
      </c>
      <c r="G108">
        <v>0</v>
      </c>
      <c r="H108">
        <v>0</v>
      </c>
    </row>
    <row r="109" spans="1:8" hidden="1">
      <c r="A109">
        <v>108</v>
      </c>
      <c r="B109" t="s">
        <v>81</v>
      </c>
      <c r="C109" t="s">
        <v>292</v>
      </c>
      <c r="D109">
        <v>200</v>
      </c>
      <c r="G109">
        <v>0</v>
      </c>
      <c r="H109">
        <v>0</v>
      </c>
    </row>
    <row r="110" spans="1:8" hidden="1">
      <c r="A110">
        <v>109</v>
      </c>
      <c r="B110" t="s">
        <v>82</v>
      </c>
      <c r="C110" t="s">
        <v>292</v>
      </c>
      <c r="D110">
        <v>80</v>
      </c>
      <c r="G110">
        <v>0</v>
      </c>
      <c r="H110">
        <v>0</v>
      </c>
    </row>
    <row r="111" spans="1:8" hidden="1">
      <c r="A111">
        <v>110</v>
      </c>
      <c r="B111" t="s">
        <v>767</v>
      </c>
      <c r="C111" t="s">
        <v>292</v>
      </c>
      <c r="D111">
        <v>4</v>
      </c>
      <c r="G111">
        <v>0</v>
      </c>
      <c r="H111">
        <v>0</v>
      </c>
    </row>
    <row r="112" spans="1:8" hidden="1">
      <c r="A112">
        <v>111</v>
      </c>
      <c r="B112" t="s">
        <v>768</v>
      </c>
      <c r="C112" t="s">
        <v>292</v>
      </c>
      <c r="D112">
        <v>20</v>
      </c>
      <c r="G112">
        <v>0</v>
      </c>
      <c r="H112">
        <v>0</v>
      </c>
    </row>
    <row r="113" spans="1:8" hidden="1">
      <c r="A113">
        <v>112</v>
      </c>
      <c r="B113" t="s">
        <v>769</v>
      </c>
      <c r="C113" t="s">
        <v>292</v>
      </c>
      <c r="D113">
        <v>15</v>
      </c>
      <c r="G113">
        <v>0</v>
      </c>
      <c r="H113">
        <v>0</v>
      </c>
    </row>
    <row r="114" spans="1:8" hidden="1">
      <c r="A114">
        <v>113</v>
      </c>
      <c r="B114" t="s">
        <v>770</v>
      </c>
      <c r="C114" t="s">
        <v>292</v>
      </c>
      <c r="D114">
        <v>15</v>
      </c>
      <c r="G114">
        <v>0</v>
      </c>
      <c r="H114">
        <v>0</v>
      </c>
    </row>
    <row r="115" spans="1:8" hidden="1">
      <c r="A115">
        <v>114</v>
      </c>
      <c r="B115" t="s">
        <v>771</v>
      </c>
      <c r="C115" t="s">
        <v>292</v>
      </c>
      <c r="D115">
        <v>40</v>
      </c>
      <c r="G115">
        <v>0</v>
      </c>
      <c r="H115">
        <v>0</v>
      </c>
    </row>
    <row r="116" spans="1:8" hidden="1">
      <c r="A116">
        <v>115</v>
      </c>
      <c r="B116" t="s">
        <v>772</v>
      </c>
      <c r="C116" t="s">
        <v>292</v>
      </c>
      <c r="D116">
        <v>20</v>
      </c>
      <c r="G116">
        <v>0</v>
      </c>
      <c r="H116">
        <v>0</v>
      </c>
    </row>
    <row r="117" spans="1:8" hidden="1">
      <c r="A117">
        <v>116</v>
      </c>
      <c r="B117" t="s">
        <v>773</v>
      </c>
      <c r="C117" t="s">
        <v>292</v>
      </c>
      <c r="D117">
        <v>2</v>
      </c>
      <c r="G117">
        <v>0</v>
      </c>
      <c r="H117">
        <v>0</v>
      </c>
    </row>
    <row r="118" spans="1:8" hidden="1">
      <c r="A118">
        <v>117</v>
      </c>
      <c r="B118" t="s">
        <v>774</v>
      </c>
      <c r="C118" t="s">
        <v>292</v>
      </c>
      <c r="D118">
        <v>2</v>
      </c>
      <c r="G118">
        <v>0</v>
      </c>
      <c r="H118">
        <v>0</v>
      </c>
    </row>
    <row r="119" spans="1:8" hidden="1">
      <c r="A119">
        <v>118</v>
      </c>
      <c r="B119" t="s">
        <v>775</v>
      </c>
      <c r="C119" t="s">
        <v>292</v>
      </c>
      <c r="D119">
        <v>2</v>
      </c>
      <c r="G119">
        <v>0</v>
      </c>
      <c r="H119">
        <v>0</v>
      </c>
    </row>
    <row r="120" spans="1:8" hidden="1">
      <c r="A120">
        <v>119</v>
      </c>
      <c r="B120" t="s">
        <v>776</v>
      </c>
      <c r="C120" t="s">
        <v>292</v>
      </c>
      <c r="D120">
        <v>10</v>
      </c>
      <c r="G120">
        <v>0</v>
      </c>
      <c r="H120">
        <v>0</v>
      </c>
    </row>
    <row r="121" spans="1:8" hidden="1">
      <c r="A121">
        <v>120</v>
      </c>
      <c r="B121" t="s">
        <v>83</v>
      </c>
      <c r="C121" t="s">
        <v>292</v>
      </c>
      <c r="D121">
        <v>2000</v>
      </c>
      <c r="G121">
        <v>0</v>
      </c>
      <c r="H121">
        <v>0</v>
      </c>
    </row>
    <row r="122" spans="1:8" hidden="1">
      <c r="A122">
        <v>121</v>
      </c>
      <c r="B122" t="s">
        <v>777</v>
      </c>
      <c r="C122" t="s">
        <v>292</v>
      </c>
      <c r="D122">
        <v>20</v>
      </c>
      <c r="G122">
        <v>0</v>
      </c>
      <c r="H122">
        <v>0</v>
      </c>
    </row>
    <row r="123" spans="1:8" hidden="1">
      <c r="A123">
        <v>122</v>
      </c>
      <c r="B123" t="s">
        <v>778</v>
      </c>
      <c r="C123" t="s">
        <v>291</v>
      </c>
      <c r="D123">
        <v>4</v>
      </c>
      <c r="G123">
        <v>0</v>
      </c>
      <c r="H123">
        <v>0</v>
      </c>
    </row>
    <row r="124" spans="1:8" hidden="1">
      <c r="A124">
        <v>123</v>
      </c>
      <c r="B124" t="s">
        <v>84</v>
      </c>
      <c r="C124" t="s">
        <v>291</v>
      </c>
      <c r="D124">
        <v>40</v>
      </c>
      <c r="G124">
        <v>0</v>
      </c>
      <c r="H124">
        <v>0</v>
      </c>
    </row>
    <row r="125" spans="1:8" hidden="1">
      <c r="A125">
        <v>124</v>
      </c>
      <c r="B125" t="s">
        <v>85</v>
      </c>
      <c r="C125" t="s">
        <v>291</v>
      </c>
      <c r="D125">
        <v>4</v>
      </c>
      <c r="G125">
        <v>0</v>
      </c>
      <c r="H125">
        <v>0</v>
      </c>
    </row>
    <row r="126" spans="1:8" hidden="1">
      <c r="A126">
        <v>125</v>
      </c>
      <c r="B126" t="s">
        <v>86</v>
      </c>
      <c r="C126" t="s">
        <v>291</v>
      </c>
      <c r="D126">
        <v>12</v>
      </c>
      <c r="G126">
        <v>0</v>
      </c>
      <c r="H126">
        <v>0</v>
      </c>
    </row>
    <row r="127" spans="1:8" hidden="1">
      <c r="A127">
        <v>126</v>
      </c>
      <c r="B127" t="s">
        <v>779</v>
      </c>
      <c r="C127" t="s">
        <v>291</v>
      </c>
      <c r="D127">
        <v>4</v>
      </c>
      <c r="G127">
        <v>0</v>
      </c>
      <c r="H127">
        <v>0</v>
      </c>
    </row>
    <row r="128" spans="1:8" hidden="1">
      <c r="A128">
        <v>127</v>
      </c>
      <c r="B128" t="s">
        <v>87</v>
      </c>
      <c r="C128" t="s">
        <v>291</v>
      </c>
      <c r="D128">
        <v>48</v>
      </c>
      <c r="G128">
        <v>0</v>
      </c>
      <c r="H128">
        <v>0</v>
      </c>
    </row>
    <row r="129" spans="1:8" hidden="1">
      <c r="A129">
        <v>128</v>
      </c>
      <c r="B129" t="s">
        <v>88</v>
      </c>
      <c r="C129" t="s">
        <v>304</v>
      </c>
      <c r="D129">
        <v>12</v>
      </c>
      <c r="G129">
        <v>0</v>
      </c>
      <c r="H129">
        <v>0</v>
      </c>
    </row>
    <row r="130" spans="1:8" hidden="1">
      <c r="A130">
        <v>129</v>
      </c>
      <c r="B130" t="s">
        <v>89</v>
      </c>
      <c r="C130" t="s">
        <v>292</v>
      </c>
      <c r="D130">
        <v>600</v>
      </c>
      <c r="G130">
        <v>0</v>
      </c>
      <c r="H130">
        <v>0</v>
      </c>
    </row>
    <row r="131" spans="1:8" hidden="1">
      <c r="A131">
        <v>130</v>
      </c>
      <c r="B131" t="s">
        <v>780</v>
      </c>
      <c r="C131" t="s">
        <v>292</v>
      </c>
      <c r="D131">
        <v>200</v>
      </c>
      <c r="G131">
        <v>0</v>
      </c>
      <c r="H131">
        <v>0</v>
      </c>
    </row>
    <row r="132" spans="1:8" hidden="1">
      <c r="A132">
        <v>131</v>
      </c>
      <c r="B132" t="s">
        <v>90</v>
      </c>
      <c r="C132" t="s">
        <v>292</v>
      </c>
      <c r="D132">
        <v>6</v>
      </c>
      <c r="G132">
        <v>0</v>
      </c>
      <c r="H132">
        <v>0</v>
      </c>
    </row>
    <row r="133" spans="1:8" hidden="1">
      <c r="A133">
        <v>132</v>
      </c>
      <c r="B133" t="s">
        <v>91</v>
      </c>
      <c r="C133" t="s">
        <v>292</v>
      </c>
      <c r="D133">
        <v>8</v>
      </c>
      <c r="G133">
        <v>0</v>
      </c>
      <c r="H133">
        <v>0</v>
      </c>
    </row>
    <row r="134" spans="1:8" hidden="1">
      <c r="A134">
        <v>133</v>
      </c>
      <c r="B134" t="s">
        <v>92</v>
      </c>
      <c r="C134" t="s">
        <v>305</v>
      </c>
      <c r="D134">
        <v>8</v>
      </c>
      <c r="G134">
        <v>0</v>
      </c>
      <c r="H134">
        <v>0</v>
      </c>
    </row>
    <row r="135" spans="1:8" hidden="1">
      <c r="A135">
        <v>134</v>
      </c>
      <c r="B135" t="s">
        <v>93</v>
      </c>
      <c r="C135" t="s">
        <v>306</v>
      </c>
      <c r="D135">
        <v>10</v>
      </c>
      <c r="G135">
        <v>0</v>
      </c>
      <c r="H135">
        <v>0</v>
      </c>
    </row>
    <row r="136" spans="1:8" hidden="1">
      <c r="A136">
        <v>135</v>
      </c>
      <c r="B136" t="s">
        <v>94</v>
      </c>
      <c r="C136" t="s">
        <v>306</v>
      </c>
      <c r="D136">
        <v>16</v>
      </c>
      <c r="G136">
        <v>0</v>
      </c>
      <c r="H136">
        <v>0</v>
      </c>
    </row>
    <row r="137" spans="1:8" hidden="1">
      <c r="A137">
        <v>136</v>
      </c>
      <c r="B137" t="s">
        <v>95</v>
      </c>
      <c r="C137" t="s">
        <v>307</v>
      </c>
      <c r="D137">
        <v>100</v>
      </c>
      <c r="G137">
        <v>0</v>
      </c>
      <c r="H137">
        <v>0</v>
      </c>
    </row>
    <row r="138" spans="1:8" hidden="1">
      <c r="A138">
        <v>137</v>
      </c>
      <c r="B138" t="s">
        <v>96</v>
      </c>
      <c r="C138" t="s">
        <v>292</v>
      </c>
      <c r="D138">
        <v>8</v>
      </c>
      <c r="G138">
        <v>0</v>
      </c>
      <c r="H138">
        <v>0</v>
      </c>
    </row>
    <row r="139" spans="1:8" hidden="1">
      <c r="A139">
        <v>138</v>
      </c>
      <c r="B139" t="s">
        <v>97</v>
      </c>
      <c r="C139" t="s">
        <v>307</v>
      </c>
      <c r="D139">
        <v>80</v>
      </c>
      <c r="G139">
        <v>0</v>
      </c>
      <c r="H139">
        <v>0</v>
      </c>
    </row>
    <row r="140" spans="1:8" hidden="1">
      <c r="A140">
        <v>139</v>
      </c>
      <c r="B140" t="s">
        <v>781</v>
      </c>
      <c r="C140" t="s">
        <v>313</v>
      </c>
      <c r="D140">
        <v>10</v>
      </c>
      <c r="G140">
        <v>0</v>
      </c>
      <c r="H140">
        <v>0</v>
      </c>
    </row>
    <row r="141" spans="1:8" hidden="1">
      <c r="A141">
        <v>140</v>
      </c>
      <c r="B141" t="s">
        <v>98</v>
      </c>
      <c r="C141" t="s">
        <v>292</v>
      </c>
      <c r="D141">
        <v>1200</v>
      </c>
      <c r="G141">
        <v>0</v>
      </c>
      <c r="H141">
        <v>0</v>
      </c>
    </row>
    <row r="142" spans="1:8" hidden="1">
      <c r="A142">
        <v>141</v>
      </c>
      <c r="B142" t="s">
        <v>99</v>
      </c>
      <c r="C142" t="s">
        <v>292</v>
      </c>
      <c r="D142">
        <v>10</v>
      </c>
      <c r="G142">
        <v>0</v>
      </c>
      <c r="H142">
        <v>0</v>
      </c>
    </row>
    <row r="143" spans="1:8" hidden="1">
      <c r="A143">
        <v>142</v>
      </c>
      <c r="B143" t="s">
        <v>100</v>
      </c>
      <c r="C143" t="s">
        <v>292</v>
      </c>
      <c r="D143">
        <v>5600</v>
      </c>
      <c r="G143">
        <v>0</v>
      </c>
      <c r="H143">
        <v>0</v>
      </c>
    </row>
    <row r="144" spans="1:8" hidden="1">
      <c r="A144">
        <v>143</v>
      </c>
      <c r="B144" t="s">
        <v>101</v>
      </c>
      <c r="C144" t="s">
        <v>292</v>
      </c>
      <c r="D144">
        <v>8</v>
      </c>
      <c r="G144">
        <v>0</v>
      </c>
      <c r="H144">
        <v>0</v>
      </c>
    </row>
    <row r="145" spans="1:10" hidden="1">
      <c r="A145">
        <v>144</v>
      </c>
      <c r="B145" t="s">
        <v>102</v>
      </c>
      <c r="C145" t="s">
        <v>292</v>
      </c>
      <c r="D145">
        <v>200</v>
      </c>
      <c r="G145">
        <v>0</v>
      </c>
      <c r="H145">
        <v>0</v>
      </c>
    </row>
    <row r="146" spans="1:10">
      <c r="A146">
        <v>145</v>
      </c>
      <c r="B146" t="s">
        <v>103</v>
      </c>
      <c r="C146" t="s">
        <v>308</v>
      </c>
      <c r="D146">
        <v>60</v>
      </c>
      <c r="E146">
        <v>17000</v>
      </c>
      <c r="G146">
        <v>17000</v>
      </c>
      <c r="H146" s="20">
        <v>1020000</v>
      </c>
      <c r="I146" t="s">
        <v>1061</v>
      </c>
      <c r="J146" t="s">
        <v>1062</v>
      </c>
    </row>
    <row r="147" spans="1:10" hidden="1">
      <c r="A147">
        <v>146</v>
      </c>
      <c r="B147" t="s">
        <v>104</v>
      </c>
      <c r="C147" t="s">
        <v>303</v>
      </c>
      <c r="D147">
        <v>40</v>
      </c>
      <c r="G147">
        <v>0</v>
      </c>
      <c r="H147">
        <v>0</v>
      </c>
    </row>
    <row r="148" spans="1:10" hidden="1">
      <c r="A148">
        <v>147</v>
      </c>
      <c r="B148" t="s">
        <v>105</v>
      </c>
      <c r="C148" t="s">
        <v>309</v>
      </c>
      <c r="D148">
        <v>120</v>
      </c>
      <c r="G148">
        <v>0</v>
      </c>
      <c r="H148">
        <v>0</v>
      </c>
    </row>
    <row r="149" spans="1:10" hidden="1">
      <c r="A149">
        <v>148</v>
      </c>
      <c r="B149" t="s">
        <v>106</v>
      </c>
      <c r="C149" t="s">
        <v>310</v>
      </c>
      <c r="D149">
        <v>80</v>
      </c>
      <c r="G149">
        <v>0</v>
      </c>
      <c r="H149">
        <v>0</v>
      </c>
    </row>
    <row r="150" spans="1:10" hidden="1">
      <c r="A150">
        <v>149</v>
      </c>
      <c r="B150" t="s">
        <v>782</v>
      </c>
      <c r="C150" t="s">
        <v>292</v>
      </c>
      <c r="D150">
        <v>160</v>
      </c>
      <c r="G150">
        <v>0</v>
      </c>
      <c r="H150">
        <v>0</v>
      </c>
    </row>
    <row r="151" spans="1:10" hidden="1">
      <c r="A151">
        <v>150</v>
      </c>
      <c r="B151" t="s">
        <v>783</v>
      </c>
      <c r="D151">
        <v>100</v>
      </c>
      <c r="G151">
        <v>0</v>
      </c>
      <c r="H151">
        <v>0</v>
      </c>
    </row>
    <row r="152" spans="1:10" hidden="1">
      <c r="A152">
        <v>151</v>
      </c>
      <c r="B152" t="s">
        <v>784</v>
      </c>
      <c r="C152" t="s">
        <v>292</v>
      </c>
      <c r="D152">
        <v>200</v>
      </c>
      <c r="G152">
        <v>0</v>
      </c>
      <c r="H152">
        <v>0</v>
      </c>
    </row>
    <row r="153" spans="1:10" hidden="1">
      <c r="A153">
        <v>152</v>
      </c>
      <c r="B153" t="s">
        <v>785</v>
      </c>
      <c r="C153" t="s">
        <v>292</v>
      </c>
      <c r="D153">
        <v>400</v>
      </c>
      <c r="G153">
        <v>0</v>
      </c>
      <c r="H153">
        <v>0</v>
      </c>
    </row>
    <row r="154" spans="1:10" hidden="1">
      <c r="A154">
        <v>153</v>
      </c>
      <c r="B154" t="s">
        <v>786</v>
      </c>
      <c r="C154" t="s">
        <v>292</v>
      </c>
      <c r="D154">
        <v>200</v>
      </c>
      <c r="G154">
        <v>0</v>
      </c>
      <c r="H154">
        <v>0</v>
      </c>
    </row>
    <row r="155" spans="1:10" hidden="1">
      <c r="A155">
        <v>154</v>
      </c>
      <c r="B155" t="s">
        <v>107</v>
      </c>
      <c r="C155" t="s">
        <v>292</v>
      </c>
      <c r="D155">
        <v>200</v>
      </c>
      <c r="G155">
        <v>0</v>
      </c>
      <c r="H155">
        <v>0</v>
      </c>
    </row>
    <row r="156" spans="1:10" hidden="1">
      <c r="A156">
        <v>155</v>
      </c>
      <c r="B156" t="s">
        <v>108</v>
      </c>
      <c r="C156" t="s">
        <v>14</v>
      </c>
      <c r="D156">
        <v>4</v>
      </c>
      <c r="G156">
        <v>0</v>
      </c>
      <c r="H156">
        <v>0</v>
      </c>
    </row>
    <row r="157" spans="1:10" hidden="1">
      <c r="A157">
        <v>156</v>
      </c>
      <c r="B157" t="s">
        <v>109</v>
      </c>
      <c r="C157" t="s">
        <v>311</v>
      </c>
      <c r="D157">
        <v>200</v>
      </c>
      <c r="G157">
        <v>0</v>
      </c>
      <c r="H157">
        <v>0</v>
      </c>
    </row>
    <row r="158" spans="1:10" hidden="1">
      <c r="A158">
        <v>157</v>
      </c>
      <c r="B158" t="s">
        <v>110</v>
      </c>
      <c r="C158" t="s">
        <v>292</v>
      </c>
      <c r="D158">
        <v>48</v>
      </c>
      <c r="G158">
        <v>0</v>
      </c>
      <c r="H158">
        <v>0</v>
      </c>
    </row>
    <row r="159" spans="1:10" hidden="1">
      <c r="A159">
        <v>158</v>
      </c>
      <c r="B159" t="s">
        <v>111</v>
      </c>
      <c r="C159" t="s">
        <v>292</v>
      </c>
      <c r="D159">
        <v>48</v>
      </c>
      <c r="G159">
        <v>0</v>
      </c>
      <c r="H159">
        <v>0</v>
      </c>
    </row>
    <row r="160" spans="1:10" hidden="1">
      <c r="A160">
        <v>159</v>
      </c>
      <c r="B160" t="s">
        <v>112</v>
      </c>
      <c r="C160" t="s">
        <v>292</v>
      </c>
      <c r="D160">
        <v>40</v>
      </c>
      <c r="G160">
        <v>0</v>
      </c>
      <c r="H160">
        <v>0</v>
      </c>
    </row>
    <row r="161" spans="1:8" hidden="1">
      <c r="A161">
        <v>160</v>
      </c>
      <c r="B161" t="s">
        <v>113</v>
      </c>
      <c r="C161" t="s">
        <v>292</v>
      </c>
      <c r="D161">
        <v>250</v>
      </c>
      <c r="G161">
        <v>0</v>
      </c>
      <c r="H161">
        <v>0</v>
      </c>
    </row>
    <row r="162" spans="1:8" hidden="1">
      <c r="A162">
        <v>161</v>
      </c>
      <c r="B162" t="s">
        <v>114</v>
      </c>
      <c r="C162" t="s">
        <v>312</v>
      </c>
      <c r="D162">
        <v>4</v>
      </c>
      <c r="G162">
        <v>0</v>
      </c>
      <c r="H162">
        <v>0</v>
      </c>
    </row>
    <row r="163" spans="1:8" hidden="1">
      <c r="A163">
        <v>162</v>
      </c>
      <c r="B163" t="s">
        <v>115</v>
      </c>
      <c r="C163" t="s">
        <v>292</v>
      </c>
      <c r="D163">
        <v>30</v>
      </c>
      <c r="G163">
        <v>0</v>
      </c>
      <c r="H163">
        <v>0</v>
      </c>
    </row>
    <row r="164" spans="1:8" hidden="1">
      <c r="A164">
        <v>163</v>
      </c>
      <c r="B164" t="s">
        <v>116</v>
      </c>
      <c r="C164" t="s">
        <v>292</v>
      </c>
      <c r="D164">
        <v>200</v>
      </c>
      <c r="G164">
        <v>0</v>
      </c>
      <c r="H164">
        <v>0</v>
      </c>
    </row>
    <row r="165" spans="1:8" hidden="1">
      <c r="A165">
        <v>164</v>
      </c>
      <c r="B165" t="s">
        <v>117</v>
      </c>
      <c r="C165" t="s">
        <v>292</v>
      </c>
      <c r="D165">
        <v>6000</v>
      </c>
      <c r="G165">
        <v>0</v>
      </c>
      <c r="H165">
        <v>0</v>
      </c>
    </row>
    <row r="166" spans="1:8" hidden="1">
      <c r="A166">
        <v>165</v>
      </c>
      <c r="B166" t="s">
        <v>118</v>
      </c>
      <c r="C166" t="s">
        <v>313</v>
      </c>
      <c r="D166">
        <v>40</v>
      </c>
      <c r="G166">
        <v>0</v>
      </c>
      <c r="H166">
        <v>0</v>
      </c>
    </row>
    <row r="167" spans="1:8" hidden="1">
      <c r="A167">
        <v>166</v>
      </c>
      <c r="B167" t="s">
        <v>119</v>
      </c>
      <c r="C167" t="s">
        <v>314</v>
      </c>
      <c r="D167">
        <v>120</v>
      </c>
      <c r="G167">
        <v>0</v>
      </c>
      <c r="H167">
        <v>0</v>
      </c>
    </row>
    <row r="168" spans="1:8" hidden="1">
      <c r="A168">
        <v>167</v>
      </c>
      <c r="B168" t="s">
        <v>120</v>
      </c>
      <c r="C168" t="s">
        <v>315</v>
      </c>
      <c r="D168">
        <v>20</v>
      </c>
      <c r="G168">
        <v>0</v>
      </c>
      <c r="H168">
        <v>0</v>
      </c>
    </row>
    <row r="169" spans="1:8" hidden="1">
      <c r="A169">
        <v>168</v>
      </c>
      <c r="B169" t="s">
        <v>121</v>
      </c>
      <c r="C169" t="s">
        <v>316</v>
      </c>
      <c r="D169">
        <v>40</v>
      </c>
      <c r="G169">
        <v>0</v>
      </c>
      <c r="H169">
        <v>0</v>
      </c>
    </row>
    <row r="170" spans="1:8" hidden="1">
      <c r="A170">
        <v>169</v>
      </c>
      <c r="B170" t="s">
        <v>121</v>
      </c>
      <c r="C170" t="s">
        <v>317</v>
      </c>
      <c r="D170">
        <v>40</v>
      </c>
      <c r="G170">
        <v>0</v>
      </c>
      <c r="H170">
        <v>0</v>
      </c>
    </row>
    <row r="171" spans="1:8" hidden="1">
      <c r="A171">
        <v>170</v>
      </c>
      <c r="B171" t="s">
        <v>122</v>
      </c>
      <c r="C171" t="s">
        <v>880</v>
      </c>
      <c r="D171">
        <v>40</v>
      </c>
      <c r="G171">
        <v>0</v>
      </c>
      <c r="H171">
        <v>0</v>
      </c>
    </row>
    <row r="172" spans="1:8" hidden="1">
      <c r="A172">
        <v>171</v>
      </c>
      <c r="B172" t="s">
        <v>123</v>
      </c>
      <c r="C172" t="s">
        <v>877</v>
      </c>
      <c r="D172">
        <v>4</v>
      </c>
      <c r="G172">
        <v>0</v>
      </c>
      <c r="H172">
        <v>0</v>
      </c>
    </row>
    <row r="173" spans="1:8" hidden="1">
      <c r="A173">
        <v>172</v>
      </c>
      <c r="B173" t="s">
        <v>124</v>
      </c>
      <c r="C173" t="s">
        <v>319</v>
      </c>
      <c r="D173">
        <v>240</v>
      </c>
      <c r="G173">
        <v>0</v>
      </c>
      <c r="H173">
        <v>0</v>
      </c>
    </row>
    <row r="174" spans="1:8" hidden="1">
      <c r="A174">
        <v>173</v>
      </c>
      <c r="B174" t="s">
        <v>125</v>
      </c>
      <c r="C174" t="s">
        <v>320</v>
      </c>
      <c r="D174">
        <v>24</v>
      </c>
      <c r="G174">
        <v>0</v>
      </c>
      <c r="H174">
        <v>0</v>
      </c>
    </row>
    <row r="175" spans="1:8" hidden="1">
      <c r="A175">
        <v>174</v>
      </c>
      <c r="B175" t="s">
        <v>126</v>
      </c>
      <c r="C175" t="s">
        <v>320</v>
      </c>
      <c r="D175">
        <v>800</v>
      </c>
      <c r="G175">
        <v>0</v>
      </c>
      <c r="H175">
        <v>0</v>
      </c>
    </row>
    <row r="176" spans="1:8" hidden="1">
      <c r="A176">
        <v>175</v>
      </c>
      <c r="B176" t="s">
        <v>127</v>
      </c>
      <c r="C176" t="s">
        <v>320</v>
      </c>
      <c r="D176">
        <v>800</v>
      </c>
      <c r="G176">
        <v>0</v>
      </c>
      <c r="H176">
        <v>0</v>
      </c>
    </row>
    <row r="177" spans="1:8" hidden="1">
      <c r="A177">
        <v>176</v>
      </c>
      <c r="B177" t="s">
        <v>128</v>
      </c>
      <c r="C177" t="s">
        <v>320</v>
      </c>
      <c r="D177">
        <v>40</v>
      </c>
      <c r="G177">
        <v>0</v>
      </c>
      <c r="H177">
        <v>0</v>
      </c>
    </row>
    <row r="178" spans="1:8" hidden="1">
      <c r="A178">
        <v>177</v>
      </c>
      <c r="B178" t="s">
        <v>129</v>
      </c>
      <c r="C178" t="s">
        <v>320</v>
      </c>
      <c r="D178">
        <v>60</v>
      </c>
      <c r="G178">
        <v>0</v>
      </c>
      <c r="H178">
        <v>0</v>
      </c>
    </row>
    <row r="179" spans="1:8" hidden="1">
      <c r="A179">
        <v>178</v>
      </c>
      <c r="B179" t="s">
        <v>130</v>
      </c>
      <c r="C179" t="s">
        <v>320</v>
      </c>
      <c r="D179">
        <v>60</v>
      </c>
      <c r="G179">
        <v>0</v>
      </c>
      <c r="H179">
        <v>0</v>
      </c>
    </row>
    <row r="180" spans="1:8" hidden="1">
      <c r="A180">
        <v>179</v>
      </c>
      <c r="B180" t="s">
        <v>131</v>
      </c>
      <c r="C180" t="s">
        <v>320</v>
      </c>
      <c r="D180">
        <v>80</v>
      </c>
      <c r="G180">
        <v>0</v>
      </c>
      <c r="H180">
        <v>0</v>
      </c>
    </row>
    <row r="181" spans="1:8" hidden="1">
      <c r="A181">
        <v>180</v>
      </c>
      <c r="B181" t="s">
        <v>132</v>
      </c>
      <c r="C181" t="s">
        <v>320</v>
      </c>
      <c r="D181">
        <v>24</v>
      </c>
      <c r="G181">
        <v>0</v>
      </c>
      <c r="H181">
        <v>0</v>
      </c>
    </row>
    <row r="182" spans="1:8" hidden="1">
      <c r="A182">
        <v>181</v>
      </c>
      <c r="B182" t="s">
        <v>133</v>
      </c>
      <c r="C182" t="s">
        <v>320</v>
      </c>
      <c r="D182">
        <v>12</v>
      </c>
      <c r="G182">
        <v>0</v>
      </c>
      <c r="H182">
        <v>0</v>
      </c>
    </row>
    <row r="183" spans="1:8" hidden="1">
      <c r="A183">
        <v>182</v>
      </c>
      <c r="B183" t="s">
        <v>134</v>
      </c>
      <c r="C183" t="s">
        <v>320</v>
      </c>
      <c r="D183">
        <v>12</v>
      </c>
      <c r="G183">
        <v>0</v>
      </c>
      <c r="H183">
        <v>0</v>
      </c>
    </row>
    <row r="184" spans="1:8" hidden="1">
      <c r="A184">
        <v>183</v>
      </c>
      <c r="B184" t="s">
        <v>135</v>
      </c>
      <c r="C184" t="s">
        <v>320</v>
      </c>
      <c r="D184">
        <v>20</v>
      </c>
      <c r="G184">
        <v>0</v>
      </c>
      <c r="H184">
        <v>0</v>
      </c>
    </row>
    <row r="185" spans="1:8" hidden="1">
      <c r="A185">
        <v>184</v>
      </c>
      <c r="B185" t="s">
        <v>136</v>
      </c>
      <c r="C185" t="s">
        <v>292</v>
      </c>
      <c r="D185">
        <v>300</v>
      </c>
      <c r="G185">
        <v>0</v>
      </c>
      <c r="H185">
        <v>0</v>
      </c>
    </row>
    <row r="186" spans="1:8" hidden="1">
      <c r="A186">
        <v>185</v>
      </c>
      <c r="B186" t="s">
        <v>137</v>
      </c>
      <c r="C186" t="s">
        <v>292</v>
      </c>
      <c r="D186">
        <v>120</v>
      </c>
      <c r="G186">
        <v>0</v>
      </c>
      <c r="H186">
        <v>0</v>
      </c>
    </row>
    <row r="187" spans="1:8" hidden="1">
      <c r="A187">
        <v>186</v>
      </c>
      <c r="B187" t="s">
        <v>138</v>
      </c>
      <c r="C187" t="s">
        <v>292</v>
      </c>
      <c r="D187">
        <v>200</v>
      </c>
      <c r="G187">
        <v>0</v>
      </c>
      <c r="H187">
        <v>0</v>
      </c>
    </row>
    <row r="188" spans="1:8" hidden="1">
      <c r="A188">
        <v>187</v>
      </c>
      <c r="B188" t="s">
        <v>787</v>
      </c>
      <c r="C188" t="s">
        <v>292</v>
      </c>
      <c r="D188">
        <v>4</v>
      </c>
      <c r="G188">
        <v>0</v>
      </c>
      <c r="H188">
        <v>0</v>
      </c>
    </row>
    <row r="189" spans="1:8" hidden="1">
      <c r="A189">
        <v>188</v>
      </c>
      <c r="B189" t="s">
        <v>788</v>
      </c>
      <c r="C189" t="s">
        <v>292</v>
      </c>
      <c r="D189">
        <v>4</v>
      </c>
      <c r="G189">
        <v>0</v>
      </c>
      <c r="H189">
        <v>0</v>
      </c>
    </row>
    <row r="190" spans="1:8" hidden="1">
      <c r="A190">
        <v>189</v>
      </c>
      <c r="B190" t="s">
        <v>789</v>
      </c>
      <c r="C190" t="s">
        <v>292</v>
      </c>
      <c r="D190">
        <v>4</v>
      </c>
      <c r="G190">
        <v>0</v>
      </c>
      <c r="H190">
        <v>0</v>
      </c>
    </row>
    <row r="191" spans="1:8" hidden="1">
      <c r="A191">
        <v>190</v>
      </c>
      <c r="B191" t="s">
        <v>139</v>
      </c>
      <c r="C191" t="s">
        <v>292</v>
      </c>
      <c r="D191">
        <v>8</v>
      </c>
      <c r="G191">
        <v>0</v>
      </c>
      <c r="H191">
        <v>0</v>
      </c>
    </row>
    <row r="192" spans="1:8" hidden="1">
      <c r="A192">
        <v>191</v>
      </c>
      <c r="B192" t="s">
        <v>140</v>
      </c>
      <c r="C192" t="s">
        <v>292</v>
      </c>
      <c r="D192">
        <v>8</v>
      </c>
      <c r="G192">
        <v>0</v>
      </c>
      <c r="H192">
        <v>0</v>
      </c>
    </row>
    <row r="193" spans="1:10" hidden="1">
      <c r="A193">
        <v>192</v>
      </c>
      <c r="B193" t="s">
        <v>141</v>
      </c>
      <c r="C193" t="s">
        <v>292</v>
      </c>
      <c r="D193">
        <v>8</v>
      </c>
      <c r="G193">
        <v>0</v>
      </c>
      <c r="H193">
        <v>0</v>
      </c>
    </row>
    <row r="194" spans="1:10" hidden="1">
      <c r="A194">
        <v>193</v>
      </c>
      <c r="B194" t="s">
        <v>790</v>
      </c>
      <c r="C194" t="s">
        <v>302</v>
      </c>
      <c r="D194">
        <v>4</v>
      </c>
      <c r="G194">
        <v>0</v>
      </c>
      <c r="H194">
        <v>0</v>
      </c>
    </row>
    <row r="195" spans="1:10" hidden="1">
      <c r="A195">
        <v>194</v>
      </c>
      <c r="B195" t="s">
        <v>142</v>
      </c>
      <c r="C195" t="s">
        <v>292</v>
      </c>
      <c r="D195">
        <v>1600</v>
      </c>
      <c r="G195">
        <v>0</v>
      </c>
      <c r="H195">
        <v>0</v>
      </c>
    </row>
    <row r="196" spans="1:10" hidden="1">
      <c r="A196">
        <v>195</v>
      </c>
      <c r="B196" t="s">
        <v>143</v>
      </c>
      <c r="C196" t="s">
        <v>292</v>
      </c>
      <c r="D196">
        <v>200</v>
      </c>
      <c r="G196">
        <v>0</v>
      </c>
      <c r="H196">
        <v>0</v>
      </c>
    </row>
    <row r="197" spans="1:10" hidden="1">
      <c r="A197">
        <v>196</v>
      </c>
      <c r="B197" t="s">
        <v>144</v>
      </c>
      <c r="C197" t="s">
        <v>292</v>
      </c>
      <c r="D197">
        <v>160</v>
      </c>
      <c r="G197">
        <v>0</v>
      </c>
      <c r="H197">
        <v>0</v>
      </c>
    </row>
    <row r="198" spans="1:10" hidden="1">
      <c r="A198">
        <v>197</v>
      </c>
      <c r="B198" t="s">
        <v>791</v>
      </c>
      <c r="C198" t="s">
        <v>292</v>
      </c>
      <c r="D198">
        <v>4</v>
      </c>
      <c r="G198">
        <v>0</v>
      </c>
      <c r="H198">
        <v>0</v>
      </c>
    </row>
    <row r="199" spans="1:10" hidden="1">
      <c r="A199">
        <v>198</v>
      </c>
      <c r="B199" t="s">
        <v>145</v>
      </c>
      <c r="C199" t="s">
        <v>292</v>
      </c>
      <c r="D199">
        <v>8</v>
      </c>
      <c r="G199">
        <v>0</v>
      </c>
      <c r="H199">
        <v>0</v>
      </c>
    </row>
    <row r="200" spans="1:10">
      <c r="A200">
        <v>199</v>
      </c>
      <c r="B200" t="s">
        <v>792</v>
      </c>
      <c r="C200" t="s">
        <v>322</v>
      </c>
      <c r="D200">
        <v>1000</v>
      </c>
      <c r="E200">
        <v>3500</v>
      </c>
      <c r="G200">
        <v>3500</v>
      </c>
      <c r="H200" s="20">
        <v>3500000</v>
      </c>
      <c r="I200" t="s">
        <v>1063</v>
      </c>
      <c r="J200" t="s">
        <v>1064</v>
      </c>
    </row>
    <row r="201" spans="1:10">
      <c r="A201">
        <v>200</v>
      </c>
      <c r="B201" t="s">
        <v>793</v>
      </c>
      <c r="C201" t="s">
        <v>322</v>
      </c>
      <c r="D201">
        <v>1000</v>
      </c>
      <c r="E201">
        <v>2500</v>
      </c>
      <c r="G201">
        <v>2500</v>
      </c>
      <c r="H201" s="20">
        <v>2500000</v>
      </c>
      <c r="I201" t="s">
        <v>1065</v>
      </c>
      <c r="J201" t="s">
        <v>1066</v>
      </c>
    </row>
    <row r="202" spans="1:10">
      <c r="A202">
        <v>201</v>
      </c>
      <c r="B202" t="s">
        <v>794</v>
      </c>
      <c r="C202" t="s">
        <v>321</v>
      </c>
      <c r="D202">
        <v>40</v>
      </c>
      <c r="E202">
        <v>27000</v>
      </c>
      <c r="G202">
        <v>27000</v>
      </c>
      <c r="H202" s="20">
        <v>1080000</v>
      </c>
      <c r="I202" t="s">
        <v>1065</v>
      </c>
      <c r="J202" t="s">
        <v>1066</v>
      </c>
    </row>
    <row r="203" spans="1:10">
      <c r="A203">
        <v>202</v>
      </c>
      <c r="B203" t="s">
        <v>146</v>
      </c>
      <c r="C203" t="s">
        <v>321</v>
      </c>
      <c r="D203">
        <v>80</v>
      </c>
      <c r="E203">
        <v>29000</v>
      </c>
      <c r="G203">
        <v>29000</v>
      </c>
      <c r="H203" s="20">
        <v>2320000</v>
      </c>
      <c r="I203" t="s">
        <v>1065</v>
      </c>
      <c r="J203" t="s">
        <v>1066</v>
      </c>
    </row>
    <row r="204" spans="1:10" hidden="1">
      <c r="A204">
        <v>203</v>
      </c>
      <c r="B204" t="s">
        <v>148</v>
      </c>
      <c r="C204" t="s">
        <v>292</v>
      </c>
      <c r="D204">
        <v>800</v>
      </c>
      <c r="G204">
        <v>0</v>
      </c>
      <c r="H204">
        <v>0</v>
      </c>
    </row>
    <row r="205" spans="1:10" hidden="1">
      <c r="A205">
        <v>204</v>
      </c>
      <c r="B205" t="s">
        <v>795</v>
      </c>
      <c r="C205" t="s">
        <v>292</v>
      </c>
      <c r="D205">
        <v>2000</v>
      </c>
      <c r="G205">
        <v>0</v>
      </c>
      <c r="H205">
        <v>0</v>
      </c>
    </row>
    <row r="206" spans="1:10" hidden="1">
      <c r="A206">
        <v>205</v>
      </c>
      <c r="B206" t="s">
        <v>149</v>
      </c>
      <c r="C206" t="s">
        <v>292</v>
      </c>
      <c r="D206">
        <v>4000</v>
      </c>
      <c r="G206">
        <v>0</v>
      </c>
      <c r="H206">
        <v>0</v>
      </c>
    </row>
    <row r="207" spans="1:10" hidden="1">
      <c r="A207">
        <v>206</v>
      </c>
      <c r="B207" t="s">
        <v>150</v>
      </c>
      <c r="C207" t="s">
        <v>292</v>
      </c>
      <c r="D207">
        <v>40000</v>
      </c>
      <c r="G207">
        <v>0</v>
      </c>
      <c r="H207">
        <v>0</v>
      </c>
    </row>
    <row r="208" spans="1:10" hidden="1">
      <c r="A208">
        <v>207</v>
      </c>
      <c r="B208" t="s">
        <v>151</v>
      </c>
      <c r="C208" t="s">
        <v>292</v>
      </c>
      <c r="D208">
        <v>20000</v>
      </c>
      <c r="G208">
        <v>0</v>
      </c>
      <c r="H208">
        <v>0</v>
      </c>
    </row>
    <row r="209" spans="1:10" hidden="1">
      <c r="A209">
        <v>208</v>
      </c>
      <c r="B209" t="s">
        <v>152</v>
      </c>
      <c r="C209" t="s">
        <v>292</v>
      </c>
      <c r="D209">
        <v>20000</v>
      </c>
      <c r="G209">
        <v>0</v>
      </c>
      <c r="H209">
        <v>0</v>
      </c>
    </row>
    <row r="210" spans="1:10" hidden="1">
      <c r="A210">
        <v>209</v>
      </c>
      <c r="B210" t="s">
        <v>153</v>
      </c>
      <c r="C210" t="s">
        <v>292</v>
      </c>
      <c r="D210">
        <v>32000</v>
      </c>
      <c r="G210">
        <v>0</v>
      </c>
      <c r="H210">
        <v>0</v>
      </c>
    </row>
    <row r="211" spans="1:10" hidden="1">
      <c r="A211">
        <v>210</v>
      </c>
      <c r="B211" t="s">
        <v>154</v>
      </c>
      <c r="C211" t="s">
        <v>292</v>
      </c>
      <c r="D211">
        <v>200</v>
      </c>
      <c r="G211">
        <v>0</v>
      </c>
      <c r="H211">
        <v>0</v>
      </c>
    </row>
    <row r="212" spans="1:10" hidden="1">
      <c r="A212">
        <v>211</v>
      </c>
      <c r="B212" t="s">
        <v>155</v>
      </c>
      <c r="C212" t="s">
        <v>323</v>
      </c>
      <c r="D212">
        <v>4</v>
      </c>
      <c r="G212">
        <v>0</v>
      </c>
      <c r="H212">
        <v>0</v>
      </c>
    </row>
    <row r="213" spans="1:10" hidden="1">
      <c r="A213">
        <v>212</v>
      </c>
      <c r="B213" t="s">
        <v>158</v>
      </c>
      <c r="C213" t="s">
        <v>292</v>
      </c>
      <c r="D213">
        <v>10</v>
      </c>
      <c r="G213">
        <v>0</v>
      </c>
      <c r="H213">
        <v>0</v>
      </c>
    </row>
    <row r="214" spans="1:10" hidden="1">
      <c r="A214">
        <v>213</v>
      </c>
      <c r="B214" t="s">
        <v>157</v>
      </c>
      <c r="C214" t="s">
        <v>292</v>
      </c>
      <c r="D214">
        <v>10</v>
      </c>
      <c r="G214">
        <v>0</v>
      </c>
      <c r="H214">
        <v>0</v>
      </c>
    </row>
    <row r="215" spans="1:10" hidden="1">
      <c r="A215">
        <v>214</v>
      </c>
      <c r="B215" t="s">
        <v>156</v>
      </c>
      <c r="C215" t="s">
        <v>292</v>
      </c>
      <c r="D215">
        <v>10</v>
      </c>
      <c r="G215">
        <v>0</v>
      </c>
      <c r="H215">
        <v>0</v>
      </c>
    </row>
    <row r="216" spans="1:10" hidden="1">
      <c r="A216">
        <v>215</v>
      </c>
      <c r="B216" t="s">
        <v>159</v>
      </c>
      <c r="C216" t="s">
        <v>324</v>
      </c>
      <c r="D216">
        <v>120</v>
      </c>
      <c r="G216">
        <v>0</v>
      </c>
      <c r="H216">
        <v>0</v>
      </c>
    </row>
    <row r="217" spans="1:10" hidden="1">
      <c r="A217">
        <v>216</v>
      </c>
      <c r="B217" t="s">
        <v>161</v>
      </c>
      <c r="C217" t="s">
        <v>325</v>
      </c>
      <c r="D217">
        <v>12</v>
      </c>
      <c r="G217">
        <v>0</v>
      </c>
      <c r="H217">
        <v>0</v>
      </c>
    </row>
    <row r="218" spans="1:10" hidden="1">
      <c r="A218">
        <v>217</v>
      </c>
      <c r="B218" t="s">
        <v>160</v>
      </c>
      <c r="C218" t="s">
        <v>324</v>
      </c>
      <c r="D218">
        <v>20</v>
      </c>
      <c r="G218">
        <v>0</v>
      </c>
      <c r="H218">
        <v>0</v>
      </c>
    </row>
    <row r="219" spans="1:10" hidden="1">
      <c r="A219">
        <v>218</v>
      </c>
      <c r="B219" t="s">
        <v>202</v>
      </c>
      <c r="C219" t="s">
        <v>292</v>
      </c>
      <c r="D219">
        <v>20</v>
      </c>
      <c r="G219">
        <v>0</v>
      </c>
      <c r="H219">
        <v>0</v>
      </c>
    </row>
    <row r="220" spans="1:10" hidden="1">
      <c r="A220">
        <v>219</v>
      </c>
      <c r="B220" t="s">
        <v>796</v>
      </c>
      <c r="C220" t="s">
        <v>324</v>
      </c>
      <c r="D220">
        <v>2</v>
      </c>
      <c r="G220">
        <v>0</v>
      </c>
      <c r="H220">
        <v>0</v>
      </c>
    </row>
    <row r="221" spans="1:10" hidden="1">
      <c r="A221">
        <v>220</v>
      </c>
      <c r="B221" t="s">
        <v>162</v>
      </c>
      <c r="C221" t="s">
        <v>291</v>
      </c>
      <c r="D221">
        <v>16</v>
      </c>
      <c r="G221">
        <v>0</v>
      </c>
      <c r="H221">
        <v>0</v>
      </c>
    </row>
    <row r="222" spans="1:10" hidden="1">
      <c r="A222">
        <v>221</v>
      </c>
      <c r="B222" t="s">
        <v>163</v>
      </c>
      <c r="C222" t="s">
        <v>291</v>
      </c>
      <c r="D222">
        <v>8</v>
      </c>
      <c r="G222">
        <v>0</v>
      </c>
      <c r="H222">
        <v>0</v>
      </c>
    </row>
    <row r="223" spans="1:10" hidden="1">
      <c r="A223">
        <v>222</v>
      </c>
      <c r="B223" t="s">
        <v>164</v>
      </c>
      <c r="C223" t="s">
        <v>292</v>
      </c>
      <c r="D223">
        <v>700</v>
      </c>
      <c r="G223">
        <v>0</v>
      </c>
      <c r="H223">
        <v>0</v>
      </c>
    </row>
    <row r="224" spans="1:10">
      <c r="A224">
        <v>223</v>
      </c>
      <c r="B224" t="s">
        <v>797</v>
      </c>
      <c r="C224" t="s">
        <v>292</v>
      </c>
      <c r="D224">
        <v>4</v>
      </c>
      <c r="E224">
        <v>830000</v>
      </c>
      <c r="G224">
        <v>830000</v>
      </c>
      <c r="H224" s="20">
        <v>3320000</v>
      </c>
      <c r="I224" t="s">
        <v>1067</v>
      </c>
      <c r="J224" t="s">
        <v>1068</v>
      </c>
    </row>
    <row r="225" spans="1:8" hidden="1">
      <c r="A225">
        <v>224</v>
      </c>
      <c r="B225" t="s">
        <v>165</v>
      </c>
      <c r="C225" t="s">
        <v>292</v>
      </c>
      <c r="D225">
        <v>120</v>
      </c>
      <c r="G225">
        <v>0</v>
      </c>
      <c r="H225">
        <v>0</v>
      </c>
    </row>
    <row r="226" spans="1:8" hidden="1">
      <c r="A226">
        <v>225</v>
      </c>
      <c r="B226" t="s">
        <v>166</v>
      </c>
      <c r="C226" t="s">
        <v>292</v>
      </c>
      <c r="D226">
        <v>4</v>
      </c>
      <c r="G226">
        <v>0</v>
      </c>
      <c r="H226">
        <v>0</v>
      </c>
    </row>
    <row r="227" spans="1:8" hidden="1">
      <c r="A227">
        <v>226</v>
      </c>
      <c r="B227" t="s">
        <v>167</v>
      </c>
      <c r="C227" t="s">
        <v>326</v>
      </c>
      <c r="D227">
        <v>4</v>
      </c>
      <c r="G227">
        <v>0</v>
      </c>
      <c r="H227">
        <v>0</v>
      </c>
    </row>
    <row r="228" spans="1:8" hidden="1">
      <c r="A228">
        <v>227</v>
      </c>
      <c r="B228" t="s">
        <v>168</v>
      </c>
      <c r="C228" t="s">
        <v>292</v>
      </c>
      <c r="D228">
        <v>200</v>
      </c>
      <c r="G228">
        <v>0</v>
      </c>
      <c r="H228">
        <v>0</v>
      </c>
    </row>
    <row r="229" spans="1:8" hidden="1">
      <c r="A229">
        <v>228</v>
      </c>
      <c r="B229" t="s">
        <v>172</v>
      </c>
      <c r="C229" t="s">
        <v>292</v>
      </c>
      <c r="D229">
        <v>12</v>
      </c>
      <c r="G229">
        <v>0</v>
      </c>
      <c r="H229">
        <v>0</v>
      </c>
    </row>
    <row r="230" spans="1:8" hidden="1">
      <c r="A230">
        <v>229</v>
      </c>
      <c r="B230" t="s">
        <v>169</v>
      </c>
      <c r="C230" t="s">
        <v>292</v>
      </c>
      <c r="D230">
        <v>40</v>
      </c>
      <c r="G230">
        <v>0</v>
      </c>
      <c r="H230">
        <v>0</v>
      </c>
    </row>
    <row r="231" spans="1:8" hidden="1">
      <c r="A231">
        <v>230</v>
      </c>
      <c r="B231" t="s">
        <v>170</v>
      </c>
      <c r="C231" t="s">
        <v>292</v>
      </c>
      <c r="D231">
        <v>4</v>
      </c>
      <c r="G231">
        <v>0</v>
      </c>
      <c r="H231">
        <v>0</v>
      </c>
    </row>
    <row r="232" spans="1:8" hidden="1">
      <c r="A232">
        <v>231</v>
      </c>
      <c r="B232" t="s">
        <v>171</v>
      </c>
      <c r="C232" t="s">
        <v>292</v>
      </c>
      <c r="D232">
        <v>4</v>
      </c>
      <c r="G232">
        <v>0</v>
      </c>
      <c r="H232">
        <v>0</v>
      </c>
    </row>
    <row r="233" spans="1:8" hidden="1">
      <c r="A233">
        <v>232</v>
      </c>
      <c r="B233" t="s">
        <v>174</v>
      </c>
      <c r="C233" t="s">
        <v>292</v>
      </c>
      <c r="D233">
        <v>12</v>
      </c>
      <c r="G233">
        <v>0</v>
      </c>
      <c r="H233">
        <v>0</v>
      </c>
    </row>
    <row r="234" spans="1:8" hidden="1">
      <c r="A234">
        <v>233</v>
      </c>
      <c r="B234" t="s">
        <v>176</v>
      </c>
      <c r="C234" t="s">
        <v>292</v>
      </c>
      <c r="D234">
        <v>12</v>
      </c>
      <c r="G234">
        <v>0</v>
      </c>
      <c r="H234">
        <v>0</v>
      </c>
    </row>
    <row r="235" spans="1:8" hidden="1">
      <c r="A235">
        <v>234</v>
      </c>
      <c r="B235" t="s">
        <v>177</v>
      </c>
      <c r="C235" t="s">
        <v>292</v>
      </c>
      <c r="D235">
        <v>12</v>
      </c>
      <c r="G235">
        <v>0</v>
      </c>
      <c r="H235">
        <v>0</v>
      </c>
    </row>
    <row r="236" spans="1:8" hidden="1">
      <c r="A236">
        <v>235</v>
      </c>
      <c r="B236" t="s">
        <v>178</v>
      </c>
      <c r="C236" t="s">
        <v>292</v>
      </c>
      <c r="D236">
        <v>12</v>
      </c>
      <c r="G236">
        <v>0</v>
      </c>
      <c r="H236">
        <v>0</v>
      </c>
    </row>
    <row r="237" spans="1:8" hidden="1">
      <c r="A237">
        <v>236</v>
      </c>
      <c r="B237" t="s">
        <v>179</v>
      </c>
      <c r="C237" t="s">
        <v>292</v>
      </c>
      <c r="D237">
        <v>12</v>
      </c>
      <c r="G237">
        <v>0</v>
      </c>
      <c r="H237">
        <v>0</v>
      </c>
    </row>
    <row r="238" spans="1:8" hidden="1">
      <c r="A238">
        <v>237</v>
      </c>
      <c r="B238" t="s">
        <v>180</v>
      </c>
      <c r="C238" t="s">
        <v>292</v>
      </c>
      <c r="D238">
        <v>12</v>
      </c>
      <c r="G238">
        <v>0</v>
      </c>
      <c r="H238">
        <v>0</v>
      </c>
    </row>
    <row r="239" spans="1:8" hidden="1">
      <c r="A239">
        <v>238</v>
      </c>
      <c r="B239" t="s">
        <v>173</v>
      </c>
      <c r="C239" t="s">
        <v>292</v>
      </c>
      <c r="D239">
        <v>12</v>
      </c>
      <c r="G239">
        <v>0</v>
      </c>
      <c r="H239">
        <v>0</v>
      </c>
    </row>
    <row r="240" spans="1:8" hidden="1">
      <c r="A240">
        <v>239</v>
      </c>
      <c r="B240" t="s">
        <v>175</v>
      </c>
      <c r="C240" t="s">
        <v>292</v>
      </c>
      <c r="D240">
        <v>12</v>
      </c>
      <c r="G240">
        <v>0</v>
      </c>
      <c r="H240">
        <v>0</v>
      </c>
    </row>
    <row r="241" spans="1:8" hidden="1">
      <c r="A241">
        <v>240</v>
      </c>
      <c r="B241" t="s">
        <v>181</v>
      </c>
      <c r="C241" t="s">
        <v>292</v>
      </c>
      <c r="D241">
        <v>80</v>
      </c>
      <c r="G241">
        <v>0</v>
      </c>
      <c r="H241">
        <v>0</v>
      </c>
    </row>
    <row r="242" spans="1:8" hidden="1">
      <c r="A242">
        <v>241</v>
      </c>
      <c r="B242" t="s">
        <v>798</v>
      </c>
      <c r="C242" t="s">
        <v>292</v>
      </c>
      <c r="D242">
        <v>40</v>
      </c>
      <c r="G242">
        <v>0</v>
      </c>
      <c r="H242">
        <v>0</v>
      </c>
    </row>
    <row r="243" spans="1:8" hidden="1">
      <c r="A243">
        <v>242</v>
      </c>
      <c r="B243" t="s">
        <v>182</v>
      </c>
      <c r="C243" t="s">
        <v>292</v>
      </c>
      <c r="D243">
        <v>200</v>
      </c>
      <c r="G243">
        <v>0</v>
      </c>
      <c r="H243">
        <v>0</v>
      </c>
    </row>
    <row r="244" spans="1:8" hidden="1">
      <c r="A244">
        <v>243</v>
      </c>
      <c r="B244" t="s">
        <v>183</v>
      </c>
      <c r="C244" t="s">
        <v>292</v>
      </c>
      <c r="D244">
        <v>80</v>
      </c>
      <c r="G244">
        <v>0</v>
      </c>
      <c r="H244">
        <v>0</v>
      </c>
    </row>
    <row r="245" spans="1:8" hidden="1">
      <c r="A245">
        <v>244</v>
      </c>
      <c r="B245" t="s">
        <v>184</v>
      </c>
      <c r="C245" t="s">
        <v>292</v>
      </c>
      <c r="D245">
        <v>60</v>
      </c>
      <c r="G245">
        <v>0</v>
      </c>
      <c r="H245">
        <v>0</v>
      </c>
    </row>
    <row r="246" spans="1:8" hidden="1">
      <c r="A246">
        <v>245</v>
      </c>
      <c r="B246" t="s">
        <v>188</v>
      </c>
      <c r="C246" t="s">
        <v>292</v>
      </c>
      <c r="D246">
        <v>60</v>
      </c>
      <c r="G246">
        <v>0</v>
      </c>
      <c r="H246">
        <v>0</v>
      </c>
    </row>
    <row r="247" spans="1:8" hidden="1">
      <c r="A247">
        <v>246</v>
      </c>
      <c r="B247" t="s">
        <v>185</v>
      </c>
      <c r="C247" t="s">
        <v>292</v>
      </c>
      <c r="D247">
        <v>20</v>
      </c>
      <c r="G247">
        <v>0</v>
      </c>
      <c r="H247">
        <v>0</v>
      </c>
    </row>
    <row r="248" spans="1:8" hidden="1">
      <c r="A248">
        <v>247</v>
      </c>
      <c r="B248" t="s">
        <v>186</v>
      </c>
      <c r="C248" t="s">
        <v>292</v>
      </c>
      <c r="D248">
        <v>20</v>
      </c>
      <c r="G248">
        <v>0</v>
      </c>
      <c r="H248">
        <v>0</v>
      </c>
    </row>
    <row r="249" spans="1:8" hidden="1">
      <c r="A249">
        <v>248</v>
      </c>
      <c r="B249" t="s">
        <v>189</v>
      </c>
      <c r="C249" t="s">
        <v>292</v>
      </c>
      <c r="D249">
        <v>40</v>
      </c>
      <c r="G249">
        <v>0</v>
      </c>
      <c r="H249">
        <v>0</v>
      </c>
    </row>
    <row r="250" spans="1:8" hidden="1">
      <c r="A250">
        <v>249</v>
      </c>
      <c r="B250" t="s">
        <v>190</v>
      </c>
      <c r="C250" t="s">
        <v>292</v>
      </c>
      <c r="D250">
        <v>40</v>
      </c>
      <c r="G250">
        <v>0</v>
      </c>
      <c r="H250">
        <v>0</v>
      </c>
    </row>
    <row r="251" spans="1:8" hidden="1">
      <c r="A251">
        <v>250</v>
      </c>
      <c r="B251" t="s">
        <v>187</v>
      </c>
      <c r="C251" t="s">
        <v>292</v>
      </c>
      <c r="D251">
        <v>32</v>
      </c>
      <c r="G251">
        <v>0</v>
      </c>
      <c r="H251">
        <v>0</v>
      </c>
    </row>
    <row r="252" spans="1:8" hidden="1">
      <c r="A252">
        <v>251</v>
      </c>
      <c r="B252" t="s">
        <v>191</v>
      </c>
      <c r="C252" t="s">
        <v>292</v>
      </c>
      <c r="D252">
        <v>600</v>
      </c>
      <c r="G252">
        <v>0</v>
      </c>
      <c r="H252">
        <v>0</v>
      </c>
    </row>
    <row r="253" spans="1:8" hidden="1">
      <c r="A253">
        <v>252</v>
      </c>
      <c r="B253" t="s">
        <v>192</v>
      </c>
      <c r="C253" t="s">
        <v>292</v>
      </c>
      <c r="D253">
        <v>400</v>
      </c>
      <c r="G253">
        <v>0</v>
      </c>
      <c r="H253">
        <v>0</v>
      </c>
    </row>
    <row r="254" spans="1:8" hidden="1">
      <c r="A254">
        <v>253</v>
      </c>
      <c r="B254" t="s">
        <v>193</v>
      </c>
      <c r="C254" t="s">
        <v>292</v>
      </c>
      <c r="D254">
        <v>48</v>
      </c>
      <c r="G254">
        <v>0</v>
      </c>
      <c r="H254">
        <v>0</v>
      </c>
    </row>
    <row r="255" spans="1:8" hidden="1">
      <c r="A255">
        <v>254</v>
      </c>
      <c r="B255" t="s">
        <v>194</v>
      </c>
      <c r="C255" t="s">
        <v>292</v>
      </c>
      <c r="D255">
        <v>320</v>
      </c>
      <c r="G255">
        <v>0</v>
      </c>
      <c r="H255">
        <v>0</v>
      </c>
    </row>
    <row r="256" spans="1:8" hidden="1">
      <c r="A256">
        <v>255</v>
      </c>
      <c r="B256" t="s">
        <v>195</v>
      </c>
      <c r="C256" t="s">
        <v>327</v>
      </c>
      <c r="D256">
        <v>4</v>
      </c>
      <c r="G256">
        <v>0</v>
      </c>
      <c r="H256">
        <v>0</v>
      </c>
    </row>
    <row r="257" spans="1:10" hidden="1">
      <c r="A257">
        <v>256</v>
      </c>
      <c r="B257" t="s">
        <v>196</v>
      </c>
      <c r="C257" t="s">
        <v>327</v>
      </c>
      <c r="D257">
        <v>4</v>
      </c>
      <c r="G257">
        <v>0</v>
      </c>
      <c r="H257">
        <v>0</v>
      </c>
    </row>
    <row r="258" spans="1:10" hidden="1">
      <c r="A258">
        <v>257</v>
      </c>
      <c r="B258" t="s">
        <v>799</v>
      </c>
      <c r="C258" t="s">
        <v>317</v>
      </c>
      <c r="D258">
        <v>4</v>
      </c>
      <c r="G258">
        <v>0</v>
      </c>
      <c r="H258">
        <v>0</v>
      </c>
    </row>
    <row r="259" spans="1:10" hidden="1">
      <c r="A259">
        <v>258</v>
      </c>
      <c r="B259" t="s">
        <v>198</v>
      </c>
      <c r="C259" t="s">
        <v>328</v>
      </c>
      <c r="D259">
        <v>4</v>
      </c>
      <c r="G259">
        <v>0</v>
      </c>
      <c r="H259">
        <v>0</v>
      </c>
    </row>
    <row r="260" spans="1:10" hidden="1">
      <c r="A260">
        <v>259</v>
      </c>
      <c r="B260" t="s">
        <v>213</v>
      </c>
      <c r="C260" t="s">
        <v>292</v>
      </c>
      <c r="D260">
        <v>36</v>
      </c>
      <c r="G260">
        <v>0</v>
      </c>
      <c r="H260">
        <v>0</v>
      </c>
    </row>
    <row r="261" spans="1:10">
      <c r="A261">
        <v>260</v>
      </c>
      <c r="B261" t="s">
        <v>800</v>
      </c>
      <c r="C261" t="s">
        <v>292</v>
      </c>
      <c r="D261">
        <v>200</v>
      </c>
      <c r="E261">
        <v>2600</v>
      </c>
      <c r="G261">
        <v>2600</v>
      </c>
      <c r="H261" s="20">
        <v>520000</v>
      </c>
      <c r="I261" t="s">
        <v>1069</v>
      </c>
      <c r="J261" t="s">
        <v>1070</v>
      </c>
    </row>
    <row r="262" spans="1:10" hidden="1">
      <c r="A262">
        <v>261</v>
      </c>
      <c r="B262" t="s">
        <v>801</v>
      </c>
      <c r="D262">
        <v>200</v>
      </c>
      <c r="G262">
        <v>0</v>
      </c>
      <c r="H262">
        <v>0</v>
      </c>
    </row>
    <row r="263" spans="1:10">
      <c r="A263">
        <v>262</v>
      </c>
      <c r="B263" t="s">
        <v>802</v>
      </c>
      <c r="C263" t="s">
        <v>292</v>
      </c>
      <c r="D263">
        <v>20</v>
      </c>
      <c r="E263">
        <v>5000</v>
      </c>
      <c r="F263">
        <v>800</v>
      </c>
      <c r="G263">
        <v>5800</v>
      </c>
      <c r="H263" s="20">
        <v>116000</v>
      </c>
      <c r="I263" t="s">
        <v>1059</v>
      </c>
      <c r="J263" t="s">
        <v>1060</v>
      </c>
    </row>
    <row r="264" spans="1:10" hidden="1">
      <c r="A264">
        <v>263</v>
      </c>
      <c r="B264" t="s">
        <v>199</v>
      </c>
      <c r="C264" t="s">
        <v>292</v>
      </c>
      <c r="D264">
        <v>120</v>
      </c>
      <c r="G264">
        <v>0</v>
      </c>
      <c r="H264">
        <v>0</v>
      </c>
    </row>
    <row r="265" spans="1:10" hidden="1">
      <c r="A265">
        <v>264</v>
      </c>
      <c r="B265" t="s">
        <v>200</v>
      </c>
      <c r="C265" t="s">
        <v>292</v>
      </c>
      <c r="D265">
        <v>40</v>
      </c>
      <c r="G265">
        <v>0</v>
      </c>
      <c r="H265">
        <v>0</v>
      </c>
    </row>
    <row r="266" spans="1:10" hidden="1">
      <c r="A266">
        <v>265</v>
      </c>
      <c r="B266" t="s">
        <v>201</v>
      </c>
      <c r="C266" t="s">
        <v>292</v>
      </c>
      <c r="D266">
        <v>40</v>
      </c>
      <c r="G266">
        <v>0</v>
      </c>
      <c r="H266">
        <v>0</v>
      </c>
    </row>
    <row r="267" spans="1:10" hidden="1">
      <c r="A267">
        <v>266</v>
      </c>
      <c r="B267" t="s">
        <v>203</v>
      </c>
      <c r="C267" t="s">
        <v>329</v>
      </c>
      <c r="D267">
        <v>200</v>
      </c>
      <c r="G267">
        <v>0</v>
      </c>
      <c r="H267">
        <v>0</v>
      </c>
    </row>
    <row r="268" spans="1:10" hidden="1">
      <c r="A268">
        <v>267</v>
      </c>
      <c r="B268" t="s">
        <v>803</v>
      </c>
      <c r="C268" t="s">
        <v>330</v>
      </c>
      <c r="D268">
        <v>4</v>
      </c>
      <c r="G268">
        <v>0</v>
      </c>
      <c r="H268">
        <v>0</v>
      </c>
    </row>
    <row r="269" spans="1:10" hidden="1">
      <c r="A269">
        <v>268</v>
      </c>
      <c r="B269" t="s">
        <v>204</v>
      </c>
      <c r="C269" t="s">
        <v>292</v>
      </c>
      <c r="D269">
        <v>48</v>
      </c>
      <c r="G269">
        <v>0</v>
      </c>
      <c r="H269">
        <v>0</v>
      </c>
    </row>
    <row r="270" spans="1:10" hidden="1">
      <c r="A270">
        <v>269</v>
      </c>
      <c r="B270" t="s">
        <v>205</v>
      </c>
      <c r="C270" t="s">
        <v>292</v>
      </c>
      <c r="D270">
        <v>288</v>
      </c>
      <c r="G270">
        <v>0</v>
      </c>
      <c r="H270">
        <v>0</v>
      </c>
    </row>
    <row r="271" spans="1:10" hidden="1">
      <c r="A271">
        <v>270</v>
      </c>
      <c r="B271" t="s">
        <v>206</v>
      </c>
      <c r="C271" t="s">
        <v>292</v>
      </c>
      <c r="D271">
        <v>192</v>
      </c>
      <c r="G271">
        <v>0</v>
      </c>
      <c r="H271">
        <v>0</v>
      </c>
    </row>
    <row r="272" spans="1:10" hidden="1">
      <c r="A272">
        <v>271</v>
      </c>
      <c r="B272" t="s">
        <v>207</v>
      </c>
      <c r="C272" t="s">
        <v>292</v>
      </c>
      <c r="D272">
        <v>48</v>
      </c>
      <c r="G272">
        <v>0</v>
      </c>
      <c r="H272">
        <v>0</v>
      </c>
    </row>
    <row r="273" spans="1:8" hidden="1">
      <c r="A273">
        <v>272</v>
      </c>
      <c r="B273" t="s">
        <v>208</v>
      </c>
      <c r="C273" t="s">
        <v>292</v>
      </c>
      <c r="D273">
        <v>192</v>
      </c>
      <c r="G273">
        <v>0</v>
      </c>
      <c r="H273">
        <v>0</v>
      </c>
    </row>
    <row r="274" spans="1:8" hidden="1">
      <c r="A274">
        <v>273</v>
      </c>
      <c r="B274" t="s">
        <v>209</v>
      </c>
      <c r="C274" t="s">
        <v>292</v>
      </c>
      <c r="D274">
        <v>288</v>
      </c>
      <c r="G274">
        <v>0</v>
      </c>
      <c r="H274">
        <v>0</v>
      </c>
    </row>
    <row r="275" spans="1:8" hidden="1">
      <c r="A275">
        <v>274</v>
      </c>
      <c r="B275" t="s">
        <v>210</v>
      </c>
      <c r="C275" t="s">
        <v>292</v>
      </c>
      <c r="D275">
        <v>288</v>
      </c>
      <c r="G275">
        <v>0</v>
      </c>
      <c r="H275">
        <v>0</v>
      </c>
    </row>
    <row r="276" spans="1:8" hidden="1">
      <c r="A276">
        <v>275</v>
      </c>
      <c r="B276" t="s">
        <v>804</v>
      </c>
      <c r="C276" t="s">
        <v>292</v>
      </c>
      <c r="D276">
        <v>48</v>
      </c>
      <c r="G276">
        <v>0</v>
      </c>
      <c r="H276">
        <v>0</v>
      </c>
    </row>
    <row r="277" spans="1:8" hidden="1">
      <c r="A277">
        <v>276</v>
      </c>
      <c r="B277" t="s">
        <v>211</v>
      </c>
      <c r="C277" t="s">
        <v>292</v>
      </c>
      <c r="D277">
        <v>192</v>
      </c>
      <c r="G277">
        <v>0</v>
      </c>
      <c r="H277">
        <v>0</v>
      </c>
    </row>
    <row r="278" spans="1:8" hidden="1">
      <c r="A278">
        <v>277</v>
      </c>
      <c r="B278" t="s">
        <v>212</v>
      </c>
      <c r="C278" t="s">
        <v>292</v>
      </c>
      <c r="D278">
        <v>96</v>
      </c>
      <c r="G278">
        <v>0</v>
      </c>
      <c r="H278">
        <v>0</v>
      </c>
    </row>
    <row r="279" spans="1:8" hidden="1">
      <c r="A279">
        <v>278</v>
      </c>
      <c r="B279" t="s">
        <v>805</v>
      </c>
      <c r="C279" t="s">
        <v>292</v>
      </c>
      <c r="D279">
        <v>48</v>
      </c>
      <c r="G279">
        <v>0</v>
      </c>
      <c r="H279">
        <v>0</v>
      </c>
    </row>
    <row r="280" spans="1:8" hidden="1">
      <c r="A280">
        <v>279</v>
      </c>
      <c r="B280" t="s">
        <v>214</v>
      </c>
      <c r="C280" t="s">
        <v>292</v>
      </c>
      <c r="D280">
        <v>16</v>
      </c>
      <c r="G280">
        <v>0</v>
      </c>
      <c r="H280">
        <v>0</v>
      </c>
    </row>
    <row r="281" spans="1:8" hidden="1">
      <c r="A281">
        <v>280</v>
      </c>
      <c r="B281" t="s">
        <v>215</v>
      </c>
      <c r="C281" t="s">
        <v>292</v>
      </c>
      <c r="D281">
        <v>16</v>
      </c>
      <c r="G281">
        <v>0</v>
      </c>
      <c r="H281">
        <v>0</v>
      </c>
    </row>
    <row r="282" spans="1:8" hidden="1">
      <c r="A282">
        <v>281</v>
      </c>
      <c r="B282" t="s">
        <v>216</v>
      </c>
      <c r="C282" t="s">
        <v>292</v>
      </c>
      <c r="D282">
        <v>16</v>
      </c>
      <c r="G282">
        <v>0</v>
      </c>
      <c r="H282">
        <v>0</v>
      </c>
    </row>
    <row r="283" spans="1:8" hidden="1">
      <c r="A283">
        <v>282</v>
      </c>
      <c r="B283" t="s">
        <v>217</v>
      </c>
      <c r="C283" t="s">
        <v>292</v>
      </c>
      <c r="D283">
        <v>48</v>
      </c>
      <c r="G283">
        <v>0</v>
      </c>
      <c r="H283">
        <v>0</v>
      </c>
    </row>
    <row r="284" spans="1:8" hidden="1">
      <c r="A284">
        <v>283</v>
      </c>
      <c r="B284" t="s">
        <v>218</v>
      </c>
      <c r="C284" t="s">
        <v>292</v>
      </c>
      <c r="D284">
        <v>96</v>
      </c>
      <c r="G284">
        <v>0</v>
      </c>
      <c r="H284">
        <v>0</v>
      </c>
    </row>
    <row r="285" spans="1:8" hidden="1">
      <c r="A285">
        <v>284</v>
      </c>
      <c r="B285" t="s">
        <v>219</v>
      </c>
      <c r="C285" t="s">
        <v>292</v>
      </c>
      <c r="D285">
        <v>48</v>
      </c>
      <c r="G285">
        <v>0</v>
      </c>
      <c r="H285">
        <v>0</v>
      </c>
    </row>
    <row r="286" spans="1:8" hidden="1">
      <c r="A286">
        <v>285</v>
      </c>
      <c r="B286" t="s">
        <v>806</v>
      </c>
      <c r="C286" t="s">
        <v>292</v>
      </c>
      <c r="D286">
        <v>48</v>
      </c>
      <c r="G286">
        <v>0</v>
      </c>
      <c r="H286">
        <v>0</v>
      </c>
    </row>
    <row r="287" spans="1:8" hidden="1">
      <c r="A287">
        <v>286</v>
      </c>
      <c r="B287" t="s">
        <v>279</v>
      </c>
      <c r="C287" t="s">
        <v>333</v>
      </c>
      <c r="D287">
        <v>4</v>
      </c>
      <c r="G287">
        <v>0</v>
      </c>
      <c r="H287">
        <v>0</v>
      </c>
    </row>
    <row r="288" spans="1:8" hidden="1">
      <c r="A288">
        <v>287</v>
      </c>
      <c r="B288" t="s">
        <v>197</v>
      </c>
      <c r="C288" t="s">
        <v>292</v>
      </c>
      <c r="D288">
        <v>4</v>
      </c>
      <c r="G288">
        <v>0</v>
      </c>
      <c r="H288">
        <v>0</v>
      </c>
    </row>
    <row r="289" spans="1:10" hidden="1">
      <c r="A289">
        <v>288</v>
      </c>
      <c r="B289" t="s">
        <v>807</v>
      </c>
      <c r="C289" t="s">
        <v>292</v>
      </c>
      <c r="D289">
        <v>8</v>
      </c>
      <c r="G289">
        <v>0</v>
      </c>
      <c r="H289">
        <v>0</v>
      </c>
    </row>
    <row r="290" spans="1:10" hidden="1">
      <c r="A290">
        <v>289</v>
      </c>
      <c r="B290" t="s">
        <v>808</v>
      </c>
      <c r="C290" t="s">
        <v>292</v>
      </c>
      <c r="D290">
        <v>12</v>
      </c>
      <c r="G290">
        <v>0</v>
      </c>
      <c r="H290">
        <v>0</v>
      </c>
    </row>
    <row r="291" spans="1:10" hidden="1">
      <c r="A291">
        <v>290</v>
      </c>
      <c r="B291" t="s">
        <v>809</v>
      </c>
      <c r="C291" t="s">
        <v>292</v>
      </c>
      <c r="D291">
        <v>12</v>
      </c>
      <c r="G291">
        <v>0</v>
      </c>
      <c r="H291">
        <v>0</v>
      </c>
    </row>
    <row r="292" spans="1:10" hidden="1">
      <c r="A292">
        <v>291</v>
      </c>
      <c r="B292" t="s">
        <v>810</v>
      </c>
      <c r="C292" t="s">
        <v>292</v>
      </c>
      <c r="D292">
        <v>8</v>
      </c>
      <c r="G292">
        <v>0</v>
      </c>
      <c r="H292">
        <v>0</v>
      </c>
    </row>
    <row r="293" spans="1:10" hidden="1">
      <c r="A293">
        <v>292</v>
      </c>
      <c r="B293" t="s">
        <v>811</v>
      </c>
      <c r="C293" t="s">
        <v>292</v>
      </c>
      <c r="D293">
        <v>40</v>
      </c>
      <c r="G293">
        <v>0</v>
      </c>
      <c r="H293">
        <v>0</v>
      </c>
    </row>
    <row r="294" spans="1:10" hidden="1">
      <c r="A294">
        <v>293</v>
      </c>
      <c r="B294" t="s">
        <v>812</v>
      </c>
      <c r="C294" t="s">
        <v>292</v>
      </c>
      <c r="D294">
        <v>40</v>
      </c>
      <c r="G294">
        <v>0</v>
      </c>
      <c r="H294">
        <v>0</v>
      </c>
    </row>
    <row r="295" spans="1:10" hidden="1">
      <c r="A295">
        <v>294</v>
      </c>
      <c r="B295" t="s">
        <v>220</v>
      </c>
      <c r="C295" t="s">
        <v>17</v>
      </c>
      <c r="D295">
        <v>4</v>
      </c>
      <c r="G295">
        <v>0</v>
      </c>
      <c r="H295">
        <v>0</v>
      </c>
    </row>
    <row r="296" spans="1:10">
      <c r="A296">
        <v>295</v>
      </c>
      <c r="B296" t="s">
        <v>813</v>
      </c>
      <c r="C296" t="s">
        <v>881</v>
      </c>
      <c r="D296">
        <v>400</v>
      </c>
      <c r="E296">
        <v>4000</v>
      </c>
      <c r="G296">
        <v>4000</v>
      </c>
      <c r="H296" s="20">
        <v>1600000</v>
      </c>
      <c r="I296" t="s">
        <v>1071</v>
      </c>
      <c r="J296" t="s">
        <v>1064</v>
      </c>
    </row>
    <row r="297" spans="1:10" hidden="1">
      <c r="A297">
        <v>296</v>
      </c>
      <c r="B297" t="s">
        <v>221</v>
      </c>
      <c r="C297" t="s">
        <v>292</v>
      </c>
      <c r="D297">
        <v>4</v>
      </c>
      <c r="G297">
        <v>0</v>
      </c>
      <c r="H297">
        <v>0</v>
      </c>
    </row>
    <row r="298" spans="1:10" hidden="1">
      <c r="A298">
        <v>297</v>
      </c>
      <c r="B298" t="s">
        <v>222</v>
      </c>
      <c r="C298" t="s">
        <v>292</v>
      </c>
      <c r="D298">
        <v>16</v>
      </c>
      <c r="G298">
        <v>0</v>
      </c>
      <c r="H298">
        <v>0</v>
      </c>
    </row>
    <row r="299" spans="1:10" hidden="1">
      <c r="A299">
        <v>298</v>
      </c>
      <c r="B299" t="s">
        <v>223</v>
      </c>
      <c r="C299" t="s">
        <v>292</v>
      </c>
      <c r="D299">
        <v>16</v>
      </c>
      <c r="G299">
        <v>0</v>
      </c>
      <c r="H299">
        <v>0</v>
      </c>
    </row>
    <row r="300" spans="1:10" hidden="1">
      <c r="A300">
        <v>299</v>
      </c>
      <c r="B300" t="s">
        <v>224</v>
      </c>
      <c r="C300" t="s">
        <v>292</v>
      </c>
      <c r="D300">
        <v>12</v>
      </c>
      <c r="G300">
        <v>0</v>
      </c>
      <c r="H300">
        <v>0</v>
      </c>
    </row>
    <row r="301" spans="1:10" hidden="1">
      <c r="A301">
        <v>300</v>
      </c>
      <c r="B301" t="s">
        <v>225</v>
      </c>
      <c r="C301" t="s">
        <v>292</v>
      </c>
      <c r="D301">
        <v>160</v>
      </c>
      <c r="G301">
        <v>0</v>
      </c>
      <c r="H301">
        <v>0</v>
      </c>
    </row>
    <row r="302" spans="1:10" hidden="1">
      <c r="A302">
        <v>301</v>
      </c>
      <c r="B302" t="s">
        <v>226</v>
      </c>
      <c r="C302" t="s">
        <v>292</v>
      </c>
      <c r="D302">
        <v>160</v>
      </c>
      <c r="G302">
        <v>0</v>
      </c>
      <c r="H302">
        <v>0</v>
      </c>
    </row>
    <row r="303" spans="1:10" hidden="1">
      <c r="A303">
        <v>302</v>
      </c>
      <c r="B303" t="s">
        <v>227</v>
      </c>
      <c r="C303" t="s">
        <v>292</v>
      </c>
      <c r="D303">
        <v>8</v>
      </c>
      <c r="G303">
        <v>0</v>
      </c>
      <c r="H303">
        <v>0</v>
      </c>
    </row>
    <row r="304" spans="1:10" hidden="1">
      <c r="A304">
        <v>303</v>
      </c>
      <c r="B304" t="s">
        <v>228</v>
      </c>
      <c r="C304" t="s">
        <v>292</v>
      </c>
      <c r="D304">
        <v>8</v>
      </c>
      <c r="G304">
        <v>0</v>
      </c>
      <c r="H304">
        <v>0</v>
      </c>
    </row>
    <row r="305" spans="1:8" hidden="1">
      <c r="A305">
        <v>304</v>
      </c>
      <c r="B305" t="s">
        <v>229</v>
      </c>
      <c r="C305" t="s">
        <v>292</v>
      </c>
      <c r="D305">
        <v>8</v>
      </c>
      <c r="G305">
        <v>0</v>
      </c>
      <c r="H305">
        <v>0</v>
      </c>
    </row>
    <row r="306" spans="1:8" hidden="1">
      <c r="A306">
        <v>305</v>
      </c>
      <c r="B306" t="s">
        <v>230</v>
      </c>
      <c r="C306" t="s">
        <v>292</v>
      </c>
      <c r="D306">
        <v>200</v>
      </c>
      <c r="G306">
        <v>0</v>
      </c>
      <c r="H306">
        <v>0</v>
      </c>
    </row>
    <row r="307" spans="1:8" hidden="1">
      <c r="A307">
        <v>306</v>
      </c>
      <c r="B307" t="s">
        <v>231</v>
      </c>
      <c r="C307" t="s">
        <v>292</v>
      </c>
      <c r="D307">
        <v>80</v>
      </c>
      <c r="G307">
        <v>0</v>
      </c>
      <c r="H307">
        <v>0</v>
      </c>
    </row>
    <row r="308" spans="1:8" hidden="1">
      <c r="A308">
        <v>307</v>
      </c>
      <c r="B308" t="s">
        <v>232</v>
      </c>
      <c r="C308" t="s">
        <v>292</v>
      </c>
      <c r="D308">
        <v>80</v>
      </c>
      <c r="G308">
        <v>0</v>
      </c>
      <c r="H308">
        <v>0</v>
      </c>
    </row>
    <row r="309" spans="1:8" hidden="1">
      <c r="A309">
        <v>308</v>
      </c>
      <c r="B309" t="s">
        <v>233</v>
      </c>
      <c r="C309" t="s">
        <v>292</v>
      </c>
      <c r="D309">
        <v>120</v>
      </c>
      <c r="G309">
        <v>0</v>
      </c>
      <c r="H309">
        <v>0</v>
      </c>
    </row>
    <row r="310" spans="1:8" hidden="1">
      <c r="A310">
        <v>309</v>
      </c>
      <c r="B310" t="s">
        <v>234</v>
      </c>
      <c r="C310" t="s">
        <v>292</v>
      </c>
      <c r="D310">
        <v>120</v>
      </c>
      <c r="G310">
        <v>0</v>
      </c>
      <c r="H310">
        <v>0</v>
      </c>
    </row>
    <row r="311" spans="1:8" hidden="1">
      <c r="A311">
        <v>310</v>
      </c>
      <c r="B311" t="s">
        <v>235</v>
      </c>
      <c r="C311" t="s">
        <v>292</v>
      </c>
      <c r="D311">
        <v>80</v>
      </c>
      <c r="G311">
        <v>0</v>
      </c>
      <c r="H311">
        <v>0</v>
      </c>
    </row>
    <row r="312" spans="1:8" hidden="1">
      <c r="A312">
        <v>311</v>
      </c>
      <c r="B312" t="s">
        <v>236</v>
      </c>
      <c r="C312" t="s">
        <v>292</v>
      </c>
      <c r="D312">
        <v>200</v>
      </c>
      <c r="G312">
        <v>0</v>
      </c>
      <c r="H312">
        <v>0</v>
      </c>
    </row>
    <row r="313" spans="1:8" hidden="1">
      <c r="A313">
        <v>312</v>
      </c>
      <c r="B313" t="s">
        <v>237</v>
      </c>
      <c r="C313" t="s">
        <v>292</v>
      </c>
      <c r="D313">
        <v>240</v>
      </c>
      <c r="G313">
        <v>0</v>
      </c>
      <c r="H313">
        <v>0</v>
      </c>
    </row>
    <row r="314" spans="1:8" hidden="1">
      <c r="A314">
        <v>313</v>
      </c>
      <c r="B314" t="s">
        <v>238</v>
      </c>
      <c r="C314" t="s">
        <v>292</v>
      </c>
      <c r="D314">
        <v>400</v>
      </c>
      <c r="G314">
        <v>0</v>
      </c>
      <c r="H314">
        <v>0</v>
      </c>
    </row>
    <row r="315" spans="1:8" hidden="1">
      <c r="A315">
        <v>314</v>
      </c>
      <c r="B315" t="s">
        <v>239</v>
      </c>
      <c r="C315" t="s">
        <v>292</v>
      </c>
      <c r="D315">
        <v>4</v>
      </c>
      <c r="G315">
        <v>0</v>
      </c>
      <c r="H315">
        <v>0</v>
      </c>
    </row>
    <row r="316" spans="1:8" hidden="1">
      <c r="A316">
        <v>315</v>
      </c>
      <c r="B316" t="s">
        <v>240</v>
      </c>
      <c r="C316" t="s">
        <v>292</v>
      </c>
      <c r="D316">
        <v>4</v>
      </c>
      <c r="G316">
        <v>0</v>
      </c>
      <c r="H316">
        <v>0</v>
      </c>
    </row>
    <row r="317" spans="1:8" hidden="1">
      <c r="A317">
        <v>316</v>
      </c>
      <c r="B317" t="s">
        <v>243</v>
      </c>
      <c r="C317" t="s">
        <v>292</v>
      </c>
      <c r="D317">
        <v>4</v>
      </c>
      <c r="G317">
        <v>0</v>
      </c>
      <c r="H317">
        <v>0</v>
      </c>
    </row>
    <row r="318" spans="1:8" hidden="1">
      <c r="A318">
        <v>317</v>
      </c>
      <c r="B318" t="s">
        <v>814</v>
      </c>
      <c r="C318" t="s">
        <v>292</v>
      </c>
      <c r="D318">
        <v>4</v>
      </c>
      <c r="G318">
        <v>0</v>
      </c>
      <c r="H318">
        <v>0</v>
      </c>
    </row>
    <row r="319" spans="1:8" hidden="1">
      <c r="A319">
        <v>318</v>
      </c>
      <c r="B319" t="s">
        <v>244</v>
      </c>
      <c r="C319" t="s">
        <v>292</v>
      </c>
      <c r="D319">
        <v>400</v>
      </c>
      <c r="G319">
        <v>0</v>
      </c>
      <c r="H319">
        <v>0</v>
      </c>
    </row>
    <row r="320" spans="1:8" hidden="1">
      <c r="A320">
        <v>319</v>
      </c>
      <c r="B320" t="s">
        <v>245</v>
      </c>
      <c r="C320" t="s">
        <v>292</v>
      </c>
      <c r="D320">
        <v>400</v>
      </c>
      <c r="G320">
        <v>0</v>
      </c>
      <c r="H320">
        <v>0</v>
      </c>
    </row>
    <row r="321" spans="1:10" hidden="1">
      <c r="A321">
        <v>320</v>
      </c>
      <c r="B321" t="s">
        <v>815</v>
      </c>
      <c r="D321">
        <v>400</v>
      </c>
      <c r="G321">
        <v>0</v>
      </c>
      <c r="H321">
        <v>0</v>
      </c>
    </row>
    <row r="322" spans="1:10" hidden="1">
      <c r="A322">
        <v>321</v>
      </c>
      <c r="B322" t="s">
        <v>816</v>
      </c>
      <c r="D322">
        <v>8</v>
      </c>
      <c r="G322">
        <v>0</v>
      </c>
      <c r="H322">
        <v>0</v>
      </c>
    </row>
    <row r="323" spans="1:10" hidden="1">
      <c r="A323">
        <v>322</v>
      </c>
      <c r="B323" t="s">
        <v>241</v>
      </c>
      <c r="C323" t="s">
        <v>292</v>
      </c>
      <c r="D323">
        <v>20</v>
      </c>
      <c r="G323">
        <v>0</v>
      </c>
      <c r="H323">
        <v>0</v>
      </c>
    </row>
    <row r="324" spans="1:10" hidden="1">
      <c r="A324">
        <v>323</v>
      </c>
      <c r="B324" t="s">
        <v>242</v>
      </c>
      <c r="C324" t="s">
        <v>292</v>
      </c>
      <c r="D324">
        <v>8</v>
      </c>
      <c r="G324">
        <v>0</v>
      </c>
      <c r="H324">
        <v>0</v>
      </c>
    </row>
    <row r="325" spans="1:10" hidden="1">
      <c r="A325">
        <v>324</v>
      </c>
      <c r="B325" t="s">
        <v>817</v>
      </c>
      <c r="C325" t="s">
        <v>292</v>
      </c>
      <c r="D325">
        <v>50</v>
      </c>
      <c r="G325">
        <v>0</v>
      </c>
      <c r="H325">
        <v>0</v>
      </c>
    </row>
    <row r="326" spans="1:10" hidden="1">
      <c r="A326">
        <v>325</v>
      </c>
      <c r="B326" t="s">
        <v>246</v>
      </c>
      <c r="C326" t="s">
        <v>292</v>
      </c>
      <c r="D326">
        <v>12</v>
      </c>
      <c r="G326">
        <v>0</v>
      </c>
      <c r="H326">
        <v>0</v>
      </c>
    </row>
    <row r="327" spans="1:10" hidden="1">
      <c r="A327">
        <v>326</v>
      </c>
      <c r="B327" t="s">
        <v>247</v>
      </c>
      <c r="C327" t="s">
        <v>292</v>
      </c>
      <c r="D327">
        <v>12</v>
      </c>
      <c r="G327">
        <v>0</v>
      </c>
      <c r="H327">
        <v>0</v>
      </c>
    </row>
    <row r="328" spans="1:10" hidden="1">
      <c r="A328">
        <v>327</v>
      </c>
      <c r="B328" t="s">
        <v>248</v>
      </c>
      <c r="C328" t="s">
        <v>292</v>
      </c>
      <c r="D328">
        <v>12</v>
      </c>
      <c r="G328">
        <v>0</v>
      </c>
      <c r="H328">
        <v>0</v>
      </c>
    </row>
    <row r="329" spans="1:10" hidden="1">
      <c r="A329">
        <v>328</v>
      </c>
      <c r="B329" t="s">
        <v>818</v>
      </c>
      <c r="C329" t="s">
        <v>311</v>
      </c>
      <c r="D329">
        <v>200</v>
      </c>
      <c r="G329">
        <v>0</v>
      </c>
      <c r="H329">
        <v>0</v>
      </c>
    </row>
    <row r="330" spans="1:10">
      <c r="A330">
        <v>329</v>
      </c>
      <c r="B330" t="s">
        <v>249</v>
      </c>
      <c r="C330" t="s">
        <v>331</v>
      </c>
      <c r="D330">
        <v>80</v>
      </c>
      <c r="E330">
        <v>8600</v>
      </c>
      <c r="F330">
        <v>1376</v>
      </c>
      <c r="G330">
        <v>9976</v>
      </c>
      <c r="H330" s="20">
        <v>798080</v>
      </c>
      <c r="I330" t="s">
        <v>336</v>
      </c>
      <c r="J330" t="s">
        <v>1072</v>
      </c>
    </row>
    <row r="331" spans="1:10">
      <c r="A331">
        <v>330</v>
      </c>
      <c r="B331" t="s">
        <v>250</v>
      </c>
      <c r="C331" t="s">
        <v>332</v>
      </c>
      <c r="D331">
        <v>300</v>
      </c>
      <c r="E331">
        <v>8600</v>
      </c>
      <c r="F331">
        <v>1376</v>
      </c>
      <c r="G331">
        <v>9976</v>
      </c>
      <c r="H331" s="20">
        <v>2992800</v>
      </c>
      <c r="I331" t="s">
        <v>336</v>
      </c>
      <c r="J331" t="s">
        <v>1072</v>
      </c>
    </row>
    <row r="332" spans="1:10" hidden="1">
      <c r="A332">
        <v>331</v>
      </c>
      <c r="B332" t="s">
        <v>819</v>
      </c>
      <c r="C332" t="s">
        <v>313</v>
      </c>
      <c r="D332">
        <v>200</v>
      </c>
      <c r="G332">
        <v>0</v>
      </c>
      <c r="H332">
        <v>0</v>
      </c>
    </row>
    <row r="333" spans="1:10" hidden="1">
      <c r="A333">
        <v>332</v>
      </c>
      <c r="B333" t="s">
        <v>251</v>
      </c>
      <c r="C333" t="s">
        <v>292</v>
      </c>
      <c r="D333">
        <v>800</v>
      </c>
      <c r="G333">
        <v>0</v>
      </c>
      <c r="H333">
        <v>0</v>
      </c>
    </row>
    <row r="334" spans="1:10" hidden="1">
      <c r="A334">
        <v>333</v>
      </c>
      <c r="B334" t="s">
        <v>252</v>
      </c>
      <c r="C334" t="s">
        <v>882</v>
      </c>
      <c r="D334">
        <v>20</v>
      </c>
      <c r="G334">
        <v>0</v>
      </c>
      <c r="H334">
        <v>0</v>
      </c>
    </row>
    <row r="335" spans="1:10" hidden="1">
      <c r="A335">
        <v>334</v>
      </c>
      <c r="B335" t="s">
        <v>253</v>
      </c>
      <c r="C335" t="s">
        <v>331</v>
      </c>
      <c r="D335">
        <v>140</v>
      </c>
      <c r="G335">
        <v>0</v>
      </c>
      <c r="H335">
        <v>0</v>
      </c>
    </row>
    <row r="336" spans="1:10" hidden="1">
      <c r="A336">
        <v>335</v>
      </c>
      <c r="B336" t="s">
        <v>820</v>
      </c>
      <c r="C336" t="s">
        <v>292</v>
      </c>
      <c r="D336">
        <v>12</v>
      </c>
      <c r="G336">
        <v>0</v>
      </c>
      <c r="H336">
        <v>0</v>
      </c>
    </row>
    <row r="337" spans="1:8" hidden="1">
      <c r="A337">
        <v>336</v>
      </c>
      <c r="B337" t="s">
        <v>821</v>
      </c>
      <c r="C337" t="s">
        <v>292</v>
      </c>
      <c r="D337">
        <v>12</v>
      </c>
      <c r="G337">
        <v>0</v>
      </c>
      <c r="H337">
        <v>0</v>
      </c>
    </row>
    <row r="338" spans="1:8" hidden="1">
      <c r="A338">
        <v>337</v>
      </c>
      <c r="B338" t="s">
        <v>822</v>
      </c>
      <c r="C338" t="s">
        <v>292</v>
      </c>
      <c r="D338">
        <v>8</v>
      </c>
      <c r="G338">
        <v>0</v>
      </c>
      <c r="H338">
        <v>0</v>
      </c>
    </row>
    <row r="339" spans="1:8" hidden="1">
      <c r="A339">
        <v>338</v>
      </c>
      <c r="B339" t="s">
        <v>823</v>
      </c>
      <c r="C339" t="s">
        <v>292</v>
      </c>
      <c r="D339">
        <v>8</v>
      </c>
      <c r="G339">
        <v>0</v>
      </c>
      <c r="H339">
        <v>0</v>
      </c>
    </row>
    <row r="340" spans="1:8" hidden="1">
      <c r="A340">
        <v>339</v>
      </c>
      <c r="B340" t="s">
        <v>824</v>
      </c>
      <c r="C340" t="s">
        <v>292</v>
      </c>
      <c r="D340">
        <v>8</v>
      </c>
      <c r="G340">
        <v>0</v>
      </c>
      <c r="H340">
        <v>0</v>
      </c>
    </row>
    <row r="341" spans="1:8" hidden="1">
      <c r="A341">
        <v>340</v>
      </c>
      <c r="B341" t="s">
        <v>825</v>
      </c>
      <c r="C341" t="s">
        <v>292</v>
      </c>
      <c r="D341">
        <v>8</v>
      </c>
      <c r="G341">
        <v>0</v>
      </c>
      <c r="H341">
        <v>0</v>
      </c>
    </row>
    <row r="342" spans="1:8" hidden="1">
      <c r="A342">
        <v>341</v>
      </c>
      <c r="B342" t="s">
        <v>254</v>
      </c>
      <c r="C342" t="s">
        <v>292</v>
      </c>
      <c r="D342">
        <v>8</v>
      </c>
      <c r="G342">
        <v>0</v>
      </c>
      <c r="H342">
        <v>0</v>
      </c>
    </row>
    <row r="343" spans="1:8" hidden="1">
      <c r="A343">
        <v>342</v>
      </c>
      <c r="B343" t="s">
        <v>255</v>
      </c>
      <c r="C343" t="s">
        <v>292</v>
      </c>
      <c r="D343">
        <v>8</v>
      </c>
      <c r="G343">
        <v>0</v>
      </c>
      <c r="H343">
        <v>0</v>
      </c>
    </row>
    <row r="344" spans="1:8" hidden="1">
      <c r="A344">
        <v>343</v>
      </c>
      <c r="B344" t="s">
        <v>826</v>
      </c>
      <c r="C344" t="s">
        <v>292</v>
      </c>
      <c r="D344">
        <v>8</v>
      </c>
      <c r="G344">
        <v>0</v>
      </c>
      <c r="H344">
        <v>0</v>
      </c>
    </row>
    <row r="345" spans="1:8" hidden="1">
      <c r="A345">
        <v>344</v>
      </c>
      <c r="B345" t="s">
        <v>827</v>
      </c>
      <c r="C345" t="s">
        <v>292</v>
      </c>
      <c r="D345">
        <v>4</v>
      </c>
      <c r="G345">
        <v>0</v>
      </c>
      <c r="H345">
        <v>0</v>
      </c>
    </row>
    <row r="346" spans="1:8" hidden="1">
      <c r="A346">
        <v>345</v>
      </c>
      <c r="B346" t="s">
        <v>256</v>
      </c>
      <c r="C346" t="s">
        <v>292</v>
      </c>
      <c r="D346">
        <v>4</v>
      </c>
      <c r="G346">
        <v>0</v>
      </c>
      <c r="H346">
        <v>0</v>
      </c>
    </row>
    <row r="347" spans="1:8" hidden="1">
      <c r="A347">
        <v>346</v>
      </c>
      <c r="B347" t="s">
        <v>828</v>
      </c>
      <c r="D347">
        <v>4</v>
      </c>
      <c r="G347">
        <v>0</v>
      </c>
      <c r="H347">
        <v>0</v>
      </c>
    </row>
    <row r="348" spans="1:8" hidden="1">
      <c r="A348">
        <v>347</v>
      </c>
      <c r="B348" t="s">
        <v>257</v>
      </c>
      <c r="C348" t="s">
        <v>292</v>
      </c>
      <c r="D348">
        <v>8</v>
      </c>
      <c r="G348">
        <v>0</v>
      </c>
      <c r="H348">
        <v>0</v>
      </c>
    </row>
    <row r="349" spans="1:8" hidden="1">
      <c r="A349">
        <v>348</v>
      </c>
      <c r="B349" t="s">
        <v>829</v>
      </c>
      <c r="C349" t="s">
        <v>292</v>
      </c>
      <c r="D349">
        <v>4</v>
      </c>
      <c r="G349">
        <v>0</v>
      </c>
      <c r="H349">
        <v>0</v>
      </c>
    </row>
    <row r="350" spans="1:8" hidden="1">
      <c r="A350">
        <v>349</v>
      </c>
      <c r="B350" t="s">
        <v>830</v>
      </c>
      <c r="C350" t="s">
        <v>292</v>
      </c>
      <c r="D350">
        <v>4</v>
      </c>
      <c r="G350">
        <v>0</v>
      </c>
      <c r="H350">
        <v>0</v>
      </c>
    </row>
    <row r="351" spans="1:8" hidden="1">
      <c r="A351">
        <v>350</v>
      </c>
      <c r="B351" t="s">
        <v>831</v>
      </c>
      <c r="C351" t="s">
        <v>292</v>
      </c>
      <c r="D351">
        <v>4</v>
      </c>
      <c r="G351">
        <v>0</v>
      </c>
      <c r="H351">
        <v>0</v>
      </c>
    </row>
    <row r="352" spans="1:8" hidden="1">
      <c r="A352">
        <v>351</v>
      </c>
      <c r="B352" t="s">
        <v>832</v>
      </c>
      <c r="C352" t="s">
        <v>292</v>
      </c>
      <c r="D352">
        <v>4</v>
      </c>
      <c r="G352">
        <v>0</v>
      </c>
      <c r="H352">
        <v>0</v>
      </c>
    </row>
    <row r="353" spans="1:8" hidden="1">
      <c r="A353">
        <v>352</v>
      </c>
      <c r="B353" t="s">
        <v>833</v>
      </c>
      <c r="C353" t="s">
        <v>292</v>
      </c>
      <c r="D353">
        <v>4</v>
      </c>
      <c r="G353">
        <v>0</v>
      </c>
      <c r="H353">
        <v>0</v>
      </c>
    </row>
    <row r="354" spans="1:8" hidden="1">
      <c r="A354">
        <v>353</v>
      </c>
      <c r="B354" t="s">
        <v>258</v>
      </c>
      <c r="C354" t="s">
        <v>292</v>
      </c>
      <c r="D354">
        <v>24</v>
      </c>
      <c r="G354">
        <v>0</v>
      </c>
      <c r="H354">
        <v>0</v>
      </c>
    </row>
    <row r="355" spans="1:8" hidden="1">
      <c r="A355">
        <v>354</v>
      </c>
      <c r="B355" t="s">
        <v>834</v>
      </c>
      <c r="C355" t="s">
        <v>292</v>
      </c>
      <c r="D355">
        <v>30</v>
      </c>
      <c r="G355">
        <v>0</v>
      </c>
      <c r="H355">
        <v>0</v>
      </c>
    </row>
    <row r="356" spans="1:8" hidden="1">
      <c r="A356">
        <v>355</v>
      </c>
      <c r="B356" t="s">
        <v>835</v>
      </c>
      <c r="C356" t="s">
        <v>292</v>
      </c>
      <c r="D356">
        <v>30</v>
      </c>
      <c r="G356">
        <v>0</v>
      </c>
      <c r="H356">
        <v>0</v>
      </c>
    </row>
    <row r="357" spans="1:8" hidden="1">
      <c r="A357">
        <v>356</v>
      </c>
      <c r="B357" t="s">
        <v>259</v>
      </c>
      <c r="C357" t="s">
        <v>292</v>
      </c>
      <c r="D357">
        <v>100</v>
      </c>
      <c r="G357">
        <v>0</v>
      </c>
      <c r="H357">
        <v>0</v>
      </c>
    </row>
    <row r="358" spans="1:8" hidden="1">
      <c r="A358">
        <v>357</v>
      </c>
      <c r="B358" t="s">
        <v>260</v>
      </c>
      <c r="C358" t="s">
        <v>292</v>
      </c>
      <c r="D358">
        <v>100</v>
      </c>
      <c r="G358">
        <v>0</v>
      </c>
      <c r="H358">
        <v>0</v>
      </c>
    </row>
    <row r="359" spans="1:8" hidden="1">
      <c r="A359">
        <v>358</v>
      </c>
      <c r="B359" t="s">
        <v>261</v>
      </c>
      <c r="C359" t="s">
        <v>292</v>
      </c>
      <c r="D359">
        <v>20</v>
      </c>
      <c r="G359">
        <v>0</v>
      </c>
      <c r="H359">
        <v>0</v>
      </c>
    </row>
    <row r="360" spans="1:8" hidden="1">
      <c r="A360">
        <v>359</v>
      </c>
      <c r="B360" t="s">
        <v>262</v>
      </c>
      <c r="C360" t="s">
        <v>292</v>
      </c>
      <c r="D360">
        <v>20</v>
      </c>
      <c r="G360">
        <v>0</v>
      </c>
      <c r="H360">
        <v>0</v>
      </c>
    </row>
    <row r="361" spans="1:8" hidden="1">
      <c r="A361">
        <v>360</v>
      </c>
      <c r="B361" t="s">
        <v>263</v>
      </c>
      <c r="C361" t="s">
        <v>292</v>
      </c>
      <c r="D361">
        <v>4</v>
      </c>
      <c r="G361">
        <v>0</v>
      </c>
      <c r="H361">
        <v>0</v>
      </c>
    </row>
    <row r="362" spans="1:8" hidden="1">
      <c r="A362">
        <v>361</v>
      </c>
      <c r="B362" t="s">
        <v>264</v>
      </c>
      <c r="C362" t="s">
        <v>292</v>
      </c>
      <c r="D362">
        <v>12</v>
      </c>
      <c r="G362">
        <v>0</v>
      </c>
      <c r="H362">
        <v>0</v>
      </c>
    </row>
    <row r="363" spans="1:8" hidden="1">
      <c r="A363">
        <v>362</v>
      </c>
      <c r="B363" t="s">
        <v>836</v>
      </c>
      <c r="C363" t="s">
        <v>292</v>
      </c>
      <c r="D363">
        <v>4</v>
      </c>
      <c r="G363">
        <v>0</v>
      </c>
      <c r="H363">
        <v>0</v>
      </c>
    </row>
    <row r="364" spans="1:8" hidden="1">
      <c r="A364">
        <v>363</v>
      </c>
      <c r="B364" t="s">
        <v>265</v>
      </c>
      <c r="C364" t="s">
        <v>292</v>
      </c>
      <c r="D364">
        <v>16</v>
      </c>
      <c r="G364">
        <v>0</v>
      </c>
      <c r="H364">
        <v>0</v>
      </c>
    </row>
    <row r="365" spans="1:8" hidden="1">
      <c r="A365">
        <v>364</v>
      </c>
      <c r="B365" t="s">
        <v>837</v>
      </c>
      <c r="C365" t="s">
        <v>292</v>
      </c>
      <c r="D365">
        <v>4</v>
      </c>
      <c r="G365">
        <v>0</v>
      </c>
      <c r="H365">
        <v>0</v>
      </c>
    </row>
    <row r="366" spans="1:8" hidden="1">
      <c r="A366">
        <v>365</v>
      </c>
      <c r="B366" t="s">
        <v>838</v>
      </c>
      <c r="C366" t="s">
        <v>292</v>
      </c>
      <c r="D366">
        <v>4</v>
      </c>
      <c r="G366">
        <v>0</v>
      </c>
      <c r="H366">
        <v>0</v>
      </c>
    </row>
    <row r="367" spans="1:8" hidden="1">
      <c r="A367">
        <v>366</v>
      </c>
      <c r="B367" t="s">
        <v>266</v>
      </c>
      <c r="C367" t="s">
        <v>292</v>
      </c>
      <c r="D367">
        <v>20</v>
      </c>
      <c r="G367">
        <v>0</v>
      </c>
      <c r="H367">
        <v>0</v>
      </c>
    </row>
    <row r="368" spans="1:8" hidden="1">
      <c r="A368">
        <v>367</v>
      </c>
      <c r="B368" t="s">
        <v>839</v>
      </c>
      <c r="C368" t="s">
        <v>292</v>
      </c>
      <c r="D368">
        <v>4</v>
      </c>
      <c r="G368">
        <v>0</v>
      </c>
      <c r="H368">
        <v>0</v>
      </c>
    </row>
    <row r="369" spans="1:8" hidden="1">
      <c r="A369">
        <v>368</v>
      </c>
      <c r="B369" t="s">
        <v>267</v>
      </c>
      <c r="C369" t="s">
        <v>292</v>
      </c>
      <c r="D369">
        <v>20</v>
      </c>
      <c r="G369">
        <v>0</v>
      </c>
      <c r="H369">
        <v>0</v>
      </c>
    </row>
    <row r="370" spans="1:8" hidden="1">
      <c r="A370">
        <v>369</v>
      </c>
      <c r="B370" t="s">
        <v>268</v>
      </c>
      <c r="C370" t="s">
        <v>292</v>
      </c>
      <c r="D370">
        <v>20</v>
      </c>
      <c r="G370">
        <v>0</v>
      </c>
      <c r="H370">
        <v>0</v>
      </c>
    </row>
    <row r="371" spans="1:8" hidden="1">
      <c r="A371">
        <v>370</v>
      </c>
      <c r="B371" t="s">
        <v>840</v>
      </c>
      <c r="C371" t="s">
        <v>292</v>
      </c>
      <c r="D371">
        <v>4</v>
      </c>
      <c r="G371">
        <v>0</v>
      </c>
      <c r="H371">
        <v>0</v>
      </c>
    </row>
    <row r="372" spans="1:8" hidden="1">
      <c r="A372">
        <v>371</v>
      </c>
      <c r="B372" t="s">
        <v>269</v>
      </c>
      <c r="C372" t="s">
        <v>292</v>
      </c>
      <c r="D372">
        <v>20</v>
      </c>
      <c r="G372">
        <v>0</v>
      </c>
      <c r="H372">
        <v>0</v>
      </c>
    </row>
    <row r="373" spans="1:8" hidden="1">
      <c r="A373">
        <v>372</v>
      </c>
      <c r="B373" t="s">
        <v>841</v>
      </c>
      <c r="C373" t="s">
        <v>292</v>
      </c>
      <c r="D373">
        <v>4</v>
      </c>
      <c r="G373">
        <v>0</v>
      </c>
      <c r="H373">
        <v>0</v>
      </c>
    </row>
    <row r="374" spans="1:8" hidden="1">
      <c r="A374">
        <v>373</v>
      </c>
      <c r="B374" t="s">
        <v>842</v>
      </c>
      <c r="C374" t="s">
        <v>292</v>
      </c>
      <c r="D374">
        <v>4</v>
      </c>
      <c r="G374">
        <v>0</v>
      </c>
      <c r="H374">
        <v>0</v>
      </c>
    </row>
    <row r="375" spans="1:8" hidden="1">
      <c r="A375">
        <v>374</v>
      </c>
      <c r="B375" t="s">
        <v>843</v>
      </c>
      <c r="C375" t="s">
        <v>292</v>
      </c>
      <c r="D375">
        <v>4</v>
      </c>
      <c r="G375">
        <v>0</v>
      </c>
      <c r="H375">
        <v>0</v>
      </c>
    </row>
    <row r="376" spans="1:8" hidden="1">
      <c r="A376">
        <v>375</v>
      </c>
      <c r="B376" t="s">
        <v>844</v>
      </c>
      <c r="C376" t="s">
        <v>292</v>
      </c>
      <c r="D376">
        <v>4</v>
      </c>
      <c r="G376">
        <v>0</v>
      </c>
      <c r="H376">
        <v>0</v>
      </c>
    </row>
    <row r="377" spans="1:8" hidden="1">
      <c r="A377">
        <v>376</v>
      </c>
      <c r="B377" t="s">
        <v>270</v>
      </c>
      <c r="C377" t="s">
        <v>292</v>
      </c>
      <c r="D377">
        <v>1200</v>
      </c>
      <c r="G377">
        <v>0</v>
      </c>
      <c r="H377">
        <v>0</v>
      </c>
    </row>
    <row r="378" spans="1:8" hidden="1">
      <c r="A378">
        <v>377</v>
      </c>
      <c r="B378" t="s">
        <v>271</v>
      </c>
      <c r="C378" t="s">
        <v>292</v>
      </c>
      <c r="D378">
        <v>1600</v>
      </c>
      <c r="G378">
        <v>0</v>
      </c>
      <c r="H378">
        <v>0</v>
      </c>
    </row>
    <row r="379" spans="1:8" hidden="1">
      <c r="A379">
        <v>378</v>
      </c>
      <c r="B379" t="s">
        <v>272</v>
      </c>
      <c r="C379" t="s">
        <v>292</v>
      </c>
      <c r="D379">
        <v>800</v>
      </c>
      <c r="G379">
        <v>0</v>
      </c>
      <c r="H379">
        <v>0</v>
      </c>
    </row>
    <row r="380" spans="1:8" hidden="1">
      <c r="A380">
        <v>379</v>
      </c>
      <c r="B380" t="s">
        <v>273</v>
      </c>
      <c r="C380" t="s">
        <v>292</v>
      </c>
      <c r="D380">
        <v>288</v>
      </c>
      <c r="G380">
        <v>0</v>
      </c>
      <c r="H380">
        <v>0</v>
      </c>
    </row>
    <row r="381" spans="1:8" hidden="1">
      <c r="A381">
        <v>380</v>
      </c>
      <c r="B381" t="s">
        <v>274</v>
      </c>
      <c r="C381" t="s">
        <v>292</v>
      </c>
      <c r="D381">
        <v>288</v>
      </c>
      <c r="G381">
        <v>0</v>
      </c>
      <c r="H381">
        <v>0</v>
      </c>
    </row>
    <row r="382" spans="1:8" hidden="1">
      <c r="A382">
        <v>381</v>
      </c>
      <c r="B382" t="s">
        <v>275</v>
      </c>
      <c r="C382" t="s">
        <v>292</v>
      </c>
      <c r="D382">
        <v>288</v>
      </c>
      <c r="G382">
        <v>0</v>
      </c>
      <c r="H382">
        <v>0</v>
      </c>
    </row>
    <row r="383" spans="1:8" hidden="1">
      <c r="A383">
        <v>382</v>
      </c>
      <c r="B383" t="s">
        <v>276</v>
      </c>
      <c r="C383" t="s">
        <v>292</v>
      </c>
      <c r="D383">
        <v>1600</v>
      </c>
      <c r="G383">
        <v>0</v>
      </c>
      <c r="H383">
        <v>0</v>
      </c>
    </row>
    <row r="384" spans="1:8" hidden="1">
      <c r="A384">
        <v>383</v>
      </c>
      <c r="B384" t="s">
        <v>277</v>
      </c>
      <c r="C384" t="s">
        <v>292</v>
      </c>
      <c r="D384">
        <v>1600</v>
      </c>
      <c r="G384">
        <v>0</v>
      </c>
      <c r="H384">
        <v>0</v>
      </c>
    </row>
    <row r="385" spans="1:10" hidden="1">
      <c r="A385">
        <v>384</v>
      </c>
      <c r="B385" t="s">
        <v>278</v>
      </c>
      <c r="C385" t="s">
        <v>292</v>
      </c>
      <c r="D385">
        <v>1600</v>
      </c>
      <c r="G385">
        <v>0</v>
      </c>
      <c r="H385">
        <v>0</v>
      </c>
    </row>
    <row r="386" spans="1:10" hidden="1">
      <c r="A386">
        <v>385</v>
      </c>
      <c r="B386" t="s">
        <v>281</v>
      </c>
      <c r="C386" t="s">
        <v>292</v>
      </c>
      <c r="D386">
        <v>288</v>
      </c>
      <c r="G386">
        <v>0</v>
      </c>
      <c r="H386">
        <v>0</v>
      </c>
    </row>
    <row r="387" spans="1:10" hidden="1">
      <c r="A387">
        <v>386</v>
      </c>
      <c r="B387" t="s">
        <v>282</v>
      </c>
      <c r="C387" t="s">
        <v>292</v>
      </c>
      <c r="D387">
        <v>96</v>
      </c>
      <c r="G387">
        <v>0</v>
      </c>
      <c r="H387">
        <v>0</v>
      </c>
    </row>
    <row r="388" spans="1:10" hidden="1">
      <c r="A388">
        <v>387</v>
      </c>
      <c r="B388" t="s">
        <v>284</v>
      </c>
      <c r="C388" t="s">
        <v>292</v>
      </c>
      <c r="D388">
        <v>288</v>
      </c>
      <c r="G388">
        <v>0</v>
      </c>
      <c r="H388">
        <v>0</v>
      </c>
    </row>
    <row r="389" spans="1:10" hidden="1">
      <c r="A389">
        <v>388</v>
      </c>
      <c r="B389" t="s">
        <v>286</v>
      </c>
      <c r="C389" t="s">
        <v>292</v>
      </c>
      <c r="D389">
        <v>48</v>
      </c>
      <c r="G389">
        <v>0</v>
      </c>
      <c r="H389">
        <v>0</v>
      </c>
    </row>
    <row r="390" spans="1:10" hidden="1">
      <c r="A390">
        <v>389</v>
      </c>
      <c r="B390" t="s">
        <v>280</v>
      </c>
      <c r="C390" t="s">
        <v>292</v>
      </c>
      <c r="D390">
        <v>240</v>
      </c>
      <c r="G390">
        <v>0</v>
      </c>
      <c r="H390">
        <v>0</v>
      </c>
    </row>
    <row r="391" spans="1:10" hidden="1">
      <c r="A391">
        <v>390</v>
      </c>
      <c r="B391" t="s">
        <v>283</v>
      </c>
      <c r="C391" t="s">
        <v>292</v>
      </c>
      <c r="D391">
        <v>240</v>
      </c>
      <c r="G391">
        <v>0</v>
      </c>
      <c r="H391">
        <v>0</v>
      </c>
    </row>
    <row r="392" spans="1:10" hidden="1">
      <c r="A392">
        <v>391</v>
      </c>
      <c r="B392" t="s">
        <v>845</v>
      </c>
      <c r="C392" t="s">
        <v>292</v>
      </c>
      <c r="D392">
        <v>48</v>
      </c>
      <c r="G392">
        <v>0</v>
      </c>
      <c r="H392">
        <v>0</v>
      </c>
    </row>
    <row r="393" spans="1:10" hidden="1">
      <c r="A393">
        <v>392</v>
      </c>
      <c r="B393" t="s">
        <v>285</v>
      </c>
      <c r="C393" t="s">
        <v>292</v>
      </c>
      <c r="D393">
        <v>96</v>
      </c>
      <c r="G393">
        <v>0</v>
      </c>
      <c r="H393">
        <v>0</v>
      </c>
    </row>
    <row r="394" spans="1:10" hidden="1">
      <c r="A394">
        <v>393</v>
      </c>
      <c r="B394" t="s">
        <v>846</v>
      </c>
      <c r="C394" t="s">
        <v>292</v>
      </c>
      <c r="D394">
        <v>48</v>
      </c>
      <c r="G394">
        <v>0</v>
      </c>
      <c r="H394">
        <v>0</v>
      </c>
    </row>
    <row r="395" spans="1:10" hidden="1">
      <c r="A395">
        <v>394</v>
      </c>
      <c r="B395" t="s">
        <v>287</v>
      </c>
      <c r="C395" t="s">
        <v>292</v>
      </c>
      <c r="D395">
        <v>80</v>
      </c>
      <c r="G395">
        <v>0</v>
      </c>
      <c r="H395">
        <v>0</v>
      </c>
    </row>
    <row r="396" spans="1:10">
      <c r="A396">
        <v>395</v>
      </c>
      <c r="B396" t="s">
        <v>288</v>
      </c>
      <c r="C396" t="s">
        <v>883</v>
      </c>
      <c r="D396">
        <v>2000</v>
      </c>
      <c r="E396">
        <v>3000</v>
      </c>
      <c r="G396">
        <v>3000</v>
      </c>
      <c r="H396" s="20">
        <v>6000000</v>
      </c>
      <c r="I396" t="s">
        <v>1073</v>
      </c>
      <c r="J396" t="s">
        <v>1074</v>
      </c>
    </row>
    <row r="397" spans="1:10">
      <c r="A397">
        <v>396</v>
      </c>
      <c r="B397" t="s">
        <v>289</v>
      </c>
      <c r="C397" t="s">
        <v>883</v>
      </c>
      <c r="D397">
        <v>1800</v>
      </c>
      <c r="E397">
        <v>3000</v>
      </c>
      <c r="G397">
        <v>3000</v>
      </c>
      <c r="H397" s="20">
        <v>5400000</v>
      </c>
      <c r="I397" t="s">
        <v>1075</v>
      </c>
      <c r="J397" t="s">
        <v>1076</v>
      </c>
    </row>
    <row r="398" spans="1:10">
      <c r="A398">
        <v>397</v>
      </c>
      <c r="B398" t="s">
        <v>847</v>
      </c>
      <c r="C398" t="s">
        <v>884</v>
      </c>
      <c r="D398">
        <v>40</v>
      </c>
      <c r="E398">
        <v>280000</v>
      </c>
      <c r="G398">
        <v>280000</v>
      </c>
      <c r="H398" s="20">
        <v>11200000</v>
      </c>
      <c r="I398" t="s">
        <v>1077</v>
      </c>
      <c r="J398" t="s">
        <v>1078</v>
      </c>
    </row>
    <row r="399" spans="1:10" hidden="1">
      <c r="A399">
        <v>398</v>
      </c>
      <c r="B399" t="s">
        <v>848</v>
      </c>
      <c r="C399" t="s">
        <v>292</v>
      </c>
      <c r="D399">
        <v>40</v>
      </c>
      <c r="G399">
        <v>0</v>
      </c>
      <c r="H399">
        <v>0</v>
      </c>
    </row>
    <row r="400" spans="1:10" hidden="1">
      <c r="A400">
        <v>399</v>
      </c>
      <c r="B400" t="s">
        <v>849</v>
      </c>
      <c r="C400" t="s">
        <v>292</v>
      </c>
      <c r="D400">
        <v>40</v>
      </c>
      <c r="G400">
        <v>0</v>
      </c>
      <c r="H400">
        <v>0</v>
      </c>
    </row>
    <row r="401" spans="1:10" hidden="1">
      <c r="A401">
        <v>400</v>
      </c>
      <c r="B401" t="s">
        <v>850</v>
      </c>
      <c r="C401" t="s">
        <v>292</v>
      </c>
      <c r="D401">
        <v>40</v>
      </c>
      <c r="G401">
        <v>0</v>
      </c>
      <c r="H401">
        <v>0</v>
      </c>
    </row>
    <row r="402" spans="1:10" hidden="1">
      <c r="A402">
        <v>401</v>
      </c>
      <c r="B402" t="s">
        <v>851</v>
      </c>
      <c r="C402" t="s">
        <v>292</v>
      </c>
      <c r="D402">
        <v>40</v>
      </c>
      <c r="G402">
        <v>0</v>
      </c>
      <c r="H402">
        <v>0</v>
      </c>
    </row>
    <row r="403" spans="1:10" hidden="1">
      <c r="A403">
        <v>402</v>
      </c>
      <c r="B403" t="s">
        <v>852</v>
      </c>
      <c r="C403" t="s">
        <v>292</v>
      </c>
      <c r="D403">
        <v>24</v>
      </c>
      <c r="G403">
        <v>0</v>
      </c>
      <c r="H403">
        <v>0</v>
      </c>
    </row>
    <row r="404" spans="1:10">
      <c r="A404">
        <v>403</v>
      </c>
      <c r="B404" t="s">
        <v>853</v>
      </c>
      <c r="C404" t="s">
        <v>292</v>
      </c>
      <c r="D404">
        <v>40</v>
      </c>
      <c r="E404">
        <v>11500</v>
      </c>
      <c r="G404">
        <v>11500</v>
      </c>
      <c r="H404" s="20">
        <v>460000</v>
      </c>
      <c r="I404" t="s">
        <v>1079</v>
      </c>
      <c r="J404" t="s">
        <v>1080</v>
      </c>
    </row>
    <row r="405" spans="1:10" hidden="1">
      <c r="A405">
        <v>404</v>
      </c>
      <c r="B405" t="s">
        <v>854</v>
      </c>
      <c r="C405" t="s">
        <v>292</v>
      </c>
      <c r="D405">
        <v>40</v>
      </c>
      <c r="G405">
        <v>0</v>
      </c>
      <c r="H405">
        <v>0</v>
      </c>
    </row>
    <row r="406" spans="1:10" hidden="1">
      <c r="A406">
        <v>405</v>
      </c>
      <c r="B406" t="s">
        <v>855</v>
      </c>
      <c r="C406" t="s">
        <v>292</v>
      </c>
      <c r="D406">
        <v>40</v>
      </c>
      <c r="G406">
        <v>0</v>
      </c>
      <c r="H406">
        <v>0</v>
      </c>
    </row>
    <row r="407" spans="1:10" hidden="1">
      <c r="A407">
        <v>406</v>
      </c>
      <c r="B407" t="s">
        <v>856</v>
      </c>
      <c r="C407" t="s">
        <v>292</v>
      </c>
      <c r="D407">
        <v>20</v>
      </c>
      <c r="G407">
        <v>0</v>
      </c>
      <c r="H407">
        <v>0</v>
      </c>
    </row>
    <row r="408" spans="1:10" hidden="1">
      <c r="A408">
        <v>407</v>
      </c>
      <c r="B408" t="s">
        <v>857</v>
      </c>
      <c r="C408" t="s">
        <v>292</v>
      </c>
      <c r="D408">
        <v>40</v>
      </c>
      <c r="G408">
        <v>0</v>
      </c>
      <c r="H408">
        <v>0</v>
      </c>
    </row>
    <row r="409" spans="1:10" hidden="1">
      <c r="A409">
        <v>408</v>
      </c>
      <c r="B409" t="s">
        <v>858</v>
      </c>
      <c r="C409" t="s">
        <v>292</v>
      </c>
      <c r="D409">
        <v>8</v>
      </c>
      <c r="G409">
        <v>0</v>
      </c>
      <c r="H409">
        <v>0</v>
      </c>
    </row>
    <row r="410" spans="1:10" hidden="1">
      <c r="A410">
        <v>409</v>
      </c>
      <c r="B410" t="s">
        <v>859</v>
      </c>
      <c r="C410" t="s">
        <v>292</v>
      </c>
      <c r="D410">
        <v>40</v>
      </c>
      <c r="G410">
        <v>0</v>
      </c>
      <c r="H410">
        <v>0</v>
      </c>
    </row>
    <row r="411" spans="1:10" hidden="1">
      <c r="A411">
        <v>410</v>
      </c>
      <c r="B411" t="s">
        <v>860</v>
      </c>
      <c r="C411" t="s">
        <v>885</v>
      </c>
      <c r="D411">
        <v>16</v>
      </c>
      <c r="G411">
        <v>0</v>
      </c>
      <c r="H411">
        <v>0</v>
      </c>
    </row>
    <row r="412" spans="1:10" hidden="1">
      <c r="A412">
        <v>411</v>
      </c>
      <c r="B412" t="s">
        <v>861</v>
      </c>
      <c r="C412" t="s">
        <v>292</v>
      </c>
      <c r="D412">
        <v>2</v>
      </c>
      <c r="G412">
        <v>0</v>
      </c>
      <c r="H412">
        <v>0</v>
      </c>
    </row>
    <row r="413" spans="1:10" hidden="1">
      <c r="A413">
        <v>412</v>
      </c>
      <c r="B413" t="s">
        <v>862</v>
      </c>
      <c r="C413" t="s">
        <v>292</v>
      </c>
      <c r="D413">
        <v>2</v>
      </c>
      <c r="G413">
        <v>0</v>
      </c>
      <c r="H413">
        <v>0</v>
      </c>
    </row>
    <row r="414" spans="1:10" hidden="1">
      <c r="A414">
        <v>413</v>
      </c>
      <c r="B414" t="s">
        <v>863</v>
      </c>
      <c r="C414" t="s">
        <v>292</v>
      </c>
      <c r="D414">
        <v>40</v>
      </c>
      <c r="G414">
        <v>0</v>
      </c>
      <c r="H414">
        <v>0</v>
      </c>
    </row>
    <row r="415" spans="1:10" hidden="1">
      <c r="A415">
        <v>414</v>
      </c>
      <c r="B415" t="s">
        <v>864</v>
      </c>
      <c r="C415" t="s">
        <v>292</v>
      </c>
      <c r="D415">
        <v>12</v>
      </c>
      <c r="G415">
        <v>0</v>
      </c>
      <c r="H415">
        <v>0</v>
      </c>
    </row>
    <row r="416" spans="1:10" hidden="1">
      <c r="A416">
        <v>415</v>
      </c>
      <c r="B416" t="s">
        <v>865</v>
      </c>
      <c r="C416" t="s">
        <v>292</v>
      </c>
      <c r="D416">
        <v>32</v>
      </c>
      <c r="G416">
        <v>0</v>
      </c>
      <c r="H416">
        <v>0</v>
      </c>
    </row>
    <row r="417" spans="1:8" hidden="1">
      <c r="A417">
        <v>416</v>
      </c>
      <c r="B417" t="s">
        <v>866</v>
      </c>
      <c r="C417" t="s">
        <v>886</v>
      </c>
      <c r="D417">
        <v>16</v>
      </c>
      <c r="G417">
        <v>0</v>
      </c>
      <c r="H417">
        <v>0</v>
      </c>
    </row>
    <row r="418" spans="1:8" hidden="1">
      <c r="A418">
        <v>417</v>
      </c>
      <c r="B418" t="s">
        <v>867</v>
      </c>
      <c r="C418" t="s">
        <v>887</v>
      </c>
      <c r="D418">
        <v>60</v>
      </c>
      <c r="G418">
        <v>0</v>
      </c>
      <c r="H418">
        <v>0</v>
      </c>
    </row>
    <row r="419" spans="1:8" hidden="1">
      <c r="A419">
        <v>418</v>
      </c>
      <c r="B419" t="s">
        <v>868</v>
      </c>
      <c r="C419" t="s">
        <v>887</v>
      </c>
      <c r="D419">
        <v>400</v>
      </c>
      <c r="G419">
        <v>0</v>
      </c>
      <c r="H419">
        <v>0</v>
      </c>
    </row>
    <row r="420" spans="1:8" hidden="1">
      <c r="A420">
        <v>419</v>
      </c>
      <c r="B420" t="s">
        <v>869</v>
      </c>
      <c r="C420" t="s">
        <v>888</v>
      </c>
      <c r="D420">
        <v>10</v>
      </c>
      <c r="G420">
        <v>0</v>
      </c>
      <c r="H420">
        <v>0</v>
      </c>
    </row>
    <row r="421" spans="1:8" hidden="1">
      <c r="A421">
        <v>420</v>
      </c>
      <c r="B421" t="s">
        <v>870</v>
      </c>
      <c r="C421" t="s">
        <v>888</v>
      </c>
      <c r="D421">
        <v>10</v>
      </c>
      <c r="G421">
        <v>0</v>
      </c>
      <c r="H421">
        <v>0</v>
      </c>
    </row>
    <row r="422" spans="1:8" hidden="1">
      <c r="A422">
        <v>421</v>
      </c>
      <c r="B422" t="s">
        <v>871</v>
      </c>
      <c r="C422" t="s">
        <v>888</v>
      </c>
      <c r="D422">
        <v>10</v>
      </c>
      <c r="G422">
        <v>0</v>
      </c>
      <c r="H422">
        <v>0</v>
      </c>
    </row>
    <row r="423" spans="1:8" hidden="1">
      <c r="A423">
        <v>422</v>
      </c>
      <c r="B423" t="s">
        <v>872</v>
      </c>
      <c r="C423" t="s">
        <v>889</v>
      </c>
      <c r="D423">
        <v>3</v>
      </c>
      <c r="G423">
        <v>0</v>
      </c>
      <c r="H423">
        <v>0</v>
      </c>
    </row>
    <row r="424" spans="1:8" hidden="1">
      <c r="A424">
        <v>423</v>
      </c>
      <c r="B424" t="s">
        <v>873</v>
      </c>
      <c r="C424" t="s">
        <v>889</v>
      </c>
      <c r="D424">
        <v>8</v>
      </c>
      <c r="G424">
        <v>0</v>
      </c>
      <c r="H424">
        <v>0</v>
      </c>
    </row>
    <row r="425" spans="1:8" hidden="1">
      <c r="A425">
        <v>424</v>
      </c>
      <c r="B425" t="s">
        <v>874</v>
      </c>
      <c r="C425" t="s">
        <v>889</v>
      </c>
      <c r="D425">
        <v>3</v>
      </c>
      <c r="G425">
        <v>0</v>
      </c>
      <c r="H425">
        <v>0</v>
      </c>
    </row>
    <row r="426" spans="1:8" hidden="1">
      <c r="A426">
        <v>425</v>
      </c>
      <c r="B426" t="s">
        <v>875</v>
      </c>
      <c r="C426" t="s">
        <v>890</v>
      </c>
      <c r="D426">
        <v>2</v>
      </c>
      <c r="G426">
        <v>0</v>
      </c>
      <c r="H426">
        <v>0</v>
      </c>
    </row>
    <row r="427" spans="1:8" hidden="1">
      <c r="A427">
        <v>426</v>
      </c>
      <c r="B427" t="s">
        <v>876</v>
      </c>
      <c r="C427" t="s">
        <v>890</v>
      </c>
      <c r="D427">
        <v>2</v>
      </c>
      <c r="G427">
        <v>0</v>
      </c>
      <c r="H427">
        <v>0</v>
      </c>
    </row>
    <row r="428" spans="1:8">
      <c r="G428" s="708">
        <f>SUM(G2:G427)</f>
        <v>1398352</v>
      </c>
      <c r="H428" s="715">
        <v>47767680</v>
      </c>
    </row>
    <row r="430" spans="1:8">
      <c r="H430" s="20">
        <v>47327680</v>
      </c>
    </row>
    <row r="431" spans="1:8">
      <c r="H431" s="20">
        <f>+H428-H430</f>
        <v>440000</v>
      </c>
    </row>
  </sheetData>
  <autoFilter ref="A1:I428">
    <filterColumn colId="7">
      <filters>
        <filter val="1.020.000"/>
        <filter val="1.080.000"/>
        <filter val="1.380.000"/>
        <filter val="1.600.000"/>
        <filter val="11.200.000"/>
        <filter val="116.000"/>
        <filter val="140.000"/>
        <filter val="2.320.000"/>
        <filter val="2.400.000"/>
        <filter val="2.500.000"/>
        <filter val="2.992.800"/>
        <filter val="3.320.000"/>
        <filter val="3.500.000"/>
        <filter val="336.000"/>
        <filter val="460.000"/>
        <filter val="47.767.680"/>
        <filter val="5.400.000"/>
        <filter val="520.000"/>
        <filter val="56.000"/>
        <filter val="59.200"/>
        <filter val="6.000.000"/>
        <filter val="798.080"/>
        <filter val="88.800"/>
      </filters>
    </filterColumn>
  </autoFilter>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J456"/>
  <sheetViews>
    <sheetView topLeftCell="A378" zoomScale="55" zoomScaleNormal="55" zoomScalePageLayoutView="55" workbookViewId="0">
      <selection activeCell="H404" sqref="H404"/>
    </sheetView>
  </sheetViews>
  <sheetFormatPr baseColWidth="10" defaultRowHeight="15" x14ac:dyDescent="0"/>
  <cols>
    <col min="1" max="1" width="8.6640625" style="248" customWidth="1"/>
    <col min="2" max="2" width="76.1640625" style="249" customWidth="1"/>
    <col min="3" max="3" width="29" style="248" bestFit="1" customWidth="1"/>
    <col min="4" max="4" width="16.1640625" style="250" bestFit="1" customWidth="1"/>
    <col min="5" max="5" width="21" style="251" customWidth="1"/>
    <col min="6" max="6" width="13.1640625" style="251" customWidth="1"/>
    <col min="7" max="7" width="16.83203125" style="173" customWidth="1"/>
    <col min="8" max="8" width="27.5" style="252" bestFit="1" customWidth="1"/>
    <col min="9" max="9" width="39.5" style="248" customWidth="1"/>
    <col min="10" max="10" width="47.5" style="248" bestFit="1" customWidth="1"/>
    <col min="11" max="16384" width="10.83203125" style="173"/>
  </cols>
  <sheetData>
    <row r="1" spans="1:10" ht="33">
      <c r="A1" s="932" t="s">
        <v>994</v>
      </c>
      <c r="B1" s="933"/>
      <c r="C1" s="933"/>
      <c r="D1" s="933"/>
      <c r="E1" s="933"/>
      <c r="F1" s="933"/>
      <c r="G1" s="933"/>
      <c r="H1" s="933"/>
      <c r="I1" s="933"/>
      <c r="J1" s="934"/>
    </row>
    <row r="2" spans="1:10">
      <c r="A2" s="174"/>
      <c r="B2" s="175"/>
      <c r="C2" s="176"/>
      <c r="D2" s="177"/>
      <c r="E2" s="178"/>
      <c r="F2" s="178"/>
      <c r="G2" s="179"/>
      <c r="H2" s="180"/>
      <c r="I2" s="176"/>
      <c r="J2" s="181"/>
    </row>
    <row r="3" spans="1:10">
      <c r="A3" s="174"/>
      <c r="B3" s="175"/>
      <c r="C3" s="176"/>
      <c r="D3" s="177"/>
      <c r="E3" s="178"/>
      <c r="F3" s="178"/>
      <c r="G3" s="179"/>
      <c r="H3" s="180"/>
      <c r="I3" s="176"/>
      <c r="J3" s="181"/>
    </row>
    <row r="4" spans="1:10">
      <c r="A4" s="174"/>
      <c r="B4" s="175"/>
      <c r="C4" s="176"/>
      <c r="D4" s="177"/>
      <c r="E4" s="178"/>
      <c r="F4" s="178"/>
      <c r="G4" s="179"/>
      <c r="H4" s="180"/>
      <c r="I4" s="176"/>
      <c r="J4" s="181"/>
    </row>
    <row r="5" spans="1:10">
      <c r="A5" s="174"/>
      <c r="B5" s="175"/>
      <c r="C5" s="176"/>
      <c r="D5" s="177"/>
      <c r="E5" s="178"/>
      <c r="F5" s="178"/>
      <c r="G5" s="179"/>
      <c r="H5" s="180"/>
      <c r="I5" s="176"/>
      <c r="J5" s="181"/>
    </row>
    <row r="6" spans="1:10">
      <c r="A6" s="174"/>
      <c r="B6" s="14"/>
      <c r="C6" s="176"/>
      <c r="D6" s="177"/>
      <c r="E6" s="178"/>
      <c r="F6" s="178"/>
      <c r="G6" s="179"/>
      <c r="H6" s="180"/>
      <c r="I6" s="176"/>
      <c r="J6" s="181"/>
    </row>
    <row r="7" spans="1:10" s="182" customFormat="1" ht="45">
      <c r="A7" s="935" t="s">
        <v>995</v>
      </c>
      <c r="B7" s="936"/>
      <c r="C7" s="936"/>
      <c r="D7" s="936"/>
      <c r="E7" s="936"/>
      <c r="F7" s="936"/>
      <c r="G7" s="936"/>
      <c r="H7" s="936"/>
      <c r="I7" s="936"/>
      <c r="J7" s="937"/>
    </row>
    <row r="8" spans="1:10" ht="30">
      <c r="A8" s="938" t="s">
        <v>996</v>
      </c>
      <c r="B8" s="939"/>
      <c r="C8" s="939"/>
      <c r="D8" s="939"/>
      <c r="E8" s="939"/>
      <c r="F8" s="939"/>
      <c r="G8" s="939"/>
      <c r="H8" s="939"/>
      <c r="I8" s="939"/>
      <c r="J8" s="940"/>
    </row>
    <row r="9" spans="1:10" ht="33">
      <c r="A9" s="941" t="s">
        <v>997</v>
      </c>
      <c r="B9" s="942"/>
      <c r="C9" s="942"/>
      <c r="D9" s="942"/>
      <c r="E9" s="942"/>
      <c r="F9" s="942"/>
      <c r="G9" s="942"/>
      <c r="H9" s="942"/>
      <c r="I9" s="942"/>
      <c r="J9" s="943"/>
    </row>
    <row r="10" spans="1:10" ht="45">
      <c r="A10" s="935" t="s">
        <v>998</v>
      </c>
      <c r="B10" s="936"/>
      <c r="C10" s="936"/>
      <c r="D10" s="936"/>
      <c r="E10" s="936"/>
      <c r="F10" s="936"/>
      <c r="G10" s="936"/>
      <c r="H10" s="936"/>
      <c r="I10" s="936"/>
      <c r="J10" s="937"/>
    </row>
    <row r="11" spans="1:10" s="190" customFormat="1" ht="48">
      <c r="A11" s="183" t="s">
        <v>3</v>
      </c>
      <c r="B11" s="184" t="s">
        <v>4</v>
      </c>
      <c r="C11" s="185" t="s">
        <v>6</v>
      </c>
      <c r="D11" s="186" t="s">
        <v>5</v>
      </c>
      <c r="E11" s="187" t="s">
        <v>357</v>
      </c>
      <c r="F11" s="188" t="s">
        <v>358</v>
      </c>
      <c r="G11" s="184" t="s">
        <v>359</v>
      </c>
      <c r="H11" s="188" t="s">
        <v>13</v>
      </c>
      <c r="I11" s="185" t="s">
        <v>360</v>
      </c>
      <c r="J11" s="189" t="s">
        <v>340</v>
      </c>
    </row>
    <row r="12" spans="1:10" ht="17" customHeight="1">
      <c r="A12" s="191">
        <v>1</v>
      </c>
      <c r="B12" s="192" t="s">
        <v>18</v>
      </c>
      <c r="C12" s="193" t="s">
        <v>877</v>
      </c>
      <c r="D12" s="194">
        <v>4</v>
      </c>
      <c r="E12" s="195">
        <v>39000</v>
      </c>
      <c r="F12" s="196">
        <v>6240</v>
      </c>
      <c r="G12" s="197">
        <v>45240</v>
      </c>
      <c r="H12" s="196">
        <v>180960</v>
      </c>
      <c r="I12" s="198" t="s">
        <v>503</v>
      </c>
      <c r="J12" s="199">
        <v>2010009598</v>
      </c>
    </row>
    <row r="13" spans="1:10" ht="17" customHeight="1">
      <c r="A13" s="191">
        <v>2</v>
      </c>
      <c r="B13" s="192" t="s">
        <v>19</v>
      </c>
      <c r="C13" s="193" t="s">
        <v>291</v>
      </c>
      <c r="D13" s="194">
        <v>40</v>
      </c>
      <c r="E13" s="195"/>
      <c r="F13" s="196"/>
      <c r="G13" s="197">
        <v>0</v>
      </c>
      <c r="H13" s="196">
        <v>0</v>
      </c>
      <c r="I13" s="198"/>
      <c r="J13" s="199"/>
    </row>
    <row r="14" spans="1:10" ht="17" customHeight="1">
      <c r="A14" s="191">
        <v>3</v>
      </c>
      <c r="B14" s="192" t="s">
        <v>20</v>
      </c>
      <c r="C14" s="193" t="s">
        <v>291</v>
      </c>
      <c r="D14" s="194">
        <v>8</v>
      </c>
      <c r="E14" s="195"/>
      <c r="F14" s="196"/>
      <c r="G14" s="197">
        <v>0</v>
      </c>
      <c r="H14" s="196">
        <v>0</v>
      </c>
      <c r="I14" s="198"/>
      <c r="J14" s="199"/>
    </row>
    <row r="15" spans="1:10" ht="17" customHeight="1">
      <c r="A15" s="191">
        <v>4</v>
      </c>
      <c r="B15" s="192" t="s">
        <v>21</v>
      </c>
      <c r="C15" s="193" t="s">
        <v>291</v>
      </c>
      <c r="D15" s="194">
        <v>8</v>
      </c>
      <c r="E15" s="195"/>
      <c r="F15" s="196"/>
      <c r="G15" s="197">
        <v>0</v>
      </c>
      <c r="H15" s="196">
        <v>0</v>
      </c>
      <c r="I15" s="198"/>
      <c r="J15" s="199"/>
    </row>
    <row r="16" spans="1:10" ht="17" customHeight="1">
      <c r="A16" s="191">
        <v>5</v>
      </c>
      <c r="B16" s="192" t="s">
        <v>22</v>
      </c>
      <c r="C16" s="193" t="s">
        <v>291</v>
      </c>
      <c r="D16" s="194">
        <v>8</v>
      </c>
      <c r="E16" s="195"/>
      <c r="F16" s="196"/>
      <c r="G16" s="197">
        <v>0</v>
      </c>
      <c r="H16" s="196">
        <v>0</v>
      </c>
      <c r="I16" s="198"/>
      <c r="J16" s="199"/>
    </row>
    <row r="17" spans="1:10" ht="17" customHeight="1">
      <c r="A17" s="191">
        <v>6</v>
      </c>
      <c r="B17" s="192" t="s">
        <v>23</v>
      </c>
      <c r="C17" s="193" t="s">
        <v>291</v>
      </c>
      <c r="D17" s="194">
        <v>8</v>
      </c>
      <c r="E17" s="195"/>
      <c r="F17" s="196"/>
      <c r="G17" s="197">
        <v>0</v>
      </c>
      <c r="H17" s="196">
        <v>0</v>
      </c>
      <c r="I17" s="198"/>
      <c r="J17" s="199"/>
    </row>
    <row r="18" spans="1:10" ht="17" customHeight="1">
      <c r="A18" s="191">
        <v>7</v>
      </c>
      <c r="B18" s="192" t="s">
        <v>24</v>
      </c>
      <c r="C18" s="193" t="s">
        <v>291</v>
      </c>
      <c r="D18" s="194">
        <v>16</v>
      </c>
      <c r="E18" s="195"/>
      <c r="F18" s="196"/>
      <c r="G18" s="197">
        <v>0</v>
      </c>
      <c r="H18" s="196">
        <v>0</v>
      </c>
      <c r="I18" s="198"/>
      <c r="J18" s="199"/>
    </row>
    <row r="19" spans="1:10" ht="17" customHeight="1">
      <c r="A19" s="191">
        <v>8</v>
      </c>
      <c r="B19" s="192" t="s">
        <v>25</v>
      </c>
      <c r="C19" s="193" t="s">
        <v>291</v>
      </c>
      <c r="D19" s="194">
        <v>8</v>
      </c>
      <c r="E19" s="195"/>
      <c r="F19" s="196"/>
      <c r="G19" s="197">
        <v>0</v>
      </c>
      <c r="H19" s="196">
        <v>0</v>
      </c>
      <c r="I19" s="198"/>
      <c r="J19" s="199"/>
    </row>
    <row r="20" spans="1:10" ht="17" customHeight="1">
      <c r="A20" s="191">
        <v>9</v>
      </c>
      <c r="B20" s="192" t="s">
        <v>26</v>
      </c>
      <c r="C20" s="193" t="s">
        <v>291</v>
      </c>
      <c r="D20" s="194">
        <v>4</v>
      </c>
      <c r="E20" s="195"/>
      <c r="F20" s="196"/>
      <c r="G20" s="197">
        <v>0</v>
      </c>
      <c r="H20" s="196">
        <v>0</v>
      </c>
      <c r="I20" s="198"/>
      <c r="J20" s="199"/>
    </row>
    <row r="21" spans="1:10" ht="17" customHeight="1">
      <c r="A21" s="191">
        <v>10</v>
      </c>
      <c r="B21" s="192" t="s">
        <v>27</v>
      </c>
      <c r="C21" s="193" t="s">
        <v>291</v>
      </c>
      <c r="D21" s="194">
        <v>8</v>
      </c>
      <c r="E21" s="195"/>
      <c r="F21" s="196"/>
      <c r="G21" s="197">
        <v>0</v>
      </c>
      <c r="H21" s="196">
        <v>0</v>
      </c>
      <c r="I21" s="198"/>
      <c r="J21" s="199"/>
    </row>
    <row r="22" spans="1:10" ht="17" customHeight="1">
      <c r="A22" s="191">
        <v>11</v>
      </c>
      <c r="B22" s="192" t="s">
        <v>720</v>
      </c>
      <c r="C22" s="193" t="s">
        <v>291</v>
      </c>
      <c r="D22" s="194">
        <v>8</v>
      </c>
      <c r="E22" s="195"/>
      <c r="F22" s="196"/>
      <c r="G22" s="197">
        <v>0</v>
      </c>
      <c r="H22" s="196">
        <v>0</v>
      </c>
      <c r="I22" s="198"/>
      <c r="J22" s="199"/>
    </row>
    <row r="23" spans="1:10" ht="17" customHeight="1">
      <c r="A23" s="191">
        <v>12</v>
      </c>
      <c r="B23" s="192" t="s">
        <v>29</v>
      </c>
      <c r="C23" s="193" t="s">
        <v>291</v>
      </c>
      <c r="D23" s="194">
        <v>68</v>
      </c>
      <c r="E23" s="195"/>
      <c r="F23" s="196"/>
      <c r="G23" s="197">
        <v>0</v>
      </c>
      <c r="H23" s="196">
        <v>0</v>
      </c>
      <c r="I23" s="198"/>
      <c r="J23" s="199"/>
    </row>
    <row r="24" spans="1:10" ht="17" customHeight="1">
      <c r="A24" s="191">
        <v>13</v>
      </c>
      <c r="B24" s="192" t="s">
        <v>30</v>
      </c>
      <c r="C24" s="193" t="s">
        <v>291</v>
      </c>
      <c r="D24" s="194">
        <v>8</v>
      </c>
      <c r="E24" s="195"/>
      <c r="F24" s="196"/>
      <c r="G24" s="197">
        <v>0</v>
      </c>
      <c r="H24" s="196">
        <v>0</v>
      </c>
      <c r="I24" s="198"/>
      <c r="J24" s="199"/>
    </row>
    <row r="25" spans="1:10" ht="17" customHeight="1">
      <c r="A25" s="191">
        <v>14</v>
      </c>
      <c r="B25" s="192" t="s">
        <v>31</v>
      </c>
      <c r="C25" s="193" t="s">
        <v>291</v>
      </c>
      <c r="D25" s="194">
        <v>8</v>
      </c>
      <c r="E25" s="195"/>
      <c r="F25" s="196"/>
      <c r="G25" s="197">
        <v>0</v>
      </c>
      <c r="H25" s="196">
        <v>0</v>
      </c>
      <c r="I25" s="198"/>
      <c r="J25" s="199"/>
    </row>
    <row r="26" spans="1:10" ht="17" customHeight="1">
      <c r="A26" s="191">
        <v>15</v>
      </c>
      <c r="B26" s="192" t="s">
        <v>34</v>
      </c>
      <c r="C26" s="193" t="s">
        <v>291</v>
      </c>
      <c r="D26" s="194">
        <v>2</v>
      </c>
      <c r="E26" s="195"/>
      <c r="F26" s="196"/>
      <c r="G26" s="197">
        <v>0</v>
      </c>
      <c r="H26" s="196">
        <v>0</v>
      </c>
      <c r="I26" s="198"/>
      <c r="J26" s="199"/>
    </row>
    <row r="27" spans="1:10" ht="16">
      <c r="A27" s="191">
        <v>16</v>
      </c>
      <c r="B27" s="192" t="s">
        <v>32</v>
      </c>
      <c r="C27" s="193" t="s">
        <v>292</v>
      </c>
      <c r="D27" s="194">
        <v>8</v>
      </c>
      <c r="E27" s="195">
        <v>10200</v>
      </c>
      <c r="F27" s="196">
        <v>1632</v>
      </c>
      <c r="G27" s="197">
        <v>11832</v>
      </c>
      <c r="H27" s="196">
        <v>94656</v>
      </c>
      <c r="I27" s="198" t="s">
        <v>365</v>
      </c>
      <c r="J27" s="199" t="s">
        <v>999</v>
      </c>
    </row>
    <row r="28" spans="1:10" ht="16">
      <c r="A28" s="191">
        <v>17</v>
      </c>
      <c r="B28" s="192" t="s">
        <v>33</v>
      </c>
      <c r="C28" s="193" t="s">
        <v>292</v>
      </c>
      <c r="D28" s="194">
        <v>4</v>
      </c>
      <c r="E28" s="195">
        <v>10200</v>
      </c>
      <c r="F28" s="196">
        <v>1632</v>
      </c>
      <c r="G28" s="197">
        <v>11832</v>
      </c>
      <c r="H28" s="196">
        <v>47328</v>
      </c>
      <c r="I28" s="198" t="s">
        <v>365</v>
      </c>
      <c r="J28" s="199" t="s">
        <v>999</v>
      </c>
    </row>
    <row r="29" spans="1:10" ht="17" customHeight="1">
      <c r="A29" s="191">
        <v>18</v>
      </c>
      <c r="B29" s="192" t="s">
        <v>35</v>
      </c>
      <c r="C29" s="193" t="s">
        <v>293</v>
      </c>
      <c r="D29" s="194">
        <v>248</v>
      </c>
      <c r="E29" s="195"/>
      <c r="F29" s="196"/>
      <c r="G29" s="197">
        <v>0</v>
      </c>
      <c r="H29" s="196">
        <v>0</v>
      </c>
      <c r="I29" s="198"/>
      <c r="J29" s="199"/>
    </row>
    <row r="30" spans="1:10" ht="17" customHeight="1">
      <c r="A30" s="191">
        <v>19</v>
      </c>
      <c r="B30" s="192" t="s">
        <v>36</v>
      </c>
      <c r="C30" s="193" t="s">
        <v>877</v>
      </c>
      <c r="D30" s="194">
        <v>4</v>
      </c>
      <c r="E30" s="195">
        <v>40260</v>
      </c>
      <c r="F30" s="196">
        <v>0</v>
      </c>
      <c r="G30" s="197">
        <v>40260</v>
      </c>
      <c r="H30" s="196">
        <v>161040</v>
      </c>
      <c r="I30" s="198" t="s">
        <v>503</v>
      </c>
      <c r="J30" s="199"/>
    </row>
    <row r="31" spans="1:10" s="201" customFormat="1" ht="17" customHeight="1">
      <c r="A31" s="191">
        <v>20</v>
      </c>
      <c r="B31" s="192" t="s">
        <v>37</v>
      </c>
      <c r="C31" s="193" t="s">
        <v>295</v>
      </c>
      <c r="D31" s="194">
        <v>120</v>
      </c>
      <c r="E31" s="195"/>
      <c r="F31" s="196"/>
      <c r="G31" s="197">
        <v>0</v>
      </c>
      <c r="H31" s="196">
        <v>0</v>
      </c>
      <c r="I31" s="193"/>
      <c r="J31" s="200"/>
    </row>
    <row r="32" spans="1:10" ht="17" customHeight="1">
      <c r="A32" s="191">
        <v>21</v>
      </c>
      <c r="B32" s="192" t="s">
        <v>38</v>
      </c>
      <c r="C32" s="193" t="s">
        <v>292</v>
      </c>
      <c r="D32" s="194">
        <v>8000</v>
      </c>
      <c r="E32" s="195"/>
      <c r="F32" s="196"/>
      <c r="G32" s="197">
        <v>0</v>
      </c>
      <c r="H32" s="196">
        <v>0</v>
      </c>
      <c r="I32" s="198"/>
      <c r="J32" s="199"/>
    </row>
    <row r="33" spans="1:10" ht="17" customHeight="1">
      <c r="A33" s="191">
        <v>22</v>
      </c>
      <c r="B33" s="192" t="s">
        <v>721</v>
      </c>
      <c r="C33" s="193" t="s">
        <v>292</v>
      </c>
      <c r="D33" s="194">
        <v>120</v>
      </c>
      <c r="E33" s="195">
        <v>14220</v>
      </c>
      <c r="F33" s="196">
        <v>0</v>
      </c>
      <c r="G33" s="197">
        <v>14220</v>
      </c>
      <c r="H33" s="196">
        <v>1706400</v>
      </c>
      <c r="I33" s="198" t="s">
        <v>1000</v>
      </c>
      <c r="J33" s="199" t="s">
        <v>1001</v>
      </c>
    </row>
    <row r="34" spans="1:10" ht="17" customHeight="1">
      <c r="A34" s="191">
        <v>23</v>
      </c>
      <c r="B34" s="192" t="s">
        <v>39</v>
      </c>
      <c r="C34" s="193" t="s">
        <v>292</v>
      </c>
      <c r="D34" s="194">
        <v>120</v>
      </c>
      <c r="E34" s="195">
        <v>19860</v>
      </c>
      <c r="F34" s="196">
        <v>0</v>
      </c>
      <c r="G34" s="197">
        <v>19860</v>
      </c>
      <c r="H34" s="196">
        <v>2383200</v>
      </c>
      <c r="I34" s="198" t="s">
        <v>1000</v>
      </c>
      <c r="J34" s="199" t="s">
        <v>1001</v>
      </c>
    </row>
    <row r="35" spans="1:10" ht="17" customHeight="1">
      <c r="A35" s="191">
        <v>24</v>
      </c>
      <c r="B35" s="192" t="s">
        <v>722</v>
      </c>
      <c r="C35" s="193" t="s">
        <v>296</v>
      </c>
      <c r="D35" s="194">
        <v>4</v>
      </c>
      <c r="E35" s="195">
        <v>480000</v>
      </c>
      <c r="F35" s="196">
        <v>0</v>
      </c>
      <c r="G35" s="197">
        <v>480000</v>
      </c>
      <c r="H35" s="196">
        <v>1920000</v>
      </c>
      <c r="I35" s="193" t="s">
        <v>1002</v>
      </c>
      <c r="J35" s="199" t="s">
        <v>1003</v>
      </c>
    </row>
    <row r="36" spans="1:10" ht="17" customHeight="1">
      <c r="A36" s="191">
        <v>25</v>
      </c>
      <c r="B36" s="192" t="s">
        <v>723</v>
      </c>
      <c r="C36" s="193" t="s">
        <v>297</v>
      </c>
      <c r="D36" s="194">
        <v>4</v>
      </c>
      <c r="E36" s="195">
        <v>0</v>
      </c>
      <c r="F36" s="196">
        <v>0</v>
      </c>
      <c r="G36" s="197">
        <v>0</v>
      </c>
      <c r="H36" s="196">
        <v>0</v>
      </c>
      <c r="I36" s="193"/>
      <c r="J36" s="199"/>
    </row>
    <row r="37" spans="1:10" ht="17" customHeight="1">
      <c r="A37" s="191">
        <v>26</v>
      </c>
      <c r="B37" s="192" t="s">
        <v>724</v>
      </c>
      <c r="C37" s="193" t="s">
        <v>297</v>
      </c>
      <c r="D37" s="194">
        <v>4</v>
      </c>
      <c r="E37" s="195">
        <v>0</v>
      </c>
      <c r="F37" s="196"/>
      <c r="G37" s="197">
        <v>0</v>
      </c>
      <c r="H37" s="196">
        <v>0</v>
      </c>
      <c r="I37" s="193"/>
      <c r="J37" s="199"/>
    </row>
    <row r="38" spans="1:10" ht="32">
      <c r="A38" s="191">
        <v>27</v>
      </c>
      <c r="B38" s="192" t="s">
        <v>725</v>
      </c>
      <c r="C38" s="193" t="s">
        <v>292</v>
      </c>
      <c r="D38" s="194">
        <v>40</v>
      </c>
      <c r="E38" s="195">
        <v>25000</v>
      </c>
      <c r="F38" s="196">
        <v>0</v>
      </c>
      <c r="G38" s="197">
        <v>25000</v>
      </c>
      <c r="H38" s="196">
        <v>1000000</v>
      </c>
      <c r="I38" s="193" t="s">
        <v>1004</v>
      </c>
      <c r="J38" s="199" t="s">
        <v>1003</v>
      </c>
    </row>
    <row r="39" spans="1:10" ht="16">
      <c r="A39" s="191">
        <v>28</v>
      </c>
      <c r="B39" s="192" t="s">
        <v>726</v>
      </c>
      <c r="C39" s="193" t="s">
        <v>292</v>
      </c>
      <c r="D39" s="194">
        <v>40</v>
      </c>
      <c r="E39" s="195">
        <v>25000</v>
      </c>
      <c r="F39" s="196">
        <v>0</v>
      </c>
      <c r="G39" s="197">
        <v>25000</v>
      </c>
      <c r="H39" s="196">
        <v>1000000</v>
      </c>
      <c r="I39" s="193" t="s">
        <v>1004</v>
      </c>
      <c r="J39" s="199" t="s">
        <v>1003</v>
      </c>
    </row>
    <row r="40" spans="1:10" ht="32">
      <c r="A40" s="191">
        <v>29</v>
      </c>
      <c r="B40" s="192" t="s">
        <v>727</v>
      </c>
      <c r="C40" s="193" t="s">
        <v>292</v>
      </c>
      <c r="D40" s="194">
        <v>60</v>
      </c>
      <c r="E40" s="195">
        <v>14500</v>
      </c>
      <c r="F40" s="196">
        <v>0</v>
      </c>
      <c r="G40" s="197">
        <v>14500</v>
      </c>
      <c r="H40" s="196">
        <v>870000</v>
      </c>
      <c r="I40" s="193" t="s">
        <v>1005</v>
      </c>
      <c r="J40" s="199" t="s">
        <v>1006</v>
      </c>
    </row>
    <row r="41" spans="1:10" ht="32">
      <c r="A41" s="191">
        <v>30</v>
      </c>
      <c r="B41" s="192" t="s">
        <v>40</v>
      </c>
      <c r="C41" s="193" t="s">
        <v>292</v>
      </c>
      <c r="D41" s="194">
        <v>60</v>
      </c>
      <c r="E41" s="195">
        <v>16350</v>
      </c>
      <c r="F41" s="196">
        <v>0</v>
      </c>
      <c r="G41" s="197">
        <v>16350</v>
      </c>
      <c r="H41" s="196">
        <v>981000</v>
      </c>
      <c r="I41" s="193" t="s">
        <v>1007</v>
      </c>
      <c r="J41" s="199" t="s">
        <v>1003</v>
      </c>
    </row>
    <row r="42" spans="1:10" ht="16">
      <c r="A42" s="191">
        <v>31</v>
      </c>
      <c r="B42" s="192" t="s">
        <v>41</v>
      </c>
      <c r="C42" s="193" t="s">
        <v>292</v>
      </c>
      <c r="D42" s="194">
        <v>20</v>
      </c>
      <c r="E42" s="195">
        <v>108000</v>
      </c>
      <c r="F42" s="196">
        <v>0</v>
      </c>
      <c r="G42" s="197">
        <v>108000</v>
      </c>
      <c r="H42" s="196">
        <v>2160000</v>
      </c>
      <c r="I42" s="193" t="s">
        <v>1008</v>
      </c>
      <c r="J42" s="199" t="s">
        <v>1009</v>
      </c>
    </row>
    <row r="43" spans="1:10" ht="16">
      <c r="A43" s="191">
        <v>32</v>
      </c>
      <c r="B43" s="192" t="s">
        <v>728</v>
      </c>
      <c r="C43" s="193" t="s">
        <v>292</v>
      </c>
      <c r="D43" s="194">
        <v>40</v>
      </c>
      <c r="E43" s="195">
        <v>21600</v>
      </c>
      <c r="F43" s="196">
        <v>0</v>
      </c>
      <c r="G43" s="197">
        <v>21600</v>
      </c>
      <c r="H43" s="196">
        <v>864000</v>
      </c>
      <c r="I43" s="193" t="s">
        <v>1010</v>
      </c>
      <c r="J43" s="200" t="s">
        <v>1011</v>
      </c>
    </row>
    <row r="44" spans="1:10" ht="32">
      <c r="A44" s="191">
        <v>33</v>
      </c>
      <c r="B44" s="192" t="s">
        <v>729</v>
      </c>
      <c r="C44" s="193" t="s">
        <v>292</v>
      </c>
      <c r="D44" s="194">
        <v>40</v>
      </c>
      <c r="E44" s="195">
        <v>14400</v>
      </c>
      <c r="F44" s="196">
        <v>0</v>
      </c>
      <c r="G44" s="197">
        <v>14400</v>
      </c>
      <c r="H44" s="196">
        <v>576000</v>
      </c>
      <c r="I44" s="193" t="s">
        <v>1012</v>
      </c>
      <c r="J44" s="199" t="s">
        <v>1013</v>
      </c>
    </row>
    <row r="45" spans="1:10" ht="16">
      <c r="A45" s="191">
        <v>34</v>
      </c>
      <c r="B45" s="192" t="s">
        <v>730</v>
      </c>
      <c r="C45" s="193" t="s">
        <v>292</v>
      </c>
      <c r="D45" s="194">
        <v>40</v>
      </c>
      <c r="E45" s="195">
        <v>16350</v>
      </c>
      <c r="F45" s="196">
        <v>0</v>
      </c>
      <c r="G45" s="197">
        <v>16350</v>
      </c>
      <c r="H45" s="196">
        <v>654000</v>
      </c>
      <c r="I45" s="193" t="s">
        <v>1014</v>
      </c>
      <c r="J45" s="199" t="s">
        <v>1013</v>
      </c>
    </row>
    <row r="46" spans="1:10" s="201" customFormat="1" ht="16">
      <c r="A46" s="191">
        <v>35</v>
      </c>
      <c r="B46" s="192" t="s">
        <v>731</v>
      </c>
      <c r="C46" s="193" t="s">
        <v>292</v>
      </c>
      <c r="D46" s="194">
        <v>40</v>
      </c>
      <c r="E46" s="195">
        <v>37900</v>
      </c>
      <c r="F46" s="196">
        <v>0</v>
      </c>
      <c r="G46" s="197">
        <v>37900</v>
      </c>
      <c r="H46" s="196">
        <v>1516000</v>
      </c>
      <c r="I46" s="193" t="s">
        <v>1015</v>
      </c>
      <c r="J46" s="200" t="s">
        <v>1013</v>
      </c>
    </row>
    <row r="47" spans="1:10" s="201" customFormat="1" ht="32">
      <c r="A47" s="191">
        <v>36</v>
      </c>
      <c r="B47" s="192" t="s">
        <v>732</v>
      </c>
      <c r="C47" s="193" t="s">
        <v>292</v>
      </c>
      <c r="D47" s="194">
        <v>40</v>
      </c>
      <c r="E47" s="195">
        <v>43100</v>
      </c>
      <c r="F47" s="196">
        <v>0</v>
      </c>
      <c r="G47" s="197">
        <v>43100</v>
      </c>
      <c r="H47" s="196">
        <v>1724000</v>
      </c>
      <c r="I47" s="193" t="s">
        <v>1016</v>
      </c>
      <c r="J47" s="200" t="s">
        <v>1017</v>
      </c>
    </row>
    <row r="48" spans="1:10" s="201" customFormat="1" ht="32">
      <c r="A48" s="191">
        <v>37</v>
      </c>
      <c r="B48" s="192" t="s">
        <v>733</v>
      </c>
      <c r="C48" s="193" t="s">
        <v>292</v>
      </c>
      <c r="D48" s="194">
        <v>40</v>
      </c>
      <c r="E48" s="195">
        <v>43100</v>
      </c>
      <c r="F48" s="196">
        <v>0</v>
      </c>
      <c r="G48" s="197">
        <v>43100</v>
      </c>
      <c r="H48" s="196">
        <v>1724000</v>
      </c>
      <c r="I48" s="193" t="s">
        <v>1016</v>
      </c>
      <c r="J48" s="200" t="s">
        <v>1017</v>
      </c>
    </row>
    <row r="49" spans="1:10" s="201" customFormat="1" ht="32">
      <c r="A49" s="191">
        <v>38</v>
      </c>
      <c r="B49" s="192" t="s">
        <v>42</v>
      </c>
      <c r="C49" s="193" t="s">
        <v>292</v>
      </c>
      <c r="D49" s="194">
        <v>16</v>
      </c>
      <c r="E49" s="195">
        <v>38000</v>
      </c>
      <c r="F49" s="196">
        <v>0</v>
      </c>
      <c r="G49" s="197">
        <v>38000</v>
      </c>
      <c r="H49" s="196">
        <v>608000</v>
      </c>
      <c r="I49" s="193" t="s">
        <v>1018</v>
      </c>
      <c r="J49" s="200" t="s">
        <v>1013</v>
      </c>
    </row>
    <row r="50" spans="1:10" s="201" customFormat="1" ht="32">
      <c r="A50" s="191">
        <v>39</v>
      </c>
      <c r="B50" s="192" t="s">
        <v>43</v>
      </c>
      <c r="C50" s="193" t="s">
        <v>292</v>
      </c>
      <c r="D50" s="194">
        <v>12</v>
      </c>
      <c r="E50" s="195">
        <v>38000</v>
      </c>
      <c r="F50" s="196">
        <v>0</v>
      </c>
      <c r="G50" s="197">
        <v>38000</v>
      </c>
      <c r="H50" s="196">
        <v>456000</v>
      </c>
      <c r="I50" s="193" t="s">
        <v>1018</v>
      </c>
      <c r="J50" s="200" t="s">
        <v>1013</v>
      </c>
    </row>
    <row r="51" spans="1:10" s="201" customFormat="1" ht="16">
      <c r="A51" s="191">
        <v>40</v>
      </c>
      <c r="B51" s="192" t="s">
        <v>734</v>
      </c>
      <c r="C51" s="193" t="s">
        <v>292</v>
      </c>
      <c r="D51" s="194">
        <v>40</v>
      </c>
      <c r="E51" s="195"/>
      <c r="F51" s="196"/>
      <c r="G51" s="197">
        <v>0</v>
      </c>
      <c r="H51" s="196">
        <v>0</v>
      </c>
      <c r="I51" s="193"/>
      <c r="J51" s="200"/>
    </row>
    <row r="52" spans="1:10" s="201" customFormat="1" ht="16">
      <c r="A52" s="191">
        <v>41</v>
      </c>
      <c r="B52" s="192" t="s">
        <v>735</v>
      </c>
      <c r="C52" s="193" t="s">
        <v>292</v>
      </c>
      <c r="D52" s="194">
        <v>120</v>
      </c>
      <c r="E52" s="195"/>
      <c r="F52" s="196"/>
      <c r="G52" s="197">
        <v>0</v>
      </c>
      <c r="H52" s="196">
        <v>0</v>
      </c>
      <c r="I52" s="193"/>
      <c r="J52" s="200"/>
    </row>
    <row r="53" spans="1:10" s="201" customFormat="1" ht="16">
      <c r="A53" s="191">
        <v>42</v>
      </c>
      <c r="B53" s="192" t="s">
        <v>44</v>
      </c>
      <c r="C53" s="193" t="s">
        <v>298</v>
      </c>
      <c r="D53" s="194">
        <v>8</v>
      </c>
      <c r="E53" s="195"/>
      <c r="F53" s="202"/>
      <c r="G53" s="197">
        <v>0</v>
      </c>
      <c r="H53" s="196">
        <v>0</v>
      </c>
      <c r="I53" s="193"/>
      <c r="J53" s="200"/>
    </row>
    <row r="54" spans="1:10" ht="16">
      <c r="A54" s="191">
        <v>43</v>
      </c>
      <c r="B54" s="192" t="s">
        <v>45</v>
      </c>
      <c r="C54" s="193" t="s">
        <v>292</v>
      </c>
      <c r="D54" s="194">
        <v>8</v>
      </c>
      <c r="E54" s="195">
        <v>24000</v>
      </c>
      <c r="F54" s="202">
        <v>0</v>
      </c>
      <c r="G54" s="197">
        <v>24000</v>
      </c>
      <c r="H54" s="196">
        <v>192000</v>
      </c>
      <c r="I54" s="198" t="s">
        <v>1000</v>
      </c>
      <c r="J54" s="199" t="s">
        <v>1019</v>
      </c>
    </row>
    <row r="55" spans="1:10" ht="16">
      <c r="A55" s="191">
        <v>44</v>
      </c>
      <c r="B55" s="192" t="s">
        <v>736</v>
      </c>
      <c r="C55" s="193" t="s">
        <v>292</v>
      </c>
      <c r="D55" s="194">
        <v>8</v>
      </c>
      <c r="E55" s="195">
        <v>12500</v>
      </c>
      <c r="F55" s="202">
        <v>0</v>
      </c>
      <c r="G55" s="197">
        <v>12500</v>
      </c>
      <c r="H55" s="196">
        <v>100000</v>
      </c>
      <c r="I55" s="198" t="s">
        <v>1000</v>
      </c>
      <c r="J55" s="199" t="s">
        <v>1020</v>
      </c>
    </row>
    <row r="56" spans="1:10" ht="16">
      <c r="A56" s="191">
        <v>45</v>
      </c>
      <c r="B56" s="192" t="s">
        <v>737</v>
      </c>
      <c r="C56" s="193" t="s">
        <v>292</v>
      </c>
      <c r="D56" s="194">
        <v>8</v>
      </c>
      <c r="E56" s="195">
        <v>15000</v>
      </c>
      <c r="F56" s="202">
        <v>0</v>
      </c>
      <c r="G56" s="197">
        <v>15000</v>
      </c>
      <c r="H56" s="196">
        <v>120000</v>
      </c>
      <c r="I56" s="198" t="s">
        <v>1000</v>
      </c>
      <c r="J56" s="199" t="s">
        <v>1020</v>
      </c>
    </row>
    <row r="57" spans="1:10" ht="18" customHeight="1">
      <c r="A57" s="191">
        <v>46</v>
      </c>
      <c r="B57" s="192" t="s">
        <v>738</v>
      </c>
      <c r="C57" s="193" t="s">
        <v>292</v>
      </c>
      <c r="D57" s="194">
        <v>8</v>
      </c>
      <c r="E57" s="195">
        <v>12500</v>
      </c>
      <c r="F57" s="202">
        <v>0</v>
      </c>
      <c r="G57" s="197">
        <v>12500</v>
      </c>
      <c r="H57" s="196">
        <v>100000</v>
      </c>
      <c r="I57" s="198" t="s">
        <v>1000</v>
      </c>
      <c r="J57" s="199" t="s">
        <v>1020</v>
      </c>
    </row>
    <row r="58" spans="1:10" ht="18" customHeight="1">
      <c r="A58" s="191">
        <v>47</v>
      </c>
      <c r="B58" s="192" t="s">
        <v>739</v>
      </c>
      <c r="C58" s="193" t="s">
        <v>292</v>
      </c>
      <c r="D58" s="194">
        <v>8</v>
      </c>
      <c r="E58" s="195">
        <v>12500</v>
      </c>
      <c r="F58" s="202">
        <v>0</v>
      </c>
      <c r="G58" s="197">
        <v>12500</v>
      </c>
      <c r="H58" s="196">
        <v>100000</v>
      </c>
      <c r="I58" s="198" t="s">
        <v>1000</v>
      </c>
      <c r="J58" s="199" t="s">
        <v>1020</v>
      </c>
    </row>
    <row r="59" spans="1:10" ht="18" customHeight="1">
      <c r="A59" s="191">
        <v>48</v>
      </c>
      <c r="B59" s="192" t="s">
        <v>740</v>
      </c>
      <c r="C59" s="193" t="s">
        <v>292</v>
      </c>
      <c r="D59" s="194">
        <v>8</v>
      </c>
      <c r="E59" s="195">
        <v>12500</v>
      </c>
      <c r="F59" s="202">
        <v>0</v>
      </c>
      <c r="G59" s="197">
        <v>12500</v>
      </c>
      <c r="H59" s="196">
        <v>100000</v>
      </c>
      <c r="I59" s="198" t="s">
        <v>1000</v>
      </c>
      <c r="J59" s="199" t="s">
        <v>1020</v>
      </c>
    </row>
    <row r="60" spans="1:10" ht="18" customHeight="1">
      <c r="A60" s="191">
        <v>49</v>
      </c>
      <c r="B60" s="192" t="s">
        <v>741</v>
      </c>
      <c r="C60" s="193" t="s">
        <v>292</v>
      </c>
      <c r="D60" s="194">
        <v>8</v>
      </c>
      <c r="E60" s="195">
        <v>12500</v>
      </c>
      <c r="F60" s="196">
        <v>0</v>
      </c>
      <c r="G60" s="197">
        <v>12500</v>
      </c>
      <c r="H60" s="196">
        <v>100000</v>
      </c>
      <c r="I60" s="198" t="s">
        <v>1000</v>
      </c>
      <c r="J60" s="199" t="s">
        <v>1020</v>
      </c>
    </row>
    <row r="61" spans="1:10" ht="18" customHeight="1">
      <c r="A61" s="191">
        <v>50</v>
      </c>
      <c r="B61" s="192" t="s">
        <v>742</v>
      </c>
      <c r="C61" s="193" t="s">
        <v>292</v>
      </c>
      <c r="D61" s="194">
        <v>8</v>
      </c>
      <c r="E61" s="195">
        <v>12500</v>
      </c>
      <c r="F61" s="202">
        <v>0</v>
      </c>
      <c r="G61" s="197">
        <v>12500</v>
      </c>
      <c r="H61" s="196">
        <v>100000</v>
      </c>
      <c r="I61" s="198" t="s">
        <v>1000</v>
      </c>
      <c r="J61" s="199" t="s">
        <v>1020</v>
      </c>
    </row>
    <row r="62" spans="1:10" ht="18" customHeight="1">
      <c r="A62" s="191">
        <v>51</v>
      </c>
      <c r="B62" s="192" t="s">
        <v>743</v>
      </c>
      <c r="C62" s="193" t="s">
        <v>292</v>
      </c>
      <c r="D62" s="194">
        <v>8</v>
      </c>
      <c r="E62" s="195">
        <v>15000</v>
      </c>
      <c r="F62" s="196">
        <v>0</v>
      </c>
      <c r="G62" s="197">
        <v>15000</v>
      </c>
      <c r="H62" s="196">
        <v>120000</v>
      </c>
      <c r="I62" s="198" t="s">
        <v>1000</v>
      </c>
      <c r="J62" s="199" t="s">
        <v>1020</v>
      </c>
    </row>
    <row r="63" spans="1:10" ht="18" customHeight="1">
      <c r="A63" s="191">
        <v>52</v>
      </c>
      <c r="B63" s="192" t="s">
        <v>744</v>
      </c>
      <c r="C63" s="193" t="s">
        <v>292</v>
      </c>
      <c r="D63" s="194">
        <v>8</v>
      </c>
      <c r="E63" s="195">
        <v>12500</v>
      </c>
      <c r="F63" s="196">
        <v>0</v>
      </c>
      <c r="G63" s="197">
        <v>12500</v>
      </c>
      <c r="H63" s="196">
        <v>100000</v>
      </c>
      <c r="I63" s="198" t="s">
        <v>1000</v>
      </c>
      <c r="J63" s="199" t="s">
        <v>1020</v>
      </c>
    </row>
    <row r="64" spans="1:10" ht="18" customHeight="1">
      <c r="A64" s="191">
        <v>53</v>
      </c>
      <c r="B64" s="192" t="s">
        <v>745</v>
      </c>
      <c r="C64" s="193" t="s">
        <v>292</v>
      </c>
      <c r="D64" s="194">
        <v>8</v>
      </c>
      <c r="E64" s="195">
        <v>12500</v>
      </c>
      <c r="F64" s="196">
        <v>0</v>
      </c>
      <c r="G64" s="197">
        <v>12500</v>
      </c>
      <c r="H64" s="196">
        <v>100000</v>
      </c>
      <c r="I64" s="198" t="s">
        <v>1000</v>
      </c>
      <c r="J64" s="199" t="s">
        <v>1020</v>
      </c>
    </row>
    <row r="65" spans="1:10" ht="18" customHeight="1">
      <c r="A65" s="191">
        <v>54</v>
      </c>
      <c r="B65" s="192" t="s">
        <v>746</v>
      </c>
      <c r="C65" s="193" t="s">
        <v>292</v>
      </c>
      <c r="D65" s="194">
        <v>8</v>
      </c>
      <c r="E65" s="195"/>
      <c r="F65" s="196"/>
      <c r="G65" s="197">
        <v>0</v>
      </c>
      <c r="H65" s="196">
        <v>0</v>
      </c>
      <c r="I65" s="198"/>
      <c r="J65" s="199"/>
    </row>
    <row r="66" spans="1:10" ht="18" customHeight="1">
      <c r="A66" s="191">
        <v>55</v>
      </c>
      <c r="B66" s="192" t="s">
        <v>747</v>
      </c>
      <c r="C66" s="193" t="s">
        <v>292</v>
      </c>
      <c r="D66" s="194">
        <v>8</v>
      </c>
      <c r="E66" s="195"/>
      <c r="F66" s="196"/>
      <c r="G66" s="197">
        <v>0</v>
      </c>
      <c r="H66" s="196">
        <v>0</v>
      </c>
      <c r="I66" s="198"/>
      <c r="J66" s="199"/>
    </row>
    <row r="67" spans="1:10" ht="18" customHeight="1">
      <c r="A67" s="191">
        <v>56</v>
      </c>
      <c r="B67" s="192" t="s">
        <v>748</v>
      </c>
      <c r="C67" s="193" t="s">
        <v>292</v>
      </c>
      <c r="D67" s="194">
        <v>20</v>
      </c>
      <c r="E67" s="195"/>
      <c r="F67" s="196"/>
      <c r="G67" s="197">
        <v>0</v>
      </c>
      <c r="H67" s="196">
        <v>0</v>
      </c>
      <c r="I67" s="198"/>
      <c r="J67" s="199"/>
    </row>
    <row r="68" spans="1:10" ht="18" customHeight="1">
      <c r="A68" s="191">
        <v>57</v>
      </c>
      <c r="B68" s="192" t="s">
        <v>46</v>
      </c>
      <c r="C68" s="193" t="s">
        <v>299</v>
      </c>
      <c r="D68" s="194">
        <v>16</v>
      </c>
      <c r="E68" s="195"/>
      <c r="F68" s="196"/>
      <c r="G68" s="197">
        <v>0</v>
      </c>
      <c r="H68" s="196">
        <v>0</v>
      </c>
      <c r="I68" s="198"/>
      <c r="J68" s="199"/>
    </row>
    <row r="69" spans="1:10" s="201" customFormat="1" ht="18" customHeight="1">
      <c r="A69" s="191">
        <v>58</v>
      </c>
      <c r="B69" s="192" t="s">
        <v>749</v>
      </c>
      <c r="C69" s="193" t="s">
        <v>292</v>
      </c>
      <c r="D69" s="194">
        <v>8</v>
      </c>
      <c r="E69" s="195">
        <v>5450</v>
      </c>
      <c r="F69" s="196">
        <v>0</v>
      </c>
      <c r="G69" s="197">
        <v>5450</v>
      </c>
      <c r="H69" s="196">
        <v>43600</v>
      </c>
      <c r="I69" s="193" t="s">
        <v>1000</v>
      </c>
      <c r="J69" s="200" t="s">
        <v>1020</v>
      </c>
    </row>
    <row r="70" spans="1:10" ht="18" customHeight="1">
      <c r="A70" s="191">
        <v>59</v>
      </c>
      <c r="B70" s="192" t="s">
        <v>750</v>
      </c>
      <c r="C70" s="193" t="s">
        <v>292</v>
      </c>
      <c r="D70" s="194">
        <v>8</v>
      </c>
      <c r="E70" s="195">
        <v>5450</v>
      </c>
      <c r="F70" s="196">
        <v>0</v>
      </c>
      <c r="G70" s="197">
        <v>5450</v>
      </c>
      <c r="H70" s="196">
        <v>43600</v>
      </c>
      <c r="I70" s="198" t="s">
        <v>1000</v>
      </c>
      <c r="J70" s="199" t="s">
        <v>1020</v>
      </c>
    </row>
    <row r="71" spans="1:10" ht="18" customHeight="1">
      <c r="A71" s="191">
        <v>60</v>
      </c>
      <c r="B71" s="192" t="s">
        <v>751</v>
      </c>
      <c r="C71" s="193" t="s">
        <v>292</v>
      </c>
      <c r="D71" s="194">
        <v>8</v>
      </c>
      <c r="E71" s="195">
        <v>5450</v>
      </c>
      <c r="F71" s="196">
        <v>0</v>
      </c>
      <c r="G71" s="197">
        <v>5450</v>
      </c>
      <c r="H71" s="196">
        <v>43600</v>
      </c>
      <c r="I71" s="198" t="s">
        <v>1000</v>
      </c>
      <c r="J71" s="199" t="s">
        <v>1020</v>
      </c>
    </row>
    <row r="72" spans="1:10" ht="18" customHeight="1">
      <c r="A72" s="191">
        <v>61</v>
      </c>
      <c r="B72" s="192" t="s">
        <v>752</v>
      </c>
      <c r="C72" s="193" t="s">
        <v>292</v>
      </c>
      <c r="D72" s="194">
        <v>12</v>
      </c>
      <c r="E72" s="195">
        <v>5450</v>
      </c>
      <c r="F72" s="196">
        <v>0</v>
      </c>
      <c r="G72" s="197">
        <v>5450</v>
      </c>
      <c r="H72" s="196">
        <v>65400</v>
      </c>
      <c r="I72" s="198" t="s">
        <v>1000</v>
      </c>
      <c r="J72" s="199" t="s">
        <v>1020</v>
      </c>
    </row>
    <row r="73" spans="1:10" ht="18" customHeight="1">
      <c r="A73" s="191">
        <v>62</v>
      </c>
      <c r="B73" s="192" t="s">
        <v>753</v>
      </c>
      <c r="C73" s="193" t="s">
        <v>292</v>
      </c>
      <c r="D73" s="194">
        <v>12</v>
      </c>
      <c r="E73" s="195">
        <v>9600</v>
      </c>
      <c r="F73" s="196">
        <v>0</v>
      </c>
      <c r="G73" s="197">
        <v>9600</v>
      </c>
      <c r="H73" s="196">
        <v>115200</v>
      </c>
      <c r="I73" s="198" t="s">
        <v>1000</v>
      </c>
      <c r="J73" s="199" t="s">
        <v>1020</v>
      </c>
    </row>
    <row r="74" spans="1:10" ht="18" customHeight="1">
      <c r="A74" s="191">
        <v>63</v>
      </c>
      <c r="B74" s="192" t="s">
        <v>47</v>
      </c>
      <c r="C74" s="193" t="s">
        <v>292</v>
      </c>
      <c r="D74" s="194">
        <v>600</v>
      </c>
      <c r="E74" s="195"/>
      <c r="F74" s="196"/>
      <c r="G74" s="197">
        <v>0</v>
      </c>
      <c r="H74" s="196">
        <v>0</v>
      </c>
      <c r="I74" s="198"/>
      <c r="J74" s="199"/>
    </row>
    <row r="75" spans="1:10" s="205" customFormat="1" ht="18" customHeight="1">
      <c r="A75" s="191">
        <v>64</v>
      </c>
      <c r="B75" s="192" t="s">
        <v>48</v>
      </c>
      <c r="C75" s="193" t="s">
        <v>292</v>
      </c>
      <c r="D75" s="194">
        <v>10</v>
      </c>
      <c r="E75" s="195"/>
      <c r="F75" s="196"/>
      <c r="G75" s="197">
        <v>0</v>
      </c>
      <c r="H75" s="196">
        <v>0</v>
      </c>
      <c r="I75" s="203"/>
      <c r="J75" s="204"/>
    </row>
    <row r="76" spans="1:10" s="205" customFormat="1" ht="18" customHeight="1">
      <c r="A76" s="191">
        <v>65</v>
      </c>
      <c r="B76" s="192" t="s">
        <v>49</v>
      </c>
      <c r="C76" s="193" t="s">
        <v>292</v>
      </c>
      <c r="D76" s="194">
        <v>150</v>
      </c>
      <c r="E76" s="195"/>
      <c r="F76" s="196"/>
      <c r="G76" s="197">
        <v>0</v>
      </c>
      <c r="H76" s="196">
        <v>0</v>
      </c>
      <c r="I76" s="203"/>
      <c r="J76" s="204"/>
    </row>
    <row r="77" spans="1:10" s="205" customFormat="1" ht="18" customHeight="1">
      <c r="A77" s="191">
        <v>66</v>
      </c>
      <c r="B77" s="192" t="s">
        <v>50</v>
      </c>
      <c r="C77" s="193" t="s">
        <v>292</v>
      </c>
      <c r="D77" s="194">
        <v>40</v>
      </c>
      <c r="E77" s="195"/>
      <c r="F77" s="196"/>
      <c r="G77" s="197">
        <v>0</v>
      </c>
      <c r="H77" s="196">
        <v>0</v>
      </c>
      <c r="I77" s="203"/>
      <c r="J77" s="204"/>
    </row>
    <row r="78" spans="1:10" s="205" customFormat="1" ht="18" customHeight="1">
      <c r="A78" s="191">
        <v>67</v>
      </c>
      <c r="B78" s="192" t="s">
        <v>51</v>
      </c>
      <c r="C78" s="193" t="s">
        <v>292</v>
      </c>
      <c r="D78" s="194">
        <v>40</v>
      </c>
      <c r="E78" s="195"/>
      <c r="F78" s="196"/>
      <c r="G78" s="197">
        <v>0</v>
      </c>
      <c r="H78" s="196">
        <v>0</v>
      </c>
      <c r="I78" s="203"/>
      <c r="J78" s="204"/>
    </row>
    <row r="79" spans="1:10" s="205" customFormat="1" ht="16">
      <c r="A79" s="191">
        <v>68</v>
      </c>
      <c r="B79" s="192" t="s">
        <v>52</v>
      </c>
      <c r="C79" s="193" t="s">
        <v>292</v>
      </c>
      <c r="D79" s="194">
        <v>12</v>
      </c>
      <c r="E79" s="195"/>
      <c r="F79" s="196"/>
      <c r="G79" s="197">
        <v>0</v>
      </c>
      <c r="H79" s="196">
        <v>0</v>
      </c>
      <c r="I79" s="203"/>
      <c r="J79" s="204"/>
    </row>
    <row r="80" spans="1:10" s="205" customFormat="1" ht="18" customHeight="1">
      <c r="A80" s="191">
        <v>69</v>
      </c>
      <c r="B80" s="192" t="s">
        <v>754</v>
      </c>
      <c r="C80" s="193" t="s">
        <v>878</v>
      </c>
      <c r="D80" s="194">
        <v>4</v>
      </c>
      <c r="E80" s="195"/>
      <c r="F80" s="196"/>
      <c r="G80" s="197">
        <v>0</v>
      </c>
      <c r="H80" s="196">
        <v>0</v>
      </c>
      <c r="I80" s="203"/>
      <c r="J80" s="204"/>
    </row>
    <row r="81" spans="1:10" s="205" customFormat="1" ht="18" customHeight="1">
      <c r="A81" s="191">
        <v>70</v>
      </c>
      <c r="B81" s="192" t="s">
        <v>755</v>
      </c>
      <c r="C81" s="193" t="s">
        <v>878</v>
      </c>
      <c r="D81" s="194">
        <v>4</v>
      </c>
      <c r="E81" s="195"/>
      <c r="F81" s="196"/>
      <c r="G81" s="197">
        <v>0</v>
      </c>
      <c r="H81" s="196">
        <v>0</v>
      </c>
      <c r="I81" s="203"/>
      <c r="J81" s="204"/>
    </row>
    <row r="82" spans="1:10" s="205" customFormat="1" ht="18" customHeight="1">
      <c r="A82" s="191">
        <v>71</v>
      </c>
      <c r="B82" s="192" t="s">
        <v>53</v>
      </c>
      <c r="C82" s="193" t="s">
        <v>292</v>
      </c>
      <c r="D82" s="194">
        <v>4800</v>
      </c>
      <c r="E82" s="195"/>
      <c r="F82" s="196"/>
      <c r="G82" s="197">
        <v>0</v>
      </c>
      <c r="H82" s="196">
        <v>0</v>
      </c>
      <c r="I82" s="203"/>
      <c r="J82" s="204"/>
    </row>
    <row r="83" spans="1:10" s="205" customFormat="1" ht="18" customHeight="1">
      <c r="A83" s="191">
        <v>72</v>
      </c>
      <c r="B83" s="192" t="s">
        <v>54</v>
      </c>
      <c r="C83" s="193" t="s">
        <v>300</v>
      </c>
      <c r="D83" s="194">
        <v>2</v>
      </c>
      <c r="E83" s="195"/>
      <c r="F83" s="196"/>
      <c r="G83" s="197">
        <v>0</v>
      </c>
      <c r="H83" s="196">
        <v>0</v>
      </c>
      <c r="I83" s="203"/>
      <c r="J83" s="204"/>
    </row>
    <row r="84" spans="1:10" s="205" customFormat="1" ht="18" customHeight="1">
      <c r="A84" s="191">
        <v>73</v>
      </c>
      <c r="B84" s="192" t="s">
        <v>55</v>
      </c>
      <c r="C84" s="193" t="s">
        <v>292</v>
      </c>
      <c r="D84" s="194">
        <v>40</v>
      </c>
      <c r="E84" s="195">
        <v>810</v>
      </c>
      <c r="F84" s="196">
        <v>129.6</v>
      </c>
      <c r="G84" s="197">
        <v>939.6</v>
      </c>
      <c r="H84" s="196">
        <v>37584</v>
      </c>
      <c r="I84" s="203" t="s">
        <v>466</v>
      </c>
      <c r="J84" s="204" t="s">
        <v>1021</v>
      </c>
    </row>
    <row r="85" spans="1:10" s="205" customFormat="1" ht="18" customHeight="1">
      <c r="A85" s="191">
        <v>74</v>
      </c>
      <c r="B85" s="192" t="s">
        <v>56</v>
      </c>
      <c r="C85" s="193" t="s">
        <v>292</v>
      </c>
      <c r="D85" s="194">
        <v>20</v>
      </c>
      <c r="E85" s="195">
        <v>810</v>
      </c>
      <c r="F85" s="196">
        <v>129.6</v>
      </c>
      <c r="G85" s="197">
        <v>939.6</v>
      </c>
      <c r="H85" s="196">
        <v>18792</v>
      </c>
      <c r="I85" s="203" t="s">
        <v>466</v>
      </c>
      <c r="J85" s="204" t="s">
        <v>1021</v>
      </c>
    </row>
    <row r="86" spans="1:10" ht="18" customHeight="1">
      <c r="A86" s="191">
        <v>75</v>
      </c>
      <c r="B86" s="192" t="s">
        <v>57</v>
      </c>
      <c r="C86" s="193" t="s">
        <v>292</v>
      </c>
      <c r="D86" s="194">
        <v>20</v>
      </c>
      <c r="E86" s="195">
        <v>810</v>
      </c>
      <c r="F86" s="196">
        <v>129.6</v>
      </c>
      <c r="G86" s="197">
        <v>939.6</v>
      </c>
      <c r="H86" s="196">
        <v>18792</v>
      </c>
      <c r="I86" s="203" t="s">
        <v>466</v>
      </c>
      <c r="J86" s="204" t="s">
        <v>1021</v>
      </c>
    </row>
    <row r="87" spans="1:10" ht="18" customHeight="1">
      <c r="A87" s="191">
        <v>76</v>
      </c>
      <c r="B87" s="192" t="s">
        <v>58</v>
      </c>
      <c r="C87" s="193" t="s">
        <v>292</v>
      </c>
      <c r="D87" s="194">
        <v>40</v>
      </c>
      <c r="E87" s="195">
        <v>810</v>
      </c>
      <c r="F87" s="196">
        <v>129.6</v>
      </c>
      <c r="G87" s="197">
        <v>939.6</v>
      </c>
      <c r="H87" s="196">
        <v>37584</v>
      </c>
      <c r="I87" s="203" t="s">
        <v>466</v>
      </c>
      <c r="J87" s="204" t="s">
        <v>1021</v>
      </c>
    </row>
    <row r="88" spans="1:10" ht="18" customHeight="1">
      <c r="A88" s="191">
        <v>77</v>
      </c>
      <c r="B88" s="192" t="s">
        <v>59</v>
      </c>
      <c r="C88" s="193" t="s">
        <v>292</v>
      </c>
      <c r="D88" s="194">
        <v>40</v>
      </c>
      <c r="E88" s="195">
        <v>810</v>
      </c>
      <c r="F88" s="196">
        <v>129.6</v>
      </c>
      <c r="G88" s="197">
        <v>939.6</v>
      </c>
      <c r="H88" s="196">
        <v>37584</v>
      </c>
      <c r="I88" s="203" t="s">
        <v>466</v>
      </c>
      <c r="J88" s="204" t="s">
        <v>1021</v>
      </c>
    </row>
    <row r="89" spans="1:10" ht="18" customHeight="1">
      <c r="A89" s="191">
        <v>78</v>
      </c>
      <c r="B89" s="192" t="s">
        <v>60</v>
      </c>
      <c r="C89" s="193" t="s">
        <v>292</v>
      </c>
      <c r="D89" s="194">
        <v>80</v>
      </c>
      <c r="E89" s="195">
        <v>810</v>
      </c>
      <c r="F89" s="196">
        <v>129.6</v>
      </c>
      <c r="G89" s="197">
        <v>939.6</v>
      </c>
      <c r="H89" s="196">
        <v>75168</v>
      </c>
      <c r="I89" s="203" t="s">
        <v>466</v>
      </c>
      <c r="J89" s="204" t="s">
        <v>1021</v>
      </c>
    </row>
    <row r="90" spans="1:10" s="206" customFormat="1" ht="18" customHeight="1">
      <c r="A90" s="191">
        <v>79</v>
      </c>
      <c r="B90" s="192" t="s">
        <v>61</v>
      </c>
      <c r="C90" s="193" t="s">
        <v>292</v>
      </c>
      <c r="D90" s="194">
        <v>600</v>
      </c>
      <c r="E90" s="195">
        <v>850</v>
      </c>
      <c r="F90" s="196">
        <v>136</v>
      </c>
      <c r="G90" s="197">
        <v>986</v>
      </c>
      <c r="H90" s="196">
        <v>591600</v>
      </c>
      <c r="I90" s="203" t="s">
        <v>440</v>
      </c>
      <c r="J90" s="204" t="s">
        <v>451</v>
      </c>
    </row>
    <row r="91" spans="1:10" s="201" customFormat="1" ht="18" customHeight="1">
      <c r="A91" s="191">
        <v>80</v>
      </c>
      <c r="B91" s="192" t="s">
        <v>62</v>
      </c>
      <c r="C91" s="193" t="s">
        <v>292</v>
      </c>
      <c r="D91" s="194">
        <v>200</v>
      </c>
      <c r="E91" s="195">
        <v>1050</v>
      </c>
      <c r="F91" s="196">
        <v>168</v>
      </c>
      <c r="G91" s="197">
        <v>1218</v>
      </c>
      <c r="H91" s="196">
        <v>243600</v>
      </c>
      <c r="I91" s="193" t="s">
        <v>375</v>
      </c>
      <c r="J91" s="199" t="s">
        <v>1022</v>
      </c>
    </row>
    <row r="92" spans="1:10" ht="18" customHeight="1">
      <c r="A92" s="191">
        <v>81</v>
      </c>
      <c r="B92" s="192" t="s">
        <v>63</v>
      </c>
      <c r="C92" s="193" t="s">
        <v>292</v>
      </c>
      <c r="D92" s="194">
        <v>600</v>
      </c>
      <c r="E92" s="195">
        <v>900</v>
      </c>
      <c r="F92" s="196">
        <v>144</v>
      </c>
      <c r="G92" s="197">
        <v>1044</v>
      </c>
      <c r="H92" s="196">
        <v>626400</v>
      </c>
      <c r="I92" s="203" t="s">
        <v>440</v>
      </c>
      <c r="J92" s="204" t="s">
        <v>451</v>
      </c>
    </row>
    <row r="93" spans="1:10" s="201" customFormat="1" ht="16">
      <c r="A93" s="191">
        <v>82</v>
      </c>
      <c r="B93" s="207" t="s">
        <v>756</v>
      </c>
      <c r="C93" s="193" t="s">
        <v>292</v>
      </c>
      <c r="D93" s="194">
        <v>4</v>
      </c>
      <c r="E93" s="195"/>
      <c r="F93" s="196"/>
      <c r="G93" s="197">
        <v>0</v>
      </c>
      <c r="H93" s="196">
        <v>0</v>
      </c>
      <c r="I93" s="193"/>
      <c r="J93" s="200"/>
    </row>
    <row r="94" spans="1:10" s="201" customFormat="1" ht="16">
      <c r="A94" s="191">
        <v>83</v>
      </c>
      <c r="B94" s="207" t="s">
        <v>757</v>
      </c>
      <c r="C94" s="193" t="s">
        <v>292</v>
      </c>
      <c r="D94" s="194">
        <v>4</v>
      </c>
      <c r="E94" s="195"/>
      <c r="F94" s="196"/>
      <c r="G94" s="197">
        <v>0</v>
      </c>
      <c r="H94" s="196">
        <v>0</v>
      </c>
      <c r="I94" s="193"/>
      <c r="J94" s="200"/>
    </row>
    <row r="95" spans="1:10" s="201" customFormat="1" ht="16">
      <c r="A95" s="191">
        <v>84</v>
      </c>
      <c r="B95" s="192" t="s">
        <v>758</v>
      </c>
      <c r="C95" s="193" t="s">
        <v>292</v>
      </c>
      <c r="D95" s="194">
        <v>4</v>
      </c>
      <c r="E95" s="195"/>
      <c r="F95" s="196"/>
      <c r="G95" s="197">
        <v>0</v>
      </c>
      <c r="H95" s="196">
        <v>0</v>
      </c>
      <c r="I95" s="193"/>
      <c r="J95" s="200"/>
    </row>
    <row r="96" spans="1:10" s="201" customFormat="1" ht="16">
      <c r="A96" s="191">
        <v>85</v>
      </c>
      <c r="B96" s="192" t="s">
        <v>66</v>
      </c>
      <c r="C96" s="193" t="s">
        <v>292</v>
      </c>
      <c r="D96" s="194">
        <v>160</v>
      </c>
      <c r="E96" s="195">
        <v>2600</v>
      </c>
      <c r="F96" s="196">
        <v>0</v>
      </c>
      <c r="G96" s="197">
        <v>2600</v>
      </c>
      <c r="H96" s="196">
        <v>416000</v>
      </c>
      <c r="I96" s="198" t="s">
        <v>365</v>
      </c>
      <c r="J96" s="200" t="s">
        <v>1023</v>
      </c>
    </row>
    <row r="97" spans="1:10" ht="32">
      <c r="A97" s="191">
        <v>86</v>
      </c>
      <c r="B97" s="192" t="s">
        <v>68</v>
      </c>
      <c r="C97" s="193" t="s">
        <v>292</v>
      </c>
      <c r="D97" s="194">
        <v>800</v>
      </c>
      <c r="E97" s="195">
        <v>2390</v>
      </c>
      <c r="F97" s="196">
        <v>0</v>
      </c>
      <c r="G97" s="197">
        <v>2390</v>
      </c>
      <c r="H97" s="196">
        <v>1912000</v>
      </c>
      <c r="I97" s="198" t="s">
        <v>365</v>
      </c>
      <c r="J97" s="199" t="s">
        <v>1024</v>
      </c>
    </row>
    <row r="98" spans="1:10" ht="16">
      <c r="A98" s="191">
        <v>87</v>
      </c>
      <c r="B98" s="192" t="s">
        <v>67</v>
      </c>
      <c r="C98" s="193" t="s">
        <v>292</v>
      </c>
      <c r="D98" s="194">
        <v>800</v>
      </c>
      <c r="E98" s="195">
        <v>2425</v>
      </c>
      <c r="F98" s="202">
        <v>0</v>
      </c>
      <c r="G98" s="197">
        <v>2425</v>
      </c>
      <c r="H98" s="196">
        <v>1940000</v>
      </c>
      <c r="I98" s="198" t="s">
        <v>365</v>
      </c>
      <c r="J98" s="199" t="s">
        <v>1024</v>
      </c>
    </row>
    <row r="99" spans="1:10" ht="16">
      <c r="A99" s="191">
        <v>88</v>
      </c>
      <c r="B99" s="192" t="s">
        <v>69</v>
      </c>
      <c r="C99" s="193" t="s">
        <v>292</v>
      </c>
      <c r="D99" s="194">
        <v>3200</v>
      </c>
      <c r="E99" s="195">
        <v>1848</v>
      </c>
      <c r="F99" s="196">
        <v>0</v>
      </c>
      <c r="G99" s="197">
        <v>1848</v>
      </c>
      <c r="H99" s="196">
        <v>5913600</v>
      </c>
      <c r="I99" s="198" t="s">
        <v>365</v>
      </c>
      <c r="J99" s="199" t="s">
        <v>1024</v>
      </c>
    </row>
    <row r="100" spans="1:10" ht="16">
      <c r="A100" s="191">
        <v>89</v>
      </c>
      <c r="B100" s="192" t="s">
        <v>759</v>
      </c>
      <c r="C100" s="193" t="s">
        <v>292</v>
      </c>
      <c r="D100" s="194">
        <v>4000</v>
      </c>
      <c r="E100" s="195">
        <v>2390</v>
      </c>
      <c r="F100" s="196">
        <v>0</v>
      </c>
      <c r="G100" s="197">
        <v>2390</v>
      </c>
      <c r="H100" s="196">
        <v>9560000</v>
      </c>
      <c r="I100" s="198" t="s">
        <v>365</v>
      </c>
      <c r="J100" s="199" t="s">
        <v>1024</v>
      </c>
    </row>
    <row r="101" spans="1:10" ht="16">
      <c r="A101" s="191">
        <v>90</v>
      </c>
      <c r="B101" s="192" t="s">
        <v>760</v>
      </c>
      <c r="C101" s="193" t="s">
        <v>292</v>
      </c>
      <c r="D101" s="194">
        <v>200</v>
      </c>
      <c r="E101" s="195">
        <v>2390</v>
      </c>
      <c r="F101" s="196">
        <v>0</v>
      </c>
      <c r="G101" s="197">
        <v>2390</v>
      </c>
      <c r="H101" s="196">
        <v>478000</v>
      </c>
      <c r="I101" s="198" t="s">
        <v>365</v>
      </c>
      <c r="J101" s="199" t="s">
        <v>1024</v>
      </c>
    </row>
    <row r="102" spans="1:10" ht="16">
      <c r="A102" s="191">
        <v>91</v>
      </c>
      <c r="B102" s="192" t="s">
        <v>70</v>
      </c>
      <c r="C102" s="193" t="s">
        <v>292</v>
      </c>
      <c r="D102" s="194">
        <v>1200</v>
      </c>
      <c r="E102" s="195">
        <v>1848</v>
      </c>
      <c r="F102" s="208">
        <v>0</v>
      </c>
      <c r="G102" s="197">
        <v>1848</v>
      </c>
      <c r="H102" s="196">
        <v>2217600</v>
      </c>
      <c r="I102" s="198" t="s">
        <v>365</v>
      </c>
      <c r="J102" s="199" t="s">
        <v>1024</v>
      </c>
    </row>
    <row r="103" spans="1:10" ht="16">
      <c r="A103" s="191">
        <v>92</v>
      </c>
      <c r="B103" s="192" t="s">
        <v>761</v>
      </c>
      <c r="C103" s="193" t="s">
        <v>292</v>
      </c>
      <c r="D103" s="194">
        <v>400</v>
      </c>
      <c r="E103" s="195">
        <v>2390</v>
      </c>
      <c r="F103" s="196">
        <v>0</v>
      </c>
      <c r="G103" s="197">
        <v>2390</v>
      </c>
      <c r="H103" s="196">
        <v>956000</v>
      </c>
      <c r="I103" s="198" t="s">
        <v>365</v>
      </c>
      <c r="J103" s="199" t="s">
        <v>1024</v>
      </c>
    </row>
    <row r="104" spans="1:10" ht="16">
      <c r="A104" s="191">
        <v>93</v>
      </c>
      <c r="B104" s="192" t="s">
        <v>71</v>
      </c>
      <c r="C104" s="193" t="s">
        <v>292</v>
      </c>
      <c r="D104" s="194">
        <v>800</v>
      </c>
      <c r="E104" s="195">
        <v>1848</v>
      </c>
      <c r="F104" s="196">
        <v>0</v>
      </c>
      <c r="G104" s="197">
        <v>1848</v>
      </c>
      <c r="H104" s="196">
        <v>1478400</v>
      </c>
      <c r="I104" s="198" t="s">
        <v>365</v>
      </c>
      <c r="J104" s="199" t="s">
        <v>1024</v>
      </c>
    </row>
    <row r="105" spans="1:10" ht="16">
      <c r="A105" s="191">
        <v>94</v>
      </c>
      <c r="B105" s="192" t="s">
        <v>762</v>
      </c>
      <c r="C105" s="193" t="s">
        <v>292</v>
      </c>
      <c r="D105" s="194">
        <v>400</v>
      </c>
      <c r="E105" s="195">
        <v>2390</v>
      </c>
      <c r="F105" s="196">
        <v>0</v>
      </c>
      <c r="G105" s="197">
        <v>2390</v>
      </c>
      <c r="H105" s="196">
        <v>956000</v>
      </c>
      <c r="I105" s="198" t="s">
        <v>365</v>
      </c>
      <c r="J105" s="199" t="s">
        <v>1024</v>
      </c>
    </row>
    <row r="106" spans="1:10" ht="18" customHeight="1">
      <c r="A106" s="191">
        <v>95</v>
      </c>
      <c r="B106" s="192" t="s">
        <v>72</v>
      </c>
      <c r="C106" s="193" t="s">
        <v>292</v>
      </c>
      <c r="D106" s="194">
        <v>800</v>
      </c>
      <c r="E106" s="195">
        <v>1848</v>
      </c>
      <c r="F106" s="196">
        <v>0</v>
      </c>
      <c r="G106" s="197">
        <v>1848</v>
      </c>
      <c r="H106" s="196">
        <v>1478400</v>
      </c>
      <c r="I106" s="198" t="s">
        <v>365</v>
      </c>
      <c r="J106" s="199" t="s">
        <v>1024</v>
      </c>
    </row>
    <row r="107" spans="1:10" ht="18" customHeight="1">
      <c r="A107" s="191">
        <v>96</v>
      </c>
      <c r="B107" s="192" t="s">
        <v>763</v>
      </c>
      <c r="C107" s="193" t="s">
        <v>292</v>
      </c>
      <c r="D107" s="194">
        <v>2</v>
      </c>
      <c r="E107" s="195"/>
      <c r="F107" s="196"/>
      <c r="G107" s="197">
        <v>0</v>
      </c>
      <c r="H107" s="196">
        <v>0</v>
      </c>
      <c r="I107" s="198"/>
      <c r="J107" s="199"/>
    </row>
    <row r="108" spans="1:10" s="209" customFormat="1" ht="18" customHeight="1">
      <c r="A108" s="191">
        <v>97</v>
      </c>
      <c r="B108" s="192" t="s">
        <v>764</v>
      </c>
      <c r="C108" s="193" t="s">
        <v>292</v>
      </c>
      <c r="D108" s="194">
        <v>2</v>
      </c>
      <c r="E108" s="195"/>
      <c r="F108" s="196"/>
      <c r="G108" s="197">
        <v>0</v>
      </c>
      <c r="H108" s="196">
        <v>0</v>
      </c>
      <c r="I108" s="198"/>
      <c r="J108" s="199"/>
    </row>
    <row r="109" spans="1:10" s="209" customFormat="1" ht="18" customHeight="1">
      <c r="A109" s="191">
        <v>98</v>
      </c>
      <c r="B109" s="192" t="s">
        <v>765</v>
      </c>
      <c r="C109" s="193" t="s">
        <v>292</v>
      </c>
      <c r="D109" s="194">
        <v>2</v>
      </c>
      <c r="E109" s="195"/>
      <c r="F109" s="196"/>
      <c r="G109" s="197">
        <v>0</v>
      </c>
      <c r="H109" s="196">
        <v>0</v>
      </c>
      <c r="I109" s="198"/>
      <c r="J109" s="199"/>
    </row>
    <row r="110" spans="1:10" s="209" customFormat="1" ht="18" customHeight="1">
      <c r="A110" s="191">
        <v>99</v>
      </c>
      <c r="B110" s="192" t="s">
        <v>766</v>
      </c>
      <c r="C110" s="193" t="s">
        <v>292</v>
      </c>
      <c r="D110" s="194">
        <v>8</v>
      </c>
      <c r="E110" s="195"/>
      <c r="F110" s="196"/>
      <c r="G110" s="197">
        <v>0</v>
      </c>
      <c r="H110" s="196">
        <v>0</v>
      </c>
      <c r="I110" s="198"/>
      <c r="J110" s="199"/>
    </row>
    <row r="111" spans="1:10" s="209" customFormat="1" ht="18" customHeight="1">
      <c r="A111" s="191">
        <v>100</v>
      </c>
      <c r="B111" s="192" t="s">
        <v>73</v>
      </c>
      <c r="C111" s="193" t="s">
        <v>292</v>
      </c>
      <c r="D111" s="194">
        <v>96</v>
      </c>
      <c r="E111" s="195"/>
      <c r="F111" s="196"/>
      <c r="G111" s="197">
        <v>0</v>
      </c>
      <c r="H111" s="196">
        <v>0</v>
      </c>
      <c r="I111" s="198"/>
      <c r="J111" s="199"/>
    </row>
    <row r="112" spans="1:10" ht="18" customHeight="1">
      <c r="A112" s="191">
        <v>101</v>
      </c>
      <c r="B112" s="192" t="s">
        <v>74</v>
      </c>
      <c r="C112" s="193" t="s">
        <v>292</v>
      </c>
      <c r="D112" s="194">
        <v>48</v>
      </c>
      <c r="E112" s="195"/>
      <c r="F112" s="196"/>
      <c r="G112" s="197">
        <v>0</v>
      </c>
      <c r="H112" s="196">
        <v>0</v>
      </c>
      <c r="I112" s="198"/>
      <c r="J112" s="199"/>
    </row>
    <row r="113" spans="1:10" ht="18" customHeight="1">
      <c r="A113" s="191">
        <v>102</v>
      </c>
      <c r="B113" s="192" t="s">
        <v>75</v>
      </c>
      <c r="C113" s="193" t="s">
        <v>301</v>
      </c>
      <c r="D113" s="194">
        <v>30</v>
      </c>
      <c r="E113" s="195">
        <v>193200</v>
      </c>
      <c r="F113" s="196">
        <v>30912</v>
      </c>
      <c r="G113" s="197">
        <v>224112</v>
      </c>
      <c r="H113" s="196">
        <v>6723360</v>
      </c>
      <c r="I113" s="198" t="s">
        <v>1025</v>
      </c>
      <c r="J113" s="199" t="s">
        <v>452</v>
      </c>
    </row>
    <row r="114" spans="1:10" ht="18" customHeight="1">
      <c r="A114" s="191">
        <v>103</v>
      </c>
      <c r="B114" s="192" t="s">
        <v>76</v>
      </c>
      <c r="C114" s="193" t="s">
        <v>292</v>
      </c>
      <c r="D114" s="194">
        <v>24</v>
      </c>
      <c r="E114" s="195"/>
      <c r="F114" s="210"/>
      <c r="G114" s="197">
        <v>0</v>
      </c>
      <c r="H114" s="196">
        <v>0</v>
      </c>
      <c r="I114" s="198"/>
      <c r="J114" s="199"/>
    </row>
    <row r="115" spans="1:10" ht="18" customHeight="1">
      <c r="A115" s="191">
        <v>104</v>
      </c>
      <c r="B115" s="192" t="s">
        <v>77</v>
      </c>
      <c r="C115" s="193" t="s">
        <v>302</v>
      </c>
      <c r="D115" s="194">
        <v>4</v>
      </c>
      <c r="E115" s="195"/>
      <c r="F115" s="196"/>
      <c r="G115" s="197">
        <v>0</v>
      </c>
      <c r="H115" s="196">
        <v>0</v>
      </c>
      <c r="I115" s="198"/>
      <c r="J115" s="199"/>
    </row>
    <row r="116" spans="1:10" ht="18" customHeight="1">
      <c r="A116" s="191">
        <v>105</v>
      </c>
      <c r="B116" s="192" t="s">
        <v>78</v>
      </c>
      <c r="C116" s="193" t="s">
        <v>879</v>
      </c>
      <c r="D116" s="194">
        <v>30</v>
      </c>
      <c r="E116" s="195"/>
      <c r="F116" s="196"/>
      <c r="G116" s="197">
        <v>0</v>
      </c>
      <c r="H116" s="196">
        <v>0</v>
      </c>
      <c r="I116" s="198"/>
      <c r="J116" s="199"/>
    </row>
    <row r="117" spans="1:10" ht="32">
      <c r="A117" s="191">
        <v>106</v>
      </c>
      <c r="B117" s="192" t="s">
        <v>79</v>
      </c>
      <c r="C117" s="193" t="s">
        <v>292</v>
      </c>
      <c r="D117" s="194">
        <v>12</v>
      </c>
      <c r="E117" s="195">
        <v>1105000</v>
      </c>
      <c r="F117" s="196"/>
      <c r="G117" s="197">
        <v>1105000</v>
      </c>
      <c r="H117" s="196">
        <v>13260000</v>
      </c>
      <c r="I117" s="198" t="s">
        <v>1000</v>
      </c>
      <c r="J117" s="199" t="s">
        <v>1026</v>
      </c>
    </row>
    <row r="118" spans="1:10" ht="32">
      <c r="A118" s="191">
        <v>107</v>
      </c>
      <c r="B118" s="192" t="s">
        <v>80</v>
      </c>
      <c r="C118" s="193" t="s">
        <v>303</v>
      </c>
      <c r="D118" s="194">
        <v>8</v>
      </c>
      <c r="E118" s="195"/>
      <c r="F118" s="196"/>
      <c r="G118" s="197">
        <v>0</v>
      </c>
      <c r="H118" s="196">
        <v>0</v>
      </c>
      <c r="I118" s="198"/>
      <c r="J118" s="199"/>
    </row>
    <row r="119" spans="1:10" ht="16">
      <c r="A119" s="191">
        <v>108</v>
      </c>
      <c r="B119" s="192" t="s">
        <v>81</v>
      </c>
      <c r="C119" s="193" t="s">
        <v>292</v>
      </c>
      <c r="D119" s="194">
        <v>200</v>
      </c>
      <c r="E119" s="195"/>
      <c r="F119" s="196"/>
      <c r="G119" s="197">
        <v>0</v>
      </c>
      <c r="H119" s="196">
        <v>0</v>
      </c>
      <c r="I119" s="198"/>
      <c r="J119" s="199"/>
    </row>
    <row r="120" spans="1:10" ht="16">
      <c r="A120" s="191">
        <v>109</v>
      </c>
      <c r="B120" s="192" t="s">
        <v>82</v>
      </c>
      <c r="C120" s="193" t="s">
        <v>292</v>
      </c>
      <c r="D120" s="194">
        <v>80</v>
      </c>
      <c r="E120" s="195"/>
      <c r="F120" s="196"/>
      <c r="G120" s="197">
        <v>0</v>
      </c>
      <c r="H120" s="196">
        <v>0</v>
      </c>
      <c r="I120" s="198"/>
      <c r="J120" s="199"/>
    </row>
    <row r="121" spans="1:10" ht="18" customHeight="1">
      <c r="A121" s="191">
        <v>110</v>
      </c>
      <c r="B121" s="192" t="s">
        <v>767</v>
      </c>
      <c r="C121" s="193" t="s">
        <v>292</v>
      </c>
      <c r="D121" s="194">
        <v>4</v>
      </c>
      <c r="E121" s="195"/>
      <c r="F121" s="196"/>
      <c r="G121" s="197">
        <v>0</v>
      </c>
      <c r="H121" s="196">
        <v>0</v>
      </c>
      <c r="I121" s="198"/>
      <c r="J121" s="199"/>
    </row>
    <row r="122" spans="1:10" ht="18" customHeight="1">
      <c r="A122" s="191">
        <v>111</v>
      </c>
      <c r="B122" s="192" t="s">
        <v>768</v>
      </c>
      <c r="C122" s="193" t="s">
        <v>292</v>
      </c>
      <c r="D122" s="194">
        <v>20</v>
      </c>
      <c r="E122" s="195"/>
      <c r="F122" s="196"/>
      <c r="G122" s="197">
        <v>0</v>
      </c>
      <c r="H122" s="196">
        <v>0</v>
      </c>
      <c r="I122" s="198"/>
      <c r="J122" s="199"/>
    </row>
    <row r="123" spans="1:10" ht="18" customHeight="1">
      <c r="A123" s="191">
        <v>112</v>
      </c>
      <c r="B123" s="192" t="s">
        <v>769</v>
      </c>
      <c r="C123" s="193" t="s">
        <v>292</v>
      </c>
      <c r="D123" s="194">
        <v>15</v>
      </c>
      <c r="E123" s="195"/>
      <c r="F123" s="196"/>
      <c r="G123" s="197">
        <v>0</v>
      </c>
      <c r="H123" s="196">
        <v>0</v>
      </c>
      <c r="I123" s="198"/>
      <c r="J123" s="199"/>
    </row>
    <row r="124" spans="1:10" s="205" customFormat="1" ht="18" customHeight="1">
      <c r="A124" s="191">
        <v>113</v>
      </c>
      <c r="B124" s="192" t="s">
        <v>770</v>
      </c>
      <c r="C124" s="193" t="s">
        <v>292</v>
      </c>
      <c r="D124" s="194">
        <v>15</v>
      </c>
      <c r="E124" s="195"/>
      <c r="F124" s="196"/>
      <c r="G124" s="197">
        <v>0</v>
      </c>
      <c r="H124" s="196">
        <v>0</v>
      </c>
      <c r="I124" s="203"/>
      <c r="J124" s="204"/>
    </row>
    <row r="125" spans="1:10" s="214" customFormat="1" ht="18" customHeight="1">
      <c r="A125" s="191">
        <v>114</v>
      </c>
      <c r="B125" s="192" t="s">
        <v>771</v>
      </c>
      <c r="C125" s="193" t="s">
        <v>292</v>
      </c>
      <c r="D125" s="194">
        <v>40</v>
      </c>
      <c r="E125" s="195"/>
      <c r="F125" s="211"/>
      <c r="G125" s="197">
        <v>0</v>
      </c>
      <c r="H125" s="196">
        <v>0</v>
      </c>
      <c r="I125" s="212"/>
      <c r="J125" s="213"/>
    </row>
    <row r="126" spans="1:10" ht="18" customHeight="1">
      <c r="A126" s="191">
        <v>115</v>
      </c>
      <c r="B126" s="192" t="s">
        <v>772</v>
      </c>
      <c r="C126" s="193" t="s">
        <v>292</v>
      </c>
      <c r="D126" s="194">
        <v>20</v>
      </c>
      <c r="E126" s="195"/>
      <c r="F126" s="196"/>
      <c r="G126" s="197">
        <v>0</v>
      </c>
      <c r="H126" s="196">
        <v>0</v>
      </c>
      <c r="I126" s="198"/>
      <c r="J126" s="199"/>
    </row>
    <row r="127" spans="1:10" s="205" customFormat="1" ht="18" customHeight="1">
      <c r="A127" s="191">
        <v>116</v>
      </c>
      <c r="B127" s="192" t="s">
        <v>773</v>
      </c>
      <c r="C127" s="193" t="s">
        <v>292</v>
      </c>
      <c r="D127" s="194">
        <v>2</v>
      </c>
      <c r="E127" s="195"/>
      <c r="F127" s="210"/>
      <c r="G127" s="197">
        <v>0</v>
      </c>
      <c r="H127" s="196">
        <v>0</v>
      </c>
      <c r="I127" s="203"/>
      <c r="J127" s="204"/>
    </row>
    <row r="128" spans="1:10" s="205" customFormat="1" ht="18" customHeight="1">
      <c r="A128" s="191">
        <v>117</v>
      </c>
      <c r="B128" s="192" t="s">
        <v>774</v>
      </c>
      <c r="C128" s="193" t="s">
        <v>292</v>
      </c>
      <c r="D128" s="194">
        <v>2</v>
      </c>
      <c r="E128" s="195"/>
      <c r="F128" s="210"/>
      <c r="G128" s="197">
        <v>0</v>
      </c>
      <c r="H128" s="196">
        <v>0</v>
      </c>
      <c r="I128" s="203"/>
      <c r="J128" s="204"/>
    </row>
    <row r="129" spans="1:10" ht="18" customHeight="1">
      <c r="A129" s="191">
        <v>118</v>
      </c>
      <c r="B129" s="192" t="s">
        <v>775</v>
      </c>
      <c r="C129" s="193" t="s">
        <v>292</v>
      </c>
      <c r="D129" s="194">
        <v>2</v>
      </c>
      <c r="E129" s="195"/>
      <c r="F129" s="196"/>
      <c r="G129" s="197">
        <v>0</v>
      </c>
      <c r="H129" s="196">
        <v>0</v>
      </c>
      <c r="I129" s="198"/>
      <c r="J129" s="199"/>
    </row>
    <row r="130" spans="1:10" s="217" customFormat="1" ht="32">
      <c r="A130" s="191">
        <v>119</v>
      </c>
      <c r="B130" s="192" t="s">
        <v>776</v>
      </c>
      <c r="C130" s="193" t="s">
        <v>292</v>
      </c>
      <c r="D130" s="194">
        <v>10</v>
      </c>
      <c r="E130" s="195"/>
      <c r="F130" s="196"/>
      <c r="G130" s="197">
        <v>0</v>
      </c>
      <c r="H130" s="196">
        <v>0</v>
      </c>
      <c r="I130" s="215"/>
      <c r="J130" s="216"/>
    </row>
    <row r="131" spans="1:10" ht="32">
      <c r="A131" s="191">
        <v>120</v>
      </c>
      <c r="B131" s="192" t="s">
        <v>83</v>
      </c>
      <c r="C131" s="193" t="s">
        <v>292</v>
      </c>
      <c r="D131" s="194">
        <v>2000</v>
      </c>
      <c r="E131" s="195"/>
      <c r="F131" s="196"/>
      <c r="G131" s="197">
        <v>0</v>
      </c>
      <c r="H131" s="196">
        <v>0</v>
      </c>
      <c r="I131" s="198"/>
      <c r="J131" s="199"/>
    </row>
    <row r="132" spans="1:10" ht="18" customHeight="1">
      <c r="A132" s="191">
        <v>121</v>
      </c>
      <c r="B132" s="192" t="s">
        <v>777</v>
      </c>
      <c r="C132" s="193" t="s">
        <v>292</v>
      </c>
      <c r="D132" s="194">
        <v>20</v>
      </c>
      <c r="E132" s="195"/>
      <c r="F132" s="210"/>
      <c r="G132" s="197">
        <v>0</v>
      </c>
      <c r="H132" s="196">
        <v>0</v>
      </c>
      <c r="I132" s="198"/>
      <c r="J132" s="199"/>
    </row>
    <row r="133" spans="1:10" s="206" customFormat="1" ht="18" customHeight="1">
      <c r="A133" s="191">
        <v>122</v>
      </c>
      <c r="B133" s="192" t="s">
        <v>778</v>
      </c>
      <c r="C133" s="193" t="s">
        <v>291</v>
      </c>
      <c r="D133" s="194">
        <v>4</v>
      </c>
      <c r="E133" s="195"/>
      <c r="F133" s="196"/>
      <c r="G133" s="197">
        <v>0</v>
      </c>
      <c r="H133" s="196">
        <v>0</v>
      </c>
      <c r="I133" s="218"/>
      <c r="J133" s="219"/>
    </row>
    <row r="134" spans="1:10" s="205" customFormat="1" ht="18" customHeight="1">
      <c r="A134" s="191">
        <v>123</v>
      </c>
      <c r="B134" s="192" t="s">
        <v>84</v>
      </c>
      <c r="C134" s="193" t="s">
        <v>291</v>
      </c>
      <c r="D134" s="194">
        <v>40</v>
      </c>
      <c r="E134" s="195"/>
      <c r="F134" s="196"/>
      <c r="G134" s="197">
        <v>0</v>
      </c>
      <c r="H134" s="196">
        <v>0</v>
      </c>
      <c r="I134" s="203"/>
      <c r="J134" s="204"/>
    </row>
    <row r="135" spans="1:10" ht="18" customHeight="1">
      <c r="A135" s="191">
        <v>124</v>
      </c>
      <c r="B135" s="192" t="s">
        <v>85</v>
      </c>
      <c r="C135" s="193" t="s">
        <v>291</v>
      </c>
      <c r="D135" s="194">
        <v>4</v>
      </c>
      <c r="E135" s="195"/>
      <c r="F135" s="196"/>
      <c r="G135" s="197">
        <v>0</v>
      </c>
      <c r="H135" s="196">
        <v>0</v>
      </c>
      <c r="I135" s="198"/>
      <c r="J135" s="199"/>
    </row>
    <row r="136" spans="1:10" ht="18" customHeight="1">
      <c r="A136" s="191">
        <v>125</v>
      </c>
      <c r="B136" s="192" t="s">
        <v>86</v>
      </c>
      <c r="C136" s="193" t="s">
        <v>291</v>
      </c>
      <c r="D136" s="194">
        <v>12</v>
      </c>
      <c r="E136" s="195"/>
      <c r="F136" s="196"/>
      <c r="G136" s="197">
        <v>0</v>
      </c>
      <c r="H136" s="196">
        <v>0</v>
      </c>
      <c r="I136" s="198"/>
      <c r="J136" s="199"/>
    </row>
    <row r="137" spans="1:10" ht="18" customHeight="1">
      <c r="A137" s="191">
        <v>126</v>
      </c>
      <c r="B137" s="192" t="s">
        <v>779</v>
      </c>
      <c r="C137" s="193" t="s">
        <v>291</v>
      </c>
      <c r="D137" s="194">
        <v>4</v>
      </c>
      <c r="E137" s="195"/>
      <c r="F137" s="196"/>
      <c r="G137" s="197">
        <v>0</v>
      </c>
      <c r="H137" s="196">
        <v>0</v>
      </c>
      <c r="I137" s="198"/>
      <c r="J137" s="199"/>
    </row>
    <row r="138" spans="1:10" ht="18" customHeight="1">
      <c r="A138" s="191">
        <v>127</v>
      </c>
      <c r="B138" s="192" t="s">
        <v>87</v>
      </c>
      <c r="C138" s="193" t="s">
        <v>291</v>
      </c>
      <c r="D138" s="194">
        <v>48</v>
      </c>
      <c r="E138" s="195"/>
      <c r="F138" s="196"/>
      <c r="G138" s="197">
        <v>0</v>
      </c>
      <c r="H138" s="196">
        <v>0</v>
      </c>
      <c r="I138" s="198"/>
      <c r="J138" s="199"/>
    </row>
    <row r="139" spans="1:10" ht="18" customHeight="1">
      <c r="A139" s="191">
        <v>128</v>
      </c>
      <c r="B139" s="192" t="s">
        <v>88</v>
      </c>
      <c r="C139" s="193" t="s">
        <v>304</v>
      </c>
      <c r="D139" s="194">
        <v>12</v>
      </c>
      <c r="E139" s="195"/>
      <c r="F139" s="196"/>
      <c r="G139" s="197">
        <v>0</v>
      </c>
      <c r="H139" s="196">
        <v>0</v>
      </c>
      <c r="I139" s="198"/>
      <c r="J139" s="199"/>
    </row>
    <row r="140" spans="1:10" ht="32">
      <c r="A140" s="191">
        <v>129</v>
      </c>
      <c r="B140" s="192" t="s">
        <v>89</v>
      </c>
      <c r="C140" s="193" t="s">
        <v>292</v>
      </c>
      <c r="D140" s="194">
        <v>600</v>
      </c>
      <c r="E140" s="195">
        <v>2350</v>
      </c>
      <c r="F140" s="196">
        <v>14687.5</v>
      </c>
      <c r="G140" s="197">
        <v>17037.5</v>
      </c>
      <c r="H140" s="196">
        <v>10222500</v>
      </c>
      <c r="I140" s="198" t="s">
        <v>365</v>
      </c>
      <c r="J140" s="199" t="s">
        <v>1027</v>
      </c>
    </row>
    <row r="141" spans="1:10" ht="16">
      <c r="A141" s="191">
        <v>130</v>
      </c>
      <c r="B141" s="192" t="s">
        <v>780</v>
      </c>
      <c r="C141" s="193" t="s">
        <v>292</v>
      </c>
      <c r="D141" s="194">
        <v>200</v>
      </c>
      <c r="E141" s="195"/>
      <c r="F141" s="196"/>
      <c r="G141" s="197">
        <v>0</v>
      </c>
      <c r="H141" s="196">
        <v>0</v>
      </c>
      <c r="I141" s="198"/>
      <c r="J141" s="199"/>
    </row>
    <row r="142" spans="1:10" s="205" customFormat="1" ht="16">
      <c r="A142" s="191">
        <v>131</v>
      </c>
      <c r="B142" s="192" t="s">
        <v>90</v>
      </c>
      <c r="C142" s="193" t="s">
        <v>292</v>
      </c>
      <c r="D142" s="194">
        <v>6</v>
      </c>
      <c r="E142" s="195"/>
      <c r="F142" s="210"/>
      <c r="G142" s="197">
        <v>0</v>
      </c>
      <c r="H142" s="196">
        <v>0</v>
      </c>
      <c r="I142" s="203"/>
      <c r="J142" s="204"/>
    </row>
    <row r="143" spans="1:10" ht="18" customHeight="1">
      <c r="A143" s="191">
        <v>132</v>
      </c>
      <c r="B143" s="192" t="s">
        <v>91</v>
      </c>
      <c r="C143" s="193" t="s">
        <v>292</v>
      </c>
      <c r="D143" s="194">
        <v>8</v>
      </c>
      <c r="E143" s="195">
        <v>19800</v>
      </c>
      <c r="F143" s="196">
        <v>3168</v>
      </c>
      <c r="G143" s="197">
        <v>22968</v>
      </c>
      <c r="H143" s="196">
        <v>183744</v>
      </c>
      <c r="I143" s="198" t="s">
        <v>1028</v>
      </c>
      <c r="J143" s="199" t="s">
        <v>687</v>
      </c>
    </row>
    <row r="144" spans="1:10" ht="18" customHeight="1">
      <c r="A144" s="191">
        <v>133</v>
      </c>
      <c r="B144" s="192" t="s">
        <v>92</v>
      </c>
      <c r="C144" s="193" t="s">
        <v>305</v>
      </c>
      <c r="D144" s="194">
        <v>8</v>
      </c>
      <c r="E144" s="195">
        <v>19800</v>
      </c>
      <c r="F144" s="196">
        <v>3168</v>
      </c>
      <c r="G144" s="197">
        <v>22968</v>
      </c>
      <c r="H144" s="196">
        <v>183744</v>
      </c>
      <c r="I144" s="198" t="s">
        <v>1028</v>
      </c>
      <c r="J144" s="199" t="s">
        <v>687</v>
      </c>
    </row>
    <row r="145" spans="1:10" s="206" customFormat="1" ht="18" customHeight="1">
      <c r="A145" s="191">
        <v>134</v>
      </c>
      <c r="B145" s="192" t="s">
        <v>93</v>
      </c>
      <c r="C145" s="193" t="s">
        <v>306</v>
      </c>
      <c r="D145" s="194">
        <v>10</v>
      </c>
      <c r="E145" s="195">
        <v>24150</v>
      </c>
      <c r="F145" s="202">
        <v>3864</v>
      </c>
      <c r="G145" s="197">
        <v>28014</v>
      </c>
      <c r="H145" s="196">
        <v>280140</v>
      </c>
      <c r="I145" s="203" t="s">
        <v>375</v>
      </c>
      <c r="J145" s="204" t="s">
        <v>553</v>
      </c>
    </row>
    <row r="146" spans="1:10" s="201" customFormat="1" ht="18" customHeight="1">
      <c r="A146" s="191">
        <v>135</v>
      </c>
      <c r="B146" s="192" t="s">
        <v>94</v>
      </c>
      <c r="C146" s="193" t="s">
        <v>306</v>
      </c>
      <c r="D146" s="194">
        <v>16</v>
      </c>
      <c r="E146" s="195">
        <v>24150</v>
      </c>
      <c r="F146" s="196">
        <v>3864</v>
      </c>
      <c r="G146" s="197">
        <v>28014</v>
      </c>
      <c r="H146" s="196">
        <v>448224</v>
      </c>
      <c r="I146" s="193" t="s">
        <v>375</v>
      </c>
      <c r="J146" s="204" t="s">
        <v>553</v>
      </c>
    </row>
    <row r="147" spans="1:10" s="201" customFormat="1" ht="18" customHeight="1">
      <c r="A147" s="191">
        <v>136</v>
      </c>
      <c r="B147" s="192" t="s">
        <v>95</v>
      </c>
      <c r="C147" s="193" t="s">
        <v>307</v>
      </c>
      <c r="D147" s="194">
        <v>100</v>
      </c>
      <c r="E147" s="195">
        <v>19550</v>
      </c>
      <c r="F147" s="196">
        <v>3128</v>
      </c>
      <c r="G147" s="197">
        <v>22678</v>
      </c>
      <c r="H147" s="196">
        <v>2267800</v>
      </c>
      <c r="I147" s="193" t="s">
        <v>466</v>
      </c>
      <c r="J147" s="200" t="s">
        <v>916</v>
      </c>
    </row>
    <row r="148" spans="1:10" s="201" customFormat="1" ht="18" customHeight="1">
      <c r="A148" s="191">
        <v>137</v>
      </c>
      <c r="B148" s="192" t="s">
        <v>96</v>
      </c>
      <c r="C148" s="193" t="s">
        <v>292</v>
      </c>
      <c r="D148" s="194">
        <v>8</v>
      </c>
      <c r="E148" s="195"/>
      <c r="F148" s="202"/>
      <c r="G148" s="197">
        <v>0</v>
      </c>
      <c r="H148" s="196">
        <v>0</v>
      </c>
      <c r="I148" s="193"/>
      <c r="J148" s="200"/>
    </row>
    <row r="149" spans="1:10" s="201" customFormat="1" ht="16">
      <c r="A149" s="191">
        <v>138</v>
      </c>
      <c r="B149" s="192" t="s">
        <v>97</v>
      </c>
      <c r="C149" s="193" t="s">
        <v>307</v>
      </c>
      <c r="D149" s="194">
        <v>80</v>
      </c>
      <c r="E149" s="195"/>
      <c r="F149" s="196"/>
      <c r="G149" s="197">
        <v>0</v>
      </c>
      <c r="H149" s="196">
        <v>0</v>
      </c>
      <c r="I149" s="193"/>
      <c r="J149" s="200"/>
    </row>
    <row r="150" spans="1:10" ht="32">
      <c r="A150" s="191">
        <v>139</v>
      </c>
      <c r="B150" s="192" t="s">
        <v>781</v>
      </c>
      <c r="C150" s="193" t="s">
        <v>313</v>
      </c>
      <c r="D150" s="194">
        <v>10</v>
      </c>
      <c r="E150" s="195"/>
      <c r="F150" s="196"/>
      <c r="G150" s="197">
        <v>0</v>
      </c>
      <c r="H150" s="196">
        <v>0</v>
      </c>
      <c r="I150" s="198"/>
      <c r="J150" s="199"/>
    </row>
    <row r="151" spans="1:10" ht="16">
      <c r="A151" s="191">
        <v>140</v>
      </c>
      <c r="B151" s="192" t="s">
        <v>98</v>
      </c>
      <c r="C151" s="193" t="s">
        <v>292</v>
      </c>
      <c r="D151" s="194">
        <v>1200</v>
      </c>
      <c r="E151" s="195"/>
      <c r="F151" s="196"/>
      <c r="G151" s="197">
        <v>0</v>
      </c>
      <c r="H151" s="196">
        <v>0</v>
      </c>
      <c r="I151" s="198"/>
      <c r="J151" s="199"/>
    </row>
    <row r="152" spans="1:10" s="201" customFormat="1" ht="16">
      <c r="A152" s="191">
        <v>141</v>
      </c>
      <c r="B152" s="192" t="s">
        <v>99</v>
      </c>
      <c r="C152" s="193" t="s">
        <v>292</v>
      </c>
      <c r="D152" s="194">
        <v>10</v>
      </c>
      <c r="E152" s="195"/>
      <c r="F152" s="196"/>
      <c r="G152" s="197">
        <v>0</v>
      </c>
      <c r="H152" s="196">
        <v>0</v>
      </c>
      <c r="I152" s="193"/>
      <c r="J152" s="200"/>
    </row>
    <row r="153" spans="1:10" ht="16">
      <c r="A153" s="191">
        <v>142</v>
      </c>
      <c r="B153" s="192" t="s">
        <v>100</v>
      </c>
      <c r="C153" s="193" t="s">
        <v>292</v>
      </c>
      <c r="D153" s="194">
        <v>5600</v>
      </c>
      <c r="E153" s="195"/>
      <c r="F153" s="196"/>
      <c r="G153" s="197">
        <v>0</v>
      </c>
      <c r="H153" s="196">
        <v>0</v>
      </c>
      <c r="I153" s="198"/>
      <c r="J153" s="199"/>
    </row>
    <row r="154" spans="1:10" ht="16">
      <c r="A154" s="191">
        <v>143</v>
      </c>
      <c r="B154" s="192" t="s">
        <v>101</v>
      </c>
      <c r="C154" s="193" t="s">
        <v>292</v>
      </c>
      <c r="D154" s="194">
        <v>8</v>
      </c>
      <c r="E154" s="195"/>
      <c r="F154" s="202"/>
      <c r="G154" s="197">
        <v>0</v>
      </c>
      <c r="H154" s="196">
        <v>0</v>
      </c>
      <c r="I154" s="198"/>
      <c r="J154" s="199"/>
    </row>
    <row r="155" spans="1:10" ht="16">
      <c r="A155" s="191">
        <v>144</v>
      </c>
      <c r="B155" s="192" t="s">
        <v>102</v>
      </c>
      <c r="C155" s="193" t="s">
        <v>292</v>
      </c>
      <c r="D155" s="194">
        <v>200</v>
      </c>
      <c r="E155" s="195"/>
      <c r="F155" s="196"/>
      <c r="G155" s="197">
        <v>0</v>
      </c>
      <c r="H155" s="196">
        <v>0</v>
      </c>
      <c r="I155" s="198"/>
      <c r="J155" s="199"/>
    </row>
    <row r="156" spans="1:10" ht="16">
      <c r="A156" s="191">
        <v>145</v>
      </c>
      <c r="B156" s="192" t="s">
        <v>103</v>
      </c>
      <c r="C156" s="193" t="s">
        <v>308</v>
      </c>
      <c r="D156" s="194">
        <v>60</v>
      </c>
      <c r="E156" s="195"/>
      <c r="F156" s="196"/>
      <c r="G156" s="197">
        <v>0</v>
      </c>
      <c r="H156" s="196">
        <v>0</v>
      </c>
      <c r="I156" s="198"/>
      <c r="J156" s="199"/>
    </row>
    <row r="157" spans="1:10" ht="16">
      <c r="A157" s="191">
        <v>146</v>
      </c>
      <c r="B157" s="192" t="s">
        <v>104</v>
      </c>
      <c r="C157" s="193" t="s">
        <v>303</v>
      </c>
      <c r="D157" s="194">
        <v>40</v>
      </c>
      <c r="E157" s="195"/>
      <c r="F157" s="196"/>
      <c r="G157" s="197">
        <v>0</v>
      </c>
      <c r="H157" s="196">
        <v>0</v>
      </c>
      <c r="I157" s="198"/>
      <c r="J157" s="199"/>
    </row>
    <row r="158" spans="1:10" ht="16">
      <c r="A158" s="191">
        <v>147</v>
      </c>
      <c r="B158" s="192" t="s">
        <v>105</v>
      </c>
      <c r="C158" s="193" t="s">
        <v>309</v>
      </c>
      <c r="D158" s="194">
        <v>120</v>
      </c>
      <c r="E158" s="195"/>
      <c r="F158" s="196"/>
      <c r="G158" s="197">
        <v>0</v>
      </c>
      <c r="H158" s="196">
        <v>0</v>
      </c>
      <c r="I158" s="198"/>
      <c r="J158" s="199"/>
    </row>
    <row r="159" spans="1:10" ht="16">
      <c r="A159" s="191">
        <v>148</v>
      </c>
      <c r="B159" s="192" t="s">
        <v>106</v>
      </c>
      <c r="C159" s="193" t="s">
        <v>310</v>
      </c>
      <c r="D159" s="194">
        <v>80</v>
      </c>
      <c r="E159" s="195"/>
      <c r="F159" s="196"/>
      <c r="G159" s="197">
        <v>0</v>
      </c>
      <c r="H159" s="196">
        <v>0</v>
      </c>
      <c r="I159" s="198"/>
      <c r="J159" s="199"/>
    </row>
    <row r="160" spans="1:10" ht="16">
      <c r="A160" s="191">
        <v>149</v>
      </c>
      <c r="B160" s="192" t="s">
        <v>782</v>
      </c>
      <c r="C160" s="193" t="s">
        <v>292</v>
      </c>
      <c r="D160" s="194">
        <v>160</v>
      </c>
      <c r="E160" s="195"/>
      <c r="F160" s="196"/>
      <c r="G160" s="197">
        <v>0</v>
      </c>
      <c r="H160" s="196">
        <v>0</v>
      </c>
      <c r="I160" s="198"/>
      <c r="J160" s="199"/>
    </row>
    <row r="161" spans="1:10" ht="16">
      <c r="A161" s="191">
        <v>150</v>
      </c>
      <c r="B161" s="192" t="s">
        <v>783</v>
      </c>
      <c r="C161" s="193"/>
      <c r="D161" s="194">
        <v>100</v>
      </c>
      <c r="E161" s="195"/>
      <c r="F161" s="196"/>
      <c r="G161" s="197">
        <v>0</v>
      </c>
      <c r="H161" s="196">
        <v>0</v>
      </c>
      <c r="I161" s="198"/>
      <c r="J161" s="199"/>
    </row>
    <row r="162" spans="1:10" ht="16">
      <c r="A162" s="191">
        <v>151</v>
      </c>
      <c r="B162" s="192" t="s">
        <v>784</v>
      </c>
      <c r="C162" s="193" t="s">
        <v>292</v>
      </c>
      <c r="D162" s="194">
        <v>200</v>
      </c>
      <c r="E162" s="195">
        <v>5040</v>
      </c>
      <c r="F162" s="196">
        <v>806.4</v>
      </c>
      <c r="G162" s="197">
        <v>5846.4</v>
      </c>
      <c r="H162" s="196">
        <v>1169280</v>
      </c>
      <c r="I162" s="198" t="s">
        <v>365</v>
      </c>
      <c r="J162" s="199" t="s">
        <v>366</v>
      </c>
    </row>
    <row r="163" spans="1:10" ht="16">
      <c r="A163" s="191">
        <v>152</v>
      </c>
      <c r="B163" s="192" t="s">
        <v>785</v>
      </c>
      <c r="C163" s="193" t="s">
        <v>292</v>
      </c>
      <c r="D163" s="194">
        <v>400</v>
      </c>
      <c r="E163" s="195">
        <v>5040</v>
      </c>
      <c r="F163" s="196">
        <v>806.4</v>
      </c>
      <c r="G163" s="197">
        <v>5846.4</v>
      </c>
      <c r="H163" s="196">
        <v>2338560</v>
      </c>
      <c r="I163" s="198" t="s">
        <v>365</v>
      </c>
      <c r="J163" s="199" t="s">
        <v>366</v>
      </c>
    </row>
    <row r="164" spans="1:10" ht="16">
      <c r="A164" s="191">
        <v>153</v>
      </c>
      <c r="B164" s="192" t="s">
        <v>786</v>
      </c>
      <c r="C164" s="193" t="s">
        <v>292</v>
      </c>
      <c r="D164" s="194">
        <v>200</v>
      </c>
      <c r="E164" s="195">
        <v>5040</v>
      </c>
      <c r="F164" s="196">
        <v>806.4</v>
      </c>
      <c r="G164" s="197">
        <v>5846.4</v>
      </c>
      <c r="H164" s="196">
        <v>1169280</v>
      </c>
      <c r="I164" s="198" t="s">
        <v>365</v>
      </c>
      <c r="J164" s="199" t="s">
        <v>366</v>
      </c>
    </row>
    <row r="165" spans="1:10" ht="16">
      <c r="A165" s="191">
        <v>154</v>
      </c>
      <c r="B165" s="192" t="s">
        <v>107</v>
      </c>
      <c r="C165" s="193" t="s">
        <v>292</v>
      </c>
      <c r="D165" s="194">
        <v>200</v>
      </c>
      <c r="E165" s="195"/>
      <c r="F165" s="196"/>
      <c r="G165" s="197">
        <v>0</v>
      </c>
      <c r="H165" s="196">
        <v>0</v>
      </c>
      <c r="I165" s="198"/>
      <c r="J165" s="199"/>
    </row>
    <row r="166" spans="1:10" ht="32">
      <c r="A166" s="191">
        <v>155</v>
      </c>
      <c r="B166" s="192" t="s">
        <v>108</v>
      </c>
      <c r="C166" s="193" t="s">
        <v>14</v>
      </c>
      <c r="D166" s="194">
        <v>4</v>
      </c>
      <c r="E166" s="195"/>
      <c r="F166" s="196"/>
      <c r="G166" s="197">
        <v>0</v>
      </c>
      <c r="H166" s="196">
        <v>0</v>
      </c>
      <c r="I166" s="198"/>
      <c r="J166" s="199"/>
    </row>
    <row r="167" spans="1:10" ht="32">
      <c r="A167" s="191">
        <v>156</v>
      </c>
      <c r="B167" s="192" t="s">
        <v>109</v>
      </c>
      <c r="C167" s="193" t="s">
        <v>311</v>
      </c>
      <c r="D167" s="194">
        <v>200</v>
      </c>
      <c r="E167" s="195">
        <v>11160</v>
      </c>
      <c r="F167" s="196">
        <v>0</v>
      </c>
      <c r="G167" s="197">
        <v>11160</v>
      </c>
      <c r="H167" s="196">
        <v>2232000</v>
      </c>
      <c r="I167" s="198" t="s">
        <v>365</v>
      </c>
      <c r="J167" s="199" t="s">
        <v>710</v>
      </c>
    </row>
    <row r="168" spans="1:10" ht="16">
      <c r="A168" s="191">
        <v>157</v>
      </c>
      <c r="B168" s="192" t="s">
        <v>110</v>
      </c>
      <c r="C168" s="193" t="s">
        <v>292</v>
      </c>
      <c r="D168" s="194">
        <v>48</v>
      </c>
      <c r="E168" s="195"/>
      <c r="F168" s="196"/>
      <c r="G168" s="197">
        <v>0</v>
      </c>
      <c r="H168" s="196">
        <v>0</v>
      </c>
      <c r="I168" s="198"/>
      <c r="J168" s="199"/>
    </row>
    <row r="169" spans="1:10" ht="16">
      <c r="A169" s="191">
        <v>158</v>
      </c>
      <c r="B169" s="192" t="s">
        <v>111</v>
      </c>
      <c r="C169" s="193" t="s">
        <v>292</v>
      </c>
      <c r="D169" s="194">
        <v>48</v>
      </c>
      <c r="E169" s="195"/>
      <c r="F169" s="196"/>
      <c r="G169" s="197">
        <v>0</v>
      </c>
      <c r="H169" s="196">
        <v>0</v>
      </c>
      <c r="I169" s="198"/>
      <c r="J169" s="199"/>
    </row>
    <row r="170" spans="1:10" ht="16">
      <c r="A170" s="191">
        <v>159</v>
      </c>
      <c r="B170" s="192" t="s">
        <v>112</v>
      </c>
      <c r="C170" s="193" t="s">
        <v>292</v>
      </c>
      <c r="D170" s="194">
        <v>40</v>
      </c>
      <c r="E170" s="195"/>
      <c r="F170" s="196"/>
      <c r="G170" s="197">
        <v>0</v>
      </c>
      <c r="H170" s="196">
        <v>0</v>
      </c>
      <c r="I170" s="198"/>
      <c r="J170" s="199"/>
    </row>
    <row r="171" spans="1:10" ht="16">
      <c r="A171" s="191">
        <v>160</v>
      </c>
      <c r="B171" s="192" t="s">
        <v>113</v>
      </c>
      <c r="C171" s="193" t="s">
        <v>292</v>
      </c>
      <c r="D171" s="194">
        <v>250</v>
      </c>
      <c r="E171" s="195"/>
      <c r="F171" s="196"/>
      <c r="G171" s="197">
        <v>0</v>
      </c>
      <c r="H171" s="196">
        <v>0</v>
      </c>
      <c r="I171" s="198"/>
      <c r="J171" s="199"/>
    </row>
    <row r="172" spans="1:10" ht="16">
      <c r="A172" s="191">
        <v>161</v>
      </c>
      <c r="B172" s="192" t="s">
        <v>114</v>
      </c>
      <c r="C172" s="193" t="s">
        <v>312</v>
      </c>
      <c r="D172" s="194">
        <v>4</v>
      </c>
      <c r="E172" s="195"/>
      <c r="F172" s="196"/>
      <c r="G172" s="197">
        <v>0</v>
      </c>
      <c r="H172" s="196">
        <v>0</v>
      </c>
      <c r="I172" s="198"/>
      <c r="J172" s="199"/>
    </row>
    <row r="173" spans="1:10" ht="16">
      <c r="A173" s="191">
        <v>162</v>
      </c>
      <c r="B173" s="192" t="s">
        <v>115</v>
      </c>
      <c r="C173" s="193" t="s">
        <v>292</v>
      </c>
      <c r="D173" s="194">
        <v>30</v>
      </c>
      <c r="E173" s="195"/>
      <c r="F173" s="196"/>
      <c r="G173" s="197">
        <v>0</v>
      </c>
      <c r="H173" s="196">
        <v>0</v>
      </c>
      <c r="I173" s="198"/>
      <c r="J173" s="199"/>
    </row>
    <row r="174" spans="1:10" s="222" customFormat="1" ht="16">
      <c r="A174" s="191">
        <v>163</v>
      </c>
      <c r="B174" s="192" t="s">
        <v>116</v>
      </c>
      <c r="C174" s="193" t="s">
        <v>292</v>
      </c>
      <c r="D174" s="194">
        <v>200</v>
      </c>
      <c r="E174" s="195">
        <v>3250</v>
      </c>
      <c r="F174" s="220">
        <v>520</v>
      </c>
      <c r="G174" s="197">
        <v>3770</v>
      </c>
      <c r="H174" s="196">
        <v>754000</v>
      </c>
      <c r="I174" s="221" t="s">
        <v>1029</v>
      </c>
      <c r="J174" s="199" t="s">
        <v>1030</v>
      </c>
    </row>
    <row r="175" spans="1:10" s="222" customFormat="1" ht="16">
      <c r="A175" s="191">
        <v>164</v>
      </c>
      <c r="B175" s="192" t="s">
        <v>117</v>
      </c>
      <c r="C175" s="193" t="s">
        <v>292</v>
      </c>
      <c r="D175" s="194">
        <v>6000</v>
      </c>
      <c r="E175" s="195"/>
      <c r="F175" s="220"/>
      <c r="G175" s="197">
        <v>0</v>
      </c>
      <c r="H175" s="196">
        <v>0</v>
      </c>
      <c r="I175" s="221"/>
      <c r="J175" s="223"/>
    </row>
    <row r="176" spans="1:10" s="222" customFormat="1" ht="16">
      <c r="A176" s="191">
        <v>165</v>
      </c>
      <c r="B176" s="192" t="s">
        <v>118</v>
      </c>
      <c r="C176" s="193" t="s">
        <v>313</v>
      </c>
      <c r="D176" s="194">
        <v>40</v>
      </c>
      <c r="E176" s="195"/>
      <c r="F176" s="220"/>
      <c r="G176" s="197">
        <v>0</v>
      </c>
      <c r="H176" s="196">
        <v>0</v>
      </c>
      <c r="I176" s="221"/>
      <c r="J176" s="223"/>
    </row>
    <row r="177" spans="1:10" ht="32">
      <c r="A177" s="191">
        <v>166</v>
      </c>
      <c r="B177" s="192" t="s">
        <v>119</v>
      </c>
      <c r="C177" s="193" t="s">
        <v>314</v>
      </c>
      <c r="D177" s="194">
        <v>120</v>
      </c>
      <c r="E177" s="195"/>
      <c r="F177" s="196"/>
      <c r="G177" s="197">
        <v>0</v>
      </c>
      <c r="H177" s="196">
        <v>0</v>
      </c>
      <c r="I177" s="198"/>
      <c r="J177" s="199"/>
    </row>
    <row r="178" spans="1:10" s="222" customFormat="1" ht="16">
      <c r="A178" s="191">
        <v>167</v>
      </c>
      <c r="B178" s="192" t="s">
        <v>120</v>
      </c>
      <c r="C178" s="193" t="s">
        <v>315</v>
      </c>
      <c r="D178" s="194">
        <v>20</v>
      </c>
      <c r="E178" s="195"/>
      <c r="F178" s="220"/>
      <c r="G178" s="197">
        <v>0</v>
      </c>
      <c r="H178" s="196">
        <v>0</v>
      </c>
      <c r="I178" s="221"/>
      <c r="J178" s="223"/>
    </row>
    <row r="179" spans="1:10" s="222" customFormat="1" ht="32">
      <c r="A179" s="191">
        <v>168</v>
      </c>
      <c r="B179" s="192" t="s">
        <v>121</v>
      </c>
      <c r="C179" s="193" t="s">
        <v>316</v>
      </c>
      <c r="D179" s="194">
        <v>40</v>
      </c>
      <c r="E179" s="195"/>
      <c r="F179" s="220"/>
      <c r="G179" s="197">
        <v>0</v>
      </c>
      <c r="H179" s="196">
        <v>0</v>
      </c>
      <c r="I179" s="198"/>
      <c r="J179" s="199"/>
    </row>
    <row r="180" spans="1:10" s="222" customFormat="1" ht="32">
      <c r="A180" s="191">
        <v>169</v>
      </c>
      <c r="B180" s="192" t="s">
        <v>121</v>
      </c>
      <c r="C180" s="193" t="s">
        <v>317</v>
      </c>
      <c r="D180" s="194">
        <v>40</v>
      </c>
      <c r="E180" s="195">
        <v>30550</v>
      </c>
      <c r="F180" s="220">
        <v>0</v>
      </c>
      <c r="G180" s="197">
        <v>30550</v>
      </c>
      <c r="H180" s="196">
        <v>1222000</v>
      </c>
      <c r="I180" s="198" t="s">
        <v>1000</v>
      </c>
      <c r="J180" s="199" t="s">
        <v>1019</v>
      </c>
    </row>
    <row r="181" spans="1:10" ht="16">
      <c r="A181" s="191">
        <v>170</v>
      </c>
      <c r="B181" s="192" t="s">
        <v>122</v>
      </c>
      <c r="C181" s="193" t="s">
        <v>880</v>
      </c>
      <c r="D181" s="194">
        <v>40</v>
      </c>
      <c r="E181" s="195"/>
      <c r="F181" s="196"/>
      <c r="G181" s="197">
        <v>0</v>
      </c>
      <c r="H181" s="196">
        <v>0</v>
      </c>
      <c r="I181" s="198"/>
      <c r="J181" s="199"/>
    </row>
    <row r="182" spans="1:10" ht="16">
      <c r="A182" s="191">
        <v>171</v>
      </c>
      <c r="B182" s="192" t="s">
        <v>123</v>
      </c>
      <c r="C182" s="193" t="s">
        <v>877</v>
      </c>
      <c r="D182" s="194">
        <v>4</v>
      </c>
      <c r="E182" s="195"/>
      <c r="F182" s="196"/>
      <c r="G182" s="197">
        <v>0</v>
      </c>
      <c r="H182" s="196">
        <v>0</v>
      </c>
      <c r="I182" s="198"/>
      <c r="J182" s="199"/>
    </row>
    <row r="183" spans="1:10" ht="16">
      <c r="A183" s="191">
        <v>172</v>
      </c>
      <c r="B183" s="192" t="s">
        <v>124</v>
      </c>
      <c r="C183" s="193" t="s">
        <v>319</v>
      </c>
      <c r="D183" s="194">
        <v>240</v>
      </c>
      <c r="E183" s="195">
        <v>10200</v>
      </c>
      <c r="F183" s="196">
        <v>1632</v>
      </c>
      <c r="G183" s="197">
        <v>11832</v>
      </c>
      <c r="H183" s="196">
        <v>2839680</v>
      </c>
      <c r="I183" s="198" t="s">
        <v>440</v>
      </c>
      <c r="J183" s="199" t="s">
        <v>454</v>
      </c>
    </row>
    <row r="184" spans="1:10" ht="16">
      <c r="A184" s="191">
        <v>173</v>
      </c>
      <c r="B184" s="192" t="s">
        <v>125</v>
      </c>
      <c r="C184" s="193" t="s">
        <v>320</v>
      </c>
      <c r="D184" s="194">
        <v>24</v>
      </c>
      <c r="E184" s="195">
        <v>9600</v>
      </c>
      <c r="F184" s="196">
        <v>1536</v>
      </c>
      <c r="G184" s="197">
        <v>11136</v>
      </c>
      <c r="H184" s="196">
        <v>267264</v>
      </c>
      <c r="I184" s="198" t="s">
        <v>440</v>
      </c>
      <c r="J184" s="199" t="s">
        <v>1031</v>
      </c>
    </row>
    <row r="185" spans="1:10" ht="16">
      <c r="A185" s="191">
        <v>174</v>
      </c>
      <c r="B185" s="192" t="s">
        <v>126</v>
      </c>
      <c r="C185" s="193" t="s">
        <v>320</v>
      </c>
      <c r="D185" s="194">
        <v>800</v>
      </c>
      <c r="E185" s="195"/>
      <c r="F185" s="196"/>
      <c r="G185" s="197">
        <v>0</v>
      </c>
      <c r="H185" s="196">
        <v>0</v>
      </c>
      <c r="I185" s="198"/>
      <c r="J185" s="199"/>
    </row>
    <row r="186" spans="1:10" ht="16">
      <c r="A186" s="191">
        <v>175</v>
      </c>
      <c r="B186" s="192" t="s">
        <v>127</v>
      </c>
      <c r="C186" s="193" t="s">
        <v>320</v>
      </c>
      <c r="D186" s="194">
        <v>800</v>
      </c>
      <c r="E186" s="195"/>
      <c r="F186" s="196"/>
      <c r="G186" s="197">
        <v>0</v>
      </c>
      <c r="H186" s="196">
        <v>0</v>
      </c>
      <c r="I186" s="198"/>
      <c r="J186" s="199"/>
    </row>
    <row r="187" spans="1:10" ht="16">
      <c r="A187" s="191">
        <v>176</v>
      </c>
      <c r="B187" s="192" t="s">
        <v>128</v>
      </c>
      <c r="C187" s="193" t="s">
        <v>320</v>
      </c>
      <c r="D187" s="194">
        <v>40</v>
      </c>
      <c r="E187" s="195"/>
      <c r="F187" s="196"/>
      <c r="G187" s="197">
        <v>0</v>
      </c>
      <c r="H187" s="196">
        <v>0</v>
      </c>
      <c r="I187" s="198"/>
      <c r="J187" s="199"/>
    </row>
    <row r="188" spans="1:10" ht="16">
      <c r="A188" s="191">
        <v>177</v>
      </c>
      <c r="B188" s="192" t="s">
        <v>129</v>
      </c>
      <c r="C188" s="193" t="s">
        <v>320</v>
      </c>
      <c r="D188" s="194">
        <v>60</v>
      </c>
      <c r="E188" s="195">
        <v>41400</v>
      </c>
      <c r="F188" s="196">
        <v>6624</v>
      </c>
      <c r="G188" s="197">
        <v>48024</v>
      </c>
      <c r="H188" s="196">
        <v>2881440</v>
      </c>
      <c r="I188" s="198" t="s">
        <v>409</v>
      </c>
      <c r="J188" s="199" t="s">
        <v>1032</v>
      </c>
    </row>
    <row r="189" spans="1:10" ht="16">
      <c r="A189" s="191">
        <v>178</v>
      </c>
      <c r="B189" s="192" t="s">
        <v>130</v>
      </c>
      <c r="C189" s="193" t="s">
        <v>320</v>
      </c>
      <c r="D189" s="194">
        <v>60</v>
      </c>
      <c r="E189" s="195">
        <v>41400</v>
      </c>
      <c r="F189" s="196">
        <v>6624</v>
      </c>
      <c r="G189" s="197">
        <v>48024</v>
      </c>
      <c r="H189" s="196">
        <v>2881440</v>
      </c>
      <c r="I189" s="198" t="s">
        <v>409</v>
      </c>
      <c r="J189" s="199" t="s">
        <v>1032</v>
      </c>
    </row>
    <row r="190" spans="1:10" ht="16">
      <c r="A190" s="191">
        <v>179</v>
      </c>
      <c r="B190" s="192" t="s">
        <v>131</v>
      </c>
      <c r="C190" s="193" t="s">
        <v>320</v>
      </c>
      <c r="D190" s="194">
        <v>80</v>
      </c>
      <c r="E190" s="195">
        <v>41400</v>
      </c>
      <c r="F190" s="196">
        <v>6624</v>
      </c>
      <c r="G190" s="197">
        <v>48024</v>
      </c>
      <c r="H190" s="196">
        <v>3841920</v>
      </c>
      <c r="I190" s="198" t="s">
        <v>409</v>
      </c>
      <c r="J190" s="199" t="s">
        <v>1032</v>
      </c>
    </row>
    <row r="191" spans="1:10" ht="16">
      <c r="A191" s="191">
        <v>180</v>
      </c>
      <c r="B191" s="192" t="s">
        <v>132</v>
      </c>
      <c r="C191" s="193" t="s">
        <v>320</v>
      </c>
      <c r="D191" s="194">
        <v>24</v>
      </c>
      <c r="E191" s="195">
        <v>41400</v>
      </c>
      <c r="F191" s="196">
        <v>6624</v>
      </c>
      <c r="G191" s="197">
        <v>48024</v>
      </c>
      <c r="H191" s="196">
        <v>1152576</v>
      </c>
      <c r="I191" s="198" t="s">
        <v>409</v>
      </c>
      <c r="J191" s="199" t="s">
        <v>1033</v>
      </c>
    </row>
    <row r="192" spans="1:10" ht="16">
      <c r="A192" s="191">
        <v>181</v>
      </c>
      <c r="B192" s="192" t="s">
        <v>133</v>
      </c>
      <c r="C192" s="193" t="s">
        <v>320</v>
      </c>
      <c r="D192" s="194">
        <v>12</v>
      </c>
      <c r="E192" s="195"/>
      <c r="F192" s="196"/>
      <c r="G192" s="197">
        <v>0</v>
      </c>
      <c r="H192" s="196">
        <v>0</v>
      </c>
      <c r="I192" s="198"/>
      <c r="J192" s="199"/>
    </row>
    <row r="193" spans="1:10" s="205" customFormat="1" ht="16">
      <c r="A193" s="191">
        <v>182</v>
      </c>
      <c r="B193" s="192" t="s">
        <v>134</v>
      </c>
      <c r="C193" s="193" t="s">
        <v>320</v>
      </c>
      <c r="D193" s="194">
        <v>12</v>
      </c>
      <c r="E193" s="195"/>
      <c r="F193" s="210"/>
      <c r="G193" s="197">
        <v>0</v>
      </c>
      <c r="H193" s="196">
        <v>0</v>
      </c>
      <c r="I193" s="203"/>
      <c r="J193" s="204"/>
    </row>
    <row r="194" spans="1:10" s="222" customFormat="1" ht="16">
      <c r="A194" s="191">
        <v>183</v>
      </c>
      <c r="B194" s="192" t="s">
        <v>135</v>
      </c>
      <c r="C194" s="193" t="s">
        <v>320</v>
      </c>
      <c r="D194" s="194">
        <v>20</v>
      </c>
      <c r="E194" s="195"/>
      <c r="F194" s="220"/>
      <c r="G194" s="197">
        <v>0</v>
      </c>
      <c r="H194" s="196">
        <v>0</v>
      </c>
      <c r="I194" s="221"/>
      <c r="J194" s="223"/>
    </row>
    <row r="195" spans="1:10" s="214" customFormat="1" ht="16">
      <c r="A195" s="191">
        <v>184</v>
      </c>
      <c r="B195" s="192" t="s">
        <v>136</v>
      </c>
      <c r="C195" s="193" t="s">
        <v>292</v>
      </c>
      <c r="D195" s="194">
        <v>300</v>
      </c>
      <c r="E195" s="195">
        <v>2550</v>
      </c>
      <c r="F195" s="220">
        <v>408</v>
      </c>
      <c r="G195" s="197">
        <v>2958</v>
      </c>
      <c r="H195" s="196">
        <v>887400</v>
      </c>
      <c r="I195" s="212" t="s">
        <v>1034</v>
      </c>
      <c r="J195" s="199" t="s">
        <v>454</v>
      </c>
    </row>
    <row r="196" spans="1:10" s="222" customFormat="1" ht="16">
      <c r="A196" s="191">
        <v>185</v>
      </c>
      <c r="B196" s="192" t="s">
        <v>137</v>
      </c>
      <c r="C196" s="193" t="s">
        <v>292</v>
      </c>
      <c r="D196" s="194">
        <v>120</v>
      </c>
      <c r="E196" s="195">
        <v>1800</v>
      </c>
      <c r="F196" s="220">
        <v>288</v>
      </c>
      <c r="G196" s="197">
        <v>2088</v>
      </c>
      <c r="H196" s="196">
        <v>250560</v>
      </c>
      <c r="I196" s="221" t="s">
        <v>1034</v>
      </c>
      <c r="J196" s="199" t="s">
        <v>454</v>
      </c>
    </row>
    <row r="197" spans="1:10" ht="16">
      <c r="A197" s="191">
        <v>186</v>
      </c>
      <c r="B197" s="192" t="s">
        <v>138</v>
      </c>
      <c r="C197" s="193" t="s">
        <v>292</v>
      </c>
      <c r="D197" s="194">
        <v>200</v>
      </c>
      <c r="E197" s="195">
        <v>1500</v>
      </c>
      <c r="F197" s="220">
        <v>240</v>
      </c>
      <c r="G197" s="197">
        <v>1740</v>
      </c>
      <c r="H197" s="196">
        <v>348000</v>
      </c>
      <c r="I197" s="198" t="s">
        <v>1034</v>
      </c>
      <c r="J197" s="199" t="s">
        <v>454</v>
      </c>
    </row>
    <row r="198" spans="1:10" s="214" customFormat="1" ht="16">
      <c r="A198" s="191">
        <v>187</v>
      </c>
      <c r="B198" s="192" t="s">
        <v>787</v>
      </c>
      <c r="C198" s="193" t="s">
        <v>292</v>
      </c>
      <c r="D198" s="194">
        <v>4</v>
      </c>
      <c r="E198" s="195"/>
      <c r="F198" s="211"/>
      <c r="G198" s="197">
        <v>0</v>
      </c>
      <c r="H198" s="196">
        <v>0</v>
      </c>
      <c r="I198" s="212"/>
      <c r="J198" s="213"/>
    </row>
    <row r="199" spans="1:10" s="206" customFormat="1" ht="16">
      <c r="A199" s="191">
        <v>188</v>
      </c>
      <c r="B199" s="192" t="s">
        <v>788</v>
      </c>
      <c r="C199" s="193" t="s">
        <v>292</v>
      </c>
      <c r="D199" s="194">
        <v>4</v>
      </c>
      <c r="E199" s="195"/>
      <c r="F199" s="196"/>
      <c r="G199" s="197">
        <v>0</v>
      </c>
      <c r="H199" s="196">
        <v>0</v>
      </c>
      <c r="I199" s="218"/>
      <c r="J199" s="219"/>
    </row>
    <row r="200" spans="1:10" s="214" customFormat="1" ht="16">
      <c r="A200" s="191">
        <v>189</v>
      </c>
      <c r="B200" s="192" t="s">
        <v>789</v>
      </c>
      <c r="C200" s="193" t="s">
        <v>292</v>
      </c>
      <c r="D200" s="194">
        <v>4</v>
      </c>
      <c r="E200" s="195"/>
      <c r="F200" s="211"/>
      <c r="G200" s="197">
        <v>0</v>
      </c>
      <c r="H200" s="196">
        <v>0</v>
      </c>
      <c r="I200" s="212"/>
      <c r="J200" s="213"/>
    </row>
    <row r="201" spans="1:10" s="214" customFormat="1" ht="16">
      <c r="A201" s="191">
        <v>190</v>
      </c>
      <c r="B201" s="192" t="s">
        <v>139</v>
      </c>
      <c r="C201" s="193" t="s">
        <v>292</v>
      </c>
      <c r="D201" s="194">
        <v>8</v>
      </c>
      <c r="E201" s="195"/>
      <c r="F201" s="211"/>
      <c r="G201" s="197">
        <v>0</v>
      </c>
      <c r="H201" s="196">
        <v>0</v>
      </c>
      <c r="I201" s="212"/>
      <c r="J201" s="213"/>
    </row>
    <row r="202" spans="1:10" s="214" customFormat="1" ht="16">
      <c r="A202" s="191">
        <v>191</v>
      </c>
      <c r="B202" s="192" t="s">
        <v>140</v>
      </c>
      <c r="C202" s="193" t="s">
        <v>292</v>
      </c>
      <c r="D202" s="194">
        <v>8</v>
      </c>
      <c r="E202" s="195"/>
      <c r="F202" s="211"/>
      <c r="G202" s="197">
        <v>0</v>
      </c>
      <c r="H202" s="196">
        <v>0</v>
      </c>
      <c r="I202" s="212"/>
      <c r="J202" s="213"/>
    </row>
    <row r="203" spans="1:10" s="205" customFormat="1" ht="16">
      <c r="A203" s="191">
        <v>192</v>
      </c>
      <c r="B203" s="192" t="s">
        <v>141</v>
      </c>
      <c r="C203" s="193" t="s">
        <v>292</v>
      </c>
      <c r="D203" s="194">
        <v>8</v>
      </c>
      <c r="E203" s="195"/>
      <c r="F203" s="210"/>
      <c r="G203" s="197">
        <v>0</v>
      </c>
      <c r="H203" s="196">
        <v>0</v>
      </c>
      <c r="I203" s="203"/>
      <c r="J203" s="204"/>
    </row>
    <row r="204" spans="1:10" s="206" customFormat="1" ht="16">
      <c r="A204" s="191">
        <v>193</v>
      </c>
      <c r="B204" s="192" t="s">
        <v>790</v>
      </c>
      <c r="C204" s="193" t="s">
        <v>302</v>
      </c>
      <c r="D204" s="194">
        <v>4</v>
      </c>
      <c r="E204" s="195"/>
      <c r="F204" s="196"/>
      <c r="G204" s="197">
        <v>0</v>
      </c>
      <c r="H204" s="196">
        <v>0</v>
      </c>
      <c r="I204" s="218"/>
      <c r="J204" s="219"/>
    </row>
    <row r="205" spans="1:10" s="206" customFormat="1" ht="16">
      <c r="A205" s="191">
        <v>194</v>
      </c>
      <c r="B205" s="192" t="s">
        <v>142</v>
      </c>
      <c r="C205" s="193" t="s">
        <v>292</v>
      </c>
      <c r="D205" s="194">
        <v>1600</v>
      </c>
      <c r="E205" s="195"/>
      <c r="F205" s="196"/>
      <c r="G205" s="197">
        <v>0</v>
      </c>
      <c r="H205" s="196">
        <v>0</v>
      </c>
      <c r="I205" s="218"/>
      <c r="J205" s="219"/>
    </row>
    <row r="206" spans="1:10" s="222" customFormat="1" ht="16">
      <c r="A206" s="191">
        <v>195</v>
      </c>
      <c r="B206" s="192" t="s">
        <v>143</v>
      </c>
      <c r="C206" s="193" t="s">
        <v>292</v>
      </c>
      <c r="D206" s="194">
        <v>200</v>
      </c>
      <c r="E206" s="195"/>
      <c r="F206" s="220"/>
      <c r="G206" s="197">
        <v>0</v>
      </c>
      <c r="H206" s="196">
        <v>0</v>
      </c>
      <c r="I206" s="221"/>
      <c r="J206" s="223"/>
    </row>
    <row r="207" spans="1:10" s="201" customFormat="1" ht="16">
      <c r="A207" s="191">
        <v>196</v>
      </c>
      <c r="B207" s="192" t="s">
        <v>144</v>
      </c>
      <c r="C207" s="193" t="s">
        <v>292</v>
      </c>
      <c r="D207" s="194">
        <v>160</v>
      </c>
      <c r="E207" s="195"/>
      <c r="F207" s="196"/>
      <c r="G207" s="197">
        <v>0</v>
      </c>
      <c r="H207" s="196">
        <v>0</v>
      </c>
      <c r="I207" s="193"/>
      <c r="J207" s="200"/>
    </row>
    <row r="208" spans="1:10" ht="16">
      <c r="A208" s="191">
        <v>197</v>
      </c>
      <c r="B208" s="192" t="s">
        <v>791</v>
      </c>
      <c r="C208" s="193" t="s">
        <v>292</v>
      </c>
      <c r="D208" s="194">
        <v>4</v>
      </c>
      <c r="E208" s="195"/>
      <c r="F208" s="196"/>
      <c r="G208" s="197">
        <v>0</v>
      </c>
      <c r="H208" s="196">
        <v>0</v>
      </c>
      <c r="I208" s="198"/>
      <c r="J208" s="199"/>
    </row>
    <row r="209" spans="1:10" ht="32">
      <c r="A209" s="191">
        <v>198</v>
      </c>
      <c r="B209" s="192" t="s">
        <v>145</v>
      </c>
      <c r="C209" s="193" t="s">
        <v>292</v>
      </c>
      <c r="D209" s="194">
        <v>8</v>
      </c>
      <c r="E209" s="195"/>
      <c r="F209" s="196"/>
      <c r="G209" s="197">
        <v>0</v>
      </c>
      <c r="H209" s="196">
        <v>0</v>
      </c>
      <c r="I209" s="198"/>
      <c r="J209" s="199"/>
    </row>
    <row r="210" spans="1:10" ht="32">
      <c r="A210" s="191">
        <v>199</v>
      </c>
      <c r="B210" s="192" t="s">
        <v>792</v>
      </c>
      <c r="C210" s="193" t="s">
        <v>322</v>
      </c>
      <c r="D210" s="194">
        <v>1000</v>
      </c>
      <c r="E210" s="195"/>
      <c r="F210" s="196"/>
      <c r="G210" s="197">
        <v>0</v>
      </c>
      <c r="H210" s="196">
        <v>0</v>
      </c>
      <c r="I210" s="198"/>
      <c r="J210" s="199"/>
    </row>
    <row r="211" spans="1:10" ht="32">
      <c r="A211" s="191">
        <v>200</v>
      </c>
      <c r="B211" s="192" t="s">
        <v>793</v>
      </c>
      <c r="C211" s="193" t="s">
        <v>322</v>
      </c>
      <c r="D211" s="194">
        <v>1000</v>
      </c>
      <c r="E211" s="195"/>
      <c r="F211" s="196"/>
      <c r="G211" s="197">
        <v>0</v>
      </c>
      <c r="H211" s="196">
        <v>0</v>
      </c>
      <c r="I211" s="198"/>
      <c r="J211" s="199"/>
    </row>
    <row r="212" spans="1:10" ht="32">
      <c r="A212" s="191">
        <v>201</v>
      </c>
      <c r="B212" s="192" t="s">
        <v>794</v>
      </c>
      <c r="C212" s="193" t="s">
        <v>321</v>
      </c>
      <c r="D212" s="194">
        <v>40</v>
      </c>
      <c r="E212" s="195">
        <v>52800</v>
      </c>
      <c r="F212" s="196">
        <v>8448</v>
      </c>
      <c r="G212" s="197">
        <v>61248</v>
      </c>
      <c r="H212" s="196">
        <v>2449920</v>
      </c>
      <c r="I212" s="198" t="s">
        <v>365</v>
      </c>
      <c r="J212" s="199" t="s">
        <v>1035</v>
      </c>
    </row>
    <row r="213" spans="1:10" s="222" customFormat="1" ht="32">
      <c r="A213" s="191">
        <v>202</v>
      </c>
      <c r="B213" s="192" t="s">
        <v>146</v>
      </c>
      <c r="C213" s="193" t="s">
        <v>321</v>
      </c>
      <c r="D213" s="194">
        <v>80</v>
      </c>
      <c r="E213" s="195"/>
      <c r="F213" s="220"/>
      <c r="G213" s="197">
        <v>0</v>
      </c>
      <c r="H213" s="196">
        <v>0</v>
      </c>
      <c r="I213" s="221"/>
      <c r="J213" s="223"/>
    </row>
    <row r="214" spans="1:10" s="222" customFormat="1" ht="16">
      <c r="A214" s="191">
        <v>203</v>
      </c>
      <c r="B214" s="192" t="s">
        <v>148</v>
      </c>
      <c r="C214" s="224" t="s">
        <v>292</v>
      </c>
      <c r="D214" s="194">
        <v>800</v>
      </c>
      <c r="E214" s="195"/>
      <c r="F214" s="220"/>
      <c r="G214" s="197">
        <v>0</v>
      </c>
      <c r="H214" s="196">
        <v>0</v>
      </c>
      <c r="I214" s="221"/>
      <c r="J214" s="223"/>
    </row>
    <row r="215" spans="1:10" s="222" customFormat="1" ht="16">
      <c r="A215" s="191">
        <v>204</v>
      </c>
      <c r="B215" s="192" t="s">
        <v>795</v>
      </c>
      <c r="C215" s="193" t="s">
        <v>292</v>
      </c>
      <c r="D215" s="194">
        <v>2000</v>
      </c>
      <c r="E215" s="195">
        <v>420</v>
      </c>
      <c r="F215" s="220">
        <v>67.2</v>
      </c>
      <c r="G215" s="197">
        <v>487.2</v>
      </c>
      <c r="H215" s="196">
        <v>974400</v>
      </c>
      <c r="I215" s="221" t="s">
        <v>365</v>
      </c>
      <c r="J215" s="223" t="s">
        <v>974</v>
      </c>
    </row>
    <row r="216" spans="1:10" s="222" customFormat="1" ht="16">
      <c r="A216" s="191">
        <v>205</v>
      </c>
      <c r="B216" s="192" t="s">
        <v>149</v>
      </c>
      <c r="C216" s="193" t="s">
        <v>292</v>
      </c>
      <c r="D216" s="194">
        <v>4000</v>
      </c>
      <c r="E216" s="195">
        <v>290</v>
      </c>
      <c r="F216" s="220">
        <v>46.4</v>
      </c>
      <c r="G216" s="197">
        <v>336.4</v>
      </c>
      <c r="H216" s="196">
        <v>1345600</v>
      </c>
      <c r="I216" s="221" t="s">
        <v>365</v>
      </c>
      <c r="J216" s="223" t="s">
        <v>1036</v>
      </c>
    </row>
    <row r="217" spans="1:10" s="222" customFormat="1" ht="16">
      <c r="A217" s="191">
        <v>206</v>
      </c>
      <c r="B217" s="192" t="s">
        <v>150</v>
      </c>
      <c r="C217" s="193" t="s">
        <v>292</v>
      </c>
      <c r="D217" s="194">
        <v>40000</v>
      </c>
      <c r="E217" s="195"/>
      <c r="F217" s="220"/>
      <c r="G217" s="197">
        <v>0</v>
      </c>
      <c r="H217" s="196">
        <v>0</v>
      </c>
      <c r="I217" s="221"/>
      <c r="J217" s="223"/>
    </row>
    <row r="218" spans="1:10" s="222" customFormat="1" ht="16">
      <c r="A218" s="191">
        <v>207</v>
      </c>
      <c r="B218" s="192" t="s">
        <v>151</v>
      </c>
      <c r="C218" s="193" t="s">
        <v>292</v>
      </c>
      <c r="D218" s="194">
        <v>20000</v>
      </c>
      <c r="E218" s="195">
        <v>200</v>
      </c>
      <c r="F218" s="220">
        <v>32</v>
      </c>
      <c r="G218" s="197">
        <v>232</v>
      </c>
      <c r="H218" s="196">
        <v>4640000</v>
      </c>
      <c r="I218" s="221" t="s">
        <v>365</v>
      </c>
      <c r="J218" s="223" t="s">
        <v>1037</v>
      </c>
    </row>
    <row r="219" spans="1:10" s="222" customFormat="1" ht="16">
      <c r="A219" s="191">
        <v>208</v>
      </c>
      <c r="B219" s="192" t="s">
        <v>152</v>
      </c>
      <c r="C219" s="193" t="s">
        <v>292</v>
      </c>
      <c r="D219" s="194">
        <v>20000</v>
      </c>
      <c r="E219" s="195"/>
      <c r="F219" s="220"/>
      <c r="G219" s="197">
        <v>0</v>
      </c>
      <c r="H219" s="196">
        <v>0</v>
      </c>
      <c r="I219" s="221"/>
      <c r="J219" s="223"/>
    </row>
    <row r="220" spans="1:10" s="222" customFormat="1" ht="16">
      <c r="A220" s="191">
        <v>209</v>
      </c>
      <c r="B220" s="192" t="s">
        <v>153</v>
      </c>
      <c r="C220" s="193" t="s">
        <v>292</v>
      </c>
      <c r="D220" s="194">
        <v>32000</v>
      </c>
      <c r="E220" s="195"/>
      <c r="F220" s="220"/>
      <c r="G220" s="197">
        <v>0</v>
      </c>
      <c r="H220" s="196">
        <v>0</v>
      </c>
      <c r="I220" s="221"/>
      <c r="J220" s="223"/>
    </row>
    <row r="221" spans="1:10" s="222" customFormat="1" ht="16">
      <c r="A221" s="191">
        <v>210</v>
      </c>
      <c r="B221" s="192" t="s">
        <v>154</v>
      </c>
      <c r="C221" s="193" t="s">
        <v>292</v>
      </c>
      <c r="D221" s="194">
        <v>200</v>
      </c>
      <c r="E221" s="195"/>
      <c r="F221" s="220"/>
      <c r="G221" s="197">
        <v>0</v>
      </c>
      <c r="H221" s="196">
        <v>0</v>
      </c>
      <c r="I221" s="221"/>
      <c r="J221" s="223"/>
    </row>
    <row r="222" spans="1:10" ht="32">
      <c r="A222" s="191">
        <v>211</v>
      </c>
      <c r="B222" s="192" t="s">
        <v>155</v>
      </c>
      <c r="C222" s="193" t="s">
        <v>323</v>
      </c>
      <c r="D222" s="194">
        <v>4</v>
      </c>
      <c r="E222" s="195"/>
      <c r="F222" s="196"/>
      <c r="G222" s="197">
        <v>0</v>
      </c>
      <c r="H222" s="196">
        <v>0</v>
      </c>
      <c r="I222" s="198"/>
      <c r="J222" s="199"/>
    </row>
    <row r="223" spans="1:10" ht="32">
      <c r="A223" s="191">
        <v>212</v>
      </c>
      <c r="B223" s="192" t="s">
        <v>158</v>
      </c>
      <c r="C223" s="193" t="s">
        <v>292</v>
      </c>
      <c r="D223" s="194">
        <v>10</v>
      </c>
      <c r="E223" s="195"/>
      <c r="F223" s="196"/>
      <c r="G223" s="197">
        <v>0</v>
      </c>
      <c r="H223" s="196">
        <v>0</v>
      </c>
      <c r="I223" s="198"/>
      <c r="J223" s="199"/>
    </row>
    <row r="224" spans="1:10" ht="32">
      <c r="A224" s="191">
        <v>213</v>
      </c>
      <c r="B224" s="192" t="s">
        <v>157</v>
      </c>
      <c r="C224" s="193" t="s">
        <v>292</v>
      </c>
      <c r="D224" s="194">
        <v>10</v>
      </c>
      <c r="E224" s="195">
        <v>32500</v>
      </c>
      <c r="F224" s="196">
        <v>5200</v>
      </c>
      <c r="G224" s="197">
        <v>37700</v>
      </c>
      <c r="H224" s="196">
        <v>377000</v>
      </c>
      <c r="I224" s="198" t="s">
        <v>365</v>
      </c>
      <c r="J224" s="199" t="s">
        <v>715</v>
      </c>
    </row>
    <row r="225" spans="1:10" ht="32">
      <c r="A225" s="191">
        <v>214</v>
      </c>
      <c r="B225" s="192" t="s">
        <v>156</v>
      </c>
      <c r="C225" s="193" t="s">
        <v>292</v>
      </c>
      <c r="D225" s="194">
        <v>10</v>
      </c>
      <c r="E225" s="195">
        <v>32500</v>
      </c>
      <c r="F225" s="196">
        <v>5200</v>
      </c>
      <c r="G225" s="197">
        <v>37700</v>
      </c>
      <c r="H225" s="196">
        <v>377000</v>
      </c>
      <c r="I225" s="198" t="s">
        <v>365</v>
      </c>
      <c r="J225" s="199" t="s">
        <v>715</v>
      </c>
    </row>
    <row r="226" spans="1:10" ht="16">
      <c r="A226" s="191">
        <v>215</v>
      </c>
      <c r="B226" s="192" t="s">
        <v>159</v>
      </c>
      <c r="C226" s="193" t="s">
        <v>324</v>
      </c>
      <c r="D226" s="194">
        <v>120</v>
      </c>
      <c r="E226" s="195"/>
      <c r="F226" s="196"/>
      <c r="G226" s="197">
        <v>0</v>
      </c>
      <c r="H226" s="196">
        <v>0</v>
      </c>
      <c r="I226" s="198"/>
      <c r="J226" s="199"/>
    </row>
    <row r="227" spans="1:10" ht="16">
      <c r="A227" s="191">
        <v>216</v>
      </c>
      <c r="B227" s="192" t="s">
        <v>161</v>
      </c>
      <c r="C227" s="193" t="s">
        <v>325</v>
      </c>
      <c r="D227" s="194">
        <v>12</v>
      </c>
      <c r="E227" s="195"/>
      <c r="F227" s="196"/>
      <c r="G227" s="197">
        <v>0</v>
      </c>
      <c r="H227" s="196">
        <v>0</v>
      </c>
      <c r="I227" s="198"/>
      <c r="J227" s="199"/>
    </row>
    <row r="228" spans="1:10" ht="16">
      <c r="A228" s="191">
        <v>217</v>
      </c>
      <c r="B228" s="192" t="s">
        <v>160</v>
      </c>
      <c r="C228" s="193" t="s">
        <v>324</v>
      </c>
      <c r="D228" s="194">
        <v>20</v>
      </c>
      <c r="E228" s="195"/>
      <c r="F228" s="196"/>
      <c r="G228" s="197">
        <v>0</v>
      </c>
      <c r="H228" s="196">
        <v>0</v>
      </c>
      <c r="I228" s="198"/>
      <c r="J228" s="199"/>
    </row>
    <row r="229" spans="1:10" ht="16">
      <c r="A229" s="191">
        <v>218</v>
      </c>
      <c r="B229" s="192" t="s">
        <v>202</v>
      </c>
      <c r="C229" s="193" t="s">
        <v>292</v>
      </c>
      <c r="D229" s="194">
        <v>20</v>
      </c>
      <c r="E229" s="195"/>
      <c r="F229" s="196"/>
      <c r="G229" s="197">
        <v>0</v>
      </c>
      <c r="H229" s="196">
        <v>0</v>
      </c>
      <c r="I229" s="198"/>
      <c r="J229" s="199"/>
    </row>
    <row r="230" spans="1:10" ht="32">
      <c r="A230" s="191">
        <v>219</v>
      </c>
      <c r="B230" s="192" t="s">
        <v>796</v>
      </c>
      <c r="C230" s="193" t="s">
        <v>324</v>
      </c>
      <c r="D230" s="194">
        <v>2</v>
      </c>
      <c r="E230" s="195"/>
      <c r="F230" s="196"/>
      <c r="G230" s="197">
        <v>0</v>
      </c>
      <c r="H230" s="196">
        <v>0</v>
      </c>
      <c r="I230" s="198"/>
      <c r="J230" s="199"/>
    </row>
    <row r="231" spans="1:10" ht="16">
      <c r="A231" s="191">
        <v>220</v>
      </c>
      <c r="B231" s="192" t="s">
        <v>162</v>
      </c>
      <c r="C231" s="193" t="s">
        <v>291</v>
      </c>
      <c r="D231" s="194">
        <v>16</v>
      </c>
      <c r="E231" s="195"/>
      <c r="F231" s="196"/>
      <c r="G231" s="197">
        <v>0</v>
      </c>
      <c r="H231" s="196">
        <v>0</v>
      </c>
      <c r="I231" s="198"/>
      <c r="J231" s="199"/>
    </row>
    <row r="232" spans="1:10" ht="16">
      <c r="A232" s="191">
        <v>221</v>
      </c>
      <c r="B232" s="192" t="s">
        <v>163</v>
      </c>
      <c r="C232" s="193" t="s">
        <v>291</v>
      </c>
      <c r="D232" s="194">
        <v>8</v>
      </c>
      <c r="E232" s="195"/>
      <c r="F232" s="196"/>
      <c r="G232" s="197">
        <v>0</v>
      </c>
      <c r="H232" s="196">
        <v>0</v>
      </c>
      <c r="I232" s="198"/>
      <c r="J232" s="199"/>
    </row>
    <row r="233" spans="1:10" ht="16">
      <c r="A233" s="191">
        <v>222</v>
      </c>
      <c r="B233" s="192" t="s">
        <v>164</v>
      </c>
      <c r="C233" s="193" t="s">
        <v>292</v>
      </c>
      <c r="D233" s="194">
        <v>700</v>
      </c>
      <c r="E233" s="195">
        <v>5228</v>
      </c>
      <c r="F233" s="196">
        <v>836.48</v>
      </c>
      <c r="G233" s="197">
        <v>6064.48</v>
      </c>
      <c r="H233" s="196">
        <v>4245136</v>
      </c>
      <c r="I233" s="198" t="s">
        <v>466</v>
      </c>
      <c r="J233" s="199" t="s">
        <v>933</v>
      </c>
    </row>
    <row r="234" spans="1:10" ht="16">
      <c r="A234" s="191">
        <v>223</v>
      </c>
      <c r="B234" s="207" t="s">
        <v>797</v>
      </c>
      <c r="C234" s="193" t="s">
        <v>292</v>
      </c>
      <c r="D234" s="194">
        <v>4</v>
      </c>
      <c r="E234" s="195"/>
      <c r="F234" s="196"/>
      <c r="G234" s="197">
        <v>0</v>
      </c>
      <c r="H234" s="196">
        <v>0</v>
      </c>
      <c r="I234" s="198"/>
      <c r="J234" s="199"/>
    </row>
    <row r="235" spans="1:10" ht="16">
      <c r="A235" s="191">
        <v>224</v>
      </c>
      <c r="B235" s="192" t="s">
        <v>165</v>
      </c>
      <c r="C235" s="193" t="s">
        <v>292</v>
      </c>
      <c r="D235" s="194">
        <v>120</v>
      </c>
      <c r="E235" s="195"/>
      <c r="F235" s="202"/>
      <c r="G235" s="197">
        <v>0</v>
      </c>
      <c r="H235" s="196">
        <v>0</v>
      </c>
      <c r="I235" s="198"/>
      <c r="J235" s="199"/>
    </row>
    <row r="236" spans="1:10" ht="16">
      <c r="A236" s="191">
        <v>225</v>
      </c>
      <c r="B236" s="192" t="s">
        <v>166</v>
      </c>
      <c r="C236" s="193" t="s">
        <v>292</v>
      </c>
      <c r="D236" s="194">
        <v>4</v>
      </c>
      <c r="E236" s="195">
        <v>195000</v>
      </c>
      <c r="F236" s="202">
        <v>0</v>
      </c>
      <c r="G236" s="197">
        <v>195000</v>
      </c>
      <c r="H236" s="196">
        <v>780000</v>
      </c>
      <c r="I236" s="198" t="s">
        <v>1038</v>
      </c>
      <c r="J236" s="199" t="s">
        <v>1039</v>
      </c>
    </row>
    <row r="237" spans="1:10" s="201" customFormat="1" ht="16">
      <c r="A237" s="191">
        <v>226</v>
      </c>
      <c r="B237" s="192" t="s">
        <v>167</v>
      </c>
      <c r="C237" s="193" t="s">
        <v>326</v>
      </c>
      <c r="D237" s="194">
        <v>4</v>
      </c>
      <c r="E237" s="195"/>
      <c r="F237" s="196"/>
      <c r="G237" s="197">
        <v>0</v>
      </c>
      <c r="H237" s="196">
        <v>0</v>
      </c>
      <c r="I237" s="193"/>
      <c r="J237" s="200"/>
    </row>
    <row r="238" spans="1:10" s="201" customFormat="1" ht="16">
      <c r="A238" s="191">
        <v>227</v>
      </c>
      <c r="B238" s="192" t="s">
        <v>168</v>
      </c>
      <c r="C238" s="193" t="s">
        <v>292</v>
      </c>
      <c r="D238" s="194">
        <v>200</v>
      </c>
      <c r="E238" s="195"/>
      <c r="F238" s="196"/>
      <c r="G238" s="197">
        <v>0</v>
      </c>
      <c r="H238" s="196">
        <v>0</v>
      </c>
      <c r="I238" s="193"/>
      <c r="J238" s="200"/>
    </row>
    <row r="239" spans="1:10" s="222" customFormat="1" ht="16">
      <c r="A239" s="191">
        <v>228</v>
      </c>
      <c r="B239" s="192" t="s">
        <v>172</v>
      </c>
      <c r="C239" s="193" t="s">
        <v>292</v>
      </c>
      <c r="D239" s="194">
        <v>12</v>
      </c>
      <c r="E239" s="195">
        <v>73000</v>
      </c>
      <c r="F239" s="220">
        <v>11680</v>
      </c>
      <c r="G239" s="197">
        <v>84680</v>
      </c>
      <c r="H239" s="196">
        <v>1016160</v>
      </c>
      <c r="I239" s="221" t="s">
        <v>1040</v>
      </c>
      <c r="J239" s="199" t="s">
        <v>671</v>
      </c>
    </row>
    <row r="240" spans="1:10" ht="16">
      <c r="A240" s="191">
        <v>229</v>
      </c>
      <c r="B240" s="192" t="s">
        <v>169</v>
      </c>
      <c r="C240" s="193" t="s">
        <v>292</v>
      </c>
      <c r="D240" s="194">
        <v>40</v>
      </c>
      <c r="E240" s="195"/>
      <c r="F240" s="196"/>
      <c r="G240" s="197">
        <v>0</v>
      </c>
      <c r="H240" s="196">
        <v>0</v>
      </c>
      <c r="I240" s="198"/>
      <c r="J240" s="199"/>
    </row>
    <row r="241" spans="1:10" ht="16">
      <c r="A241" s="191">
        <v>230</v>
      </c>
      <c r="B241" s="192" t="s">
        <v>170</v>
      </c>
      <c r="C241" s="193" t="s">
        <v>292</v>
      </c>
      <c r="D241" s="194">
        <v>4</v>
      </c>
      <c r="E241" s="195"/>
      <c r="F241" s="196"/>
      <c r="G241" s="197">
        <v>0</v>
      </c>
      <c r="H241" s="196">
        <v>0</v>
      </c>
      <c r="I241" s="198"/>
      <c r="J241" s="199"/>
    </row>
    <row r="242" spans="1:10" ht="16">
      <c r="A242" s="191">
        <v>231</v>
      </c>
      <c r="B242" s="192" t="s">
        <v>171</v>
      </c>
      <c r="C242" s="193" t="s">
        <v>292</v>
      </c>
      <c r="D242" s="194">
        <v>4</v>
      </c>
      <c r="E242" s="195"/>
      <c r="F242" s="202"/>
      <c r="G242" s="197">
        <v>0</v>
      </c>
      <c r="H242" s="196">
        <v>0</v>
      </c>
      <c r="I242" s="198"/>
      <c r="J242" s="199"/>
    </row>
    <row r="243" spans="1:10" s="225" customFormat="1" ht="16">
      <c r="A243" s="191">
        <v>232</v>
      </c>
      <c r="B243" s="192" t="s">
        <v>174</v>
      </c>
      <c r="C243" s="193" t="s">
        <v>292</v>
      </c>
      <c r="D243" s="194">
        <v>12</v>
      </c>
      <c r="E243" s="195">
        <v>73000</v>
      </c>
      <c r="F243" s="220">
        <v>11680</v>
      </c>
      <c r="G243" s="197">
        <v>84680</v>
      </c>
      <c r="H243" s="196">
        <v>1016160</v>
      </c>
      <c r="I243" s="221" t="s">
        <v>1040</v>
      </c>
      <c r="J243" s="199" t="s">
        <v>671</v>
      </c>
    </row>
    <row r="244" spans="1:10" s="214" customFormat="1" ht="16">
      <c r="A244" s="191">
        <v>233</v>
      </c>
      <c r="B244" s="192" t="s">
        <v>176</v>
      </c>
      <c r="C244" s="193" t="s">
        <v>292</v>
      </c>
      <c r="D244" s="194">
        <v>12</v>
      </c>
      <c r="E244" s="195">
        <v>73000</v>
      </c>
      <c r="F244" s="220">
        <v>11680</v>
      </c>
      <c r="G244" s="197">
        <v>84680</v>
      </c>
      <c r="H244" s="196">
        <v>1016160</v>
      </c>
      <c r="I244" s="221" t="s">
        <v>1040</v>
      </c>
      <c r="J244" s="199" t="s">
        <v>671</v>
      </c>
    </row>
    <row r="245" spans="1:10" s="214" customFormat="1" ht="16">
      <c r="A245" s="191">
        <v>234</v>
      </c>
      <c r="B245" s="192" t="s">
        <v>177</v>
      </c>
      <c r="C245" s="193" t="s">
        <v>292</v>
      </c>
      <c r="D245" s="194">
        <v>12</v>
      </c>
      <c r="E245" s="195">
        <v>73000</v>
      </c>
      <c r="F245" s="220">
        <v>11680</v>
      </c>
      <c r="G245" s="197">
        <v>84680</v>
      </c>
      <c r="H245" s="196">
        <v>1016160</v>
      </c>
      <c r="I245" s="221" t="s">
        <v>1040</v>
      </c>
      <c r="J245" s="199" t="s">
        <v>671</v>
      </c>
    </row>
    <row r="246" spans="1:10" s="201" customFormat="1" ht="16">
      <c r="A246" s="191">
        <v>235</v>
      </c>
      <c r="B246" s="192" t="s">
        <v>178</v>
      </c>
      <c r="C246" s="193" t="s">
        <v>292</v>
      </c>
      <c r="D246" s="194">
        <v>12</v>
      </c>
      <c r="E246" s="195"/>
      <c r="F246" s="202"/>
      <c r="G246" s="197">
        <v>0</v>
      </c>
      <c r="H246" s="196">
        <v>0</v>
      </c>
      <c r="I246" s="193"/>
      <c r="J246" s="200"/>
    </row>
    <row r="247" spans="1:10" s="201" customFormat="1" ht="16">
      <c r="A247" s="191">
        <v>236</v>
      </c>
      <c r="B247" s="192" t="s">
        <v>179</v>
      </c>
      <c r="C247" s="193" t="s">
        <v>292</v>
      </c>
      <c r="D247" s="194">
        <v>12</v>
      </c>
      <c r="E247" s="195">
        <v>73000</v>
      </c>
      <c r="F247" s="220">
        <v>11680</v>
      </c>
      <c r="G247" s="197">
        <v>84680</v>
      </c>
      <c r="H247" s="196">
        <v>1016160</v>
      </c>
      <c r="I247" s="221" t="s">
        <v>1040</v>
      </c>
      <c r="J247" s="199" t="s">
        <v>671</v>
      </c>
    </row>
    <row r="248" spans="1:10" s="201" customFormat="1" ht="16">
      <c r="A248" s="191">
        <v>237</v>
      </c>
      <c r="B248" s="192" t="s">
        <v>180</v>
      </c>
      <c r="C248" s="193" t="s">
        <v>292</v>
      </c>
      <c r="D248" s="194">
        <v>12</v>
      </c>
      <c r="E248" s="195"/>
      <c r="F248" s="202"/>
      <c r="G248" s="197">
        <v>0</v>
      </c>
      <c r="H248" s="196">
        <v>0</v>
      </c>
      <c r="I248" s="193"/>
      <c r="J248" s="200"/>
    </row>
    <row r="249" spans="1:10" s="201" customFormat="1" ht="16">
      <c r="A249" s="191">
        <v>238</v>
      </c>
      <c r="B249" s="192" t="s">
        <v>173</v>
      </c>
      <c r="C249" s="193" t="s">
        <v>292</v>
      </c>
      <c r="D249" s="194">
        <v>12</v>
      </c>
      <c r="E249" s="195">
        <v>73000</v>
      </c>
      <c r="F249" s="220">
        <v>11680</v>
      </c>
      <c r="G249" s="197">
        <v>84680</v>
      </c>
      <c r="H249" s="196">
        <v>1016160</v>
      </c>
      <c r="I249" s="221" t="s">
        <v>1040</v>
      </c>
      <c r="J249" s="199" t="s">
        <v>671</v>
      </c>
    </row>
    <row r="250" spans="1:10" s="201" customFormat="1" ht="16">
      <c r="A250" s="191">
        <v>239</v>
      </c>
      <c r="B250" s="192" t="s">
        <v>175</v>
      </c>
      <c r="C250" s="193" t="s">
        <v>292</v>
      </c>
      <c r="D250" s="194">
        <v>12</v>
      </c>
      <c r="E250" s="195">
        <v>73000</v>
      </c>
      <c r="F250" s="220">
        <v>11680</v>
      </c>
      <c r="G250" s="197">
        <v>84680</v>
      </c>
      <c r="H250" s="196">
        <v>1016160</v>
      </c>
      <c r="I250" s="221" t="s">
        <v>1040</v>
      </c>
      <c r="J250" s="199" t="s">
        <v>671</v>
      </c>
    </row>
    <row r="251" spans="1:10" s="201" customFormat="1" ht="16">
      <c r="A251" s="191">
        <v>240</v>
      </c>
      <c r="B251" s="192" t="s">
        <v>181</v>
      </c>
      <c r="C251" s="193" t="s">
        <v>292</v>
      </c>
      <c r="D251" s="194">
        <v>80</v>
      </c>
      <c r="E251" s="195"/>
      <c r="F251" s="202"/>
      <c r="G251" s="197">
        <v>0</v>
      </c>
      <c r="H251" s="196">
        <v>0</v>
      </c>
      <c r="I251" s="193"/>
      <c r="J251" s="200"/>
    </row>
    <row r="252" spans="1:10" s="201" customFormat="1" ht="16">
      <c r="A252" s="191">
        <v>241</v>
      </c>
      <c r="B252" s="192" t="s">
        <v>798</v>
      </c>
      <c r="C252" s="193" t="s">
        <v>292</v>
      </c>
      <c r="D252" s="194">
        <v>40</v>
      </c>
      <c r="E252" s="195"/>
      <c r="F252" s="202"/>
      <c r="G252" s="197">
        <v>0</v>
      </c>
      <c r="H252" s="196">
        <v>0</v>
      </c>
      <c r="I252" s="193"/>
      <c r="J252" s="200"/>
    </row>
    <row r="253" spans="1:10" s="201" customFormat="1" ht="16">
      <c r="A253" s="191">
        <v>242</v>
      </c>
      <c r="B253" s="192" t="s">
        <v>182</v>
      </c>
      <c r="C253" s="193" t="s">
        <v>292</v>
      </c>
      <c r="D253" s="194">
        <v>200</v>
      </c>
      <c r="E253" s="195"/>
      <c r="F253" s="202"/>
      <c r="G253" s="197">
        <v>0</v>
      </c>
      <c r="H253" s="196">
        <v>0</v>
      </c>
      <c r="I253" s="193"/>
      <c r="J253" s="200"/>
    </row>
    <row r="254" spans="1:10" s="201" customFormat="1" ht="16">
      <c r="A254" s="191">
        <v>243</v>
      </c>
      <c r="B254" s="192" t="s">
        <v>183</v>
      </c>
      <c r="C254" s="193" t="s">
        <v>292</v>
      </c>
      <c r="D254" s="194">
        <v>80</v>
      </c>
      <c r="E254" s="195"/>
      <c r="F254" s="202"/>
      <c r="G254" s="197">
        <v>0</v>
      </c>
      <c r="H254" s="196">
        <v>0</v>
      </c>
      <c r="I254" s="193"/>
      <c r="J254" s="200"/>
    </row>
    <row r="255" spans="1:10" s="201" customFormat="1" ht="16">
      <c r="A255" s="191">
        <v>244</v>
      </c>
      <c r="B255" s="192" t="s">
        <v>184</v>
      </c>
      <c r="C255" s="193" t="s">
        <v>292</v>
      </c>
      <c r="D255" s="194">
        <v>60</v>
      </c>
      <c r="E255" s="195"/>
      <c r="F255" s="202"/>
      <c r="G255" s="197">
        <v>0</v>
      </c>
      <c r="H255" s="196">
        <v>0</v>
      </c>
      <c r="I255" s="193"/>
      <c r="J255" s="200"/>
    </row>
    <row r="256" spans="1:10" s="201" customFormat="1" ht="16">
      <c r="A256" s="191">
        <v>245</v>
      </c>
      <c r="B256" s="192" t="s">
        <v>188</v>
      </c>
      <c r="C256" s="193" t="s">
        <v>292</v>
      </c>
      <c r="D256" s="194">
        <v>60</v>
      </c>
      <c r="E256" s="195"/>
      <c r="F256" s="202"/>
      <c r="G256" s="197">
        <v>0</v>
      </c>
      <c r="H256" s="196">
        <v>0</v>
      </c>
      <c r="I256" s="193"/>
      <c r="J256" s="200"/>
    </row>
    <row r="257" spans="1:10" s="201" customFormat="1" ht="16">
      <c r="A257" s="191">
        <v>246</v>
      </c>
      <c r="B257" s="192" t="s">
        <v>185</v>
      </c>
      <c r="C257" s="193" t="s">
        <v>292</v>
      </c>
      <c r="D257" s="194">
        <v>20</v>
      </c>
      <c r="E257" s="195"/>
      <c r="F257" s="202"/>
      <c r="G257" s="197">
        <v>0</v>
      </c>
      <c r="H257" s="196">
        <v>0</v>
      </c>
      <c r="I257" s="193"/>
      <c r="J257" s="200"/>
    </row>
    <row r="258" spans="1:10" s="201" customFormat="1" ht="16">
      <c r="A258" s="191">
        <v>247</v>
      </c>
      <c r="B258" s="192" t="s">
        <v>186</v>
      </c>
      <c r="C258" s="193" t="s">
        <v>292</v>
      </c>
      <c r="D258" s="194">
        <v>20</v>
      </c>
      <c r="E258" s="195"/>
      <c r="F258" s="202"/>
      <c r="G258" s="197">
        <v>0</v>
      </c>
      <c r="H258" s="196">
        <v>0</v>
      </c>
      <c r="I258" s="193"/>
      <c r="J258" s="200"/>
    </row>
    <row r="259" spans="1:10" s="201" customFormat="1" ht="16">
      <c r="A259" s="191">
        <v>248</v>
      </c>
      <c r="B259" s="192" t="s">
        <v>189</v>
      </c>
      <c r="C259" s="193" t="s">
        <v>292</v>
      </c>
      <c r="D259" s="194">
        <v>40</v>
      </c>
      <c r="E259" s="195"/>
      <c r="F259" s="196"/>
      <c r="G259" s="197">
        <v>0</v>
      </c>
      <c r="H259" s="196">
        <v>0</v>
      </c>
      <c r="I259" s="193"/>
      <c r="J259" s="200"/>
    </row>
    <row r="260" spans="1:10" ht="16">
      <c r="A260" s="191">
        <v>249</v>
      </c>
      <c r="B260" s="192" t="s">
        <v>190</v>
      </c>
      <c r="C260" s="193" t="s">
        <v>292</v>
      </c>
      <c r="D260" s="194">
        <v>40</v>
      </c>
      <c r="E260" s="195"/>
      <c r="F260" s="196"/>
      <c r="G260" s="197">
        <v>0</v>
      </c>
      <c r="H260" s="196">
        <v>0</v>
      </c>
      <c r="I260" s="198"/>
      <c r="J260" s="199"/>
    </row>
    <row r="261" spans="1:10" ht="16">
      <c r="A261" s="191">
        <v>250</v>
      </c>
      <c r="B261" s="192" t="s">
        <v>187</v>
      </c>
      <c r="C261" s="193" t="s">
        <v>292</v>
      </c>
      <c r="D261" s="194">
        <v>32</v>
      </c>
      <c r="E261" s="195"/>
      <c r="F261" s="196"/>
      <c r="G261" s="197">
        <v>0</v>
      </c>
      <c r="H261" s="196">
        <v>0</v>
      </c>
      <c r="I261" s="198"/>
      <c r="J261" s="199"/>
    </row>
    <row r="262" spans="1:10" ht="16">
      <c r="A262" s="191">
        <v>251</v>
      </c>
      <c r="B262" s="192" t="s">
        <v>191</v>
      </c>
      <c r="C262" s="193" t="s">
        <v>292</v>
      </c>
      <c r="D262" s="194">
        <v>600</v>
      </c>
      <c r="E262" s="195">
        <v>2500</v>
      </c>
      <c r="F262" s="196">
        <v>400</v>
      </c>
      <c r="G262" s="197">
        <v>2900</v>
      </c>
      <c r="H262" s="196">
        <v>1740000</v>
      </c>
      <c r="I262" s="198" t="s">
        <v>440</v>
      </c>
      <c r="J262" s="199" t="s">
        <v>451</v>
      </c>
    </row>
    <row r="263" spans="1:10" ht="16">
      <c r="A263" s="191">
        <v>252</v>
      </c>
      <c r="B263" s="192" t="s">
        <v>192</v>
      </c>
      <c r="C263" s="193" t="s">
        <v>292</v>
      </c>
      <c r="D263" s="194">
        <v>400</v>
      </c>
      <c r="E263" s="195">
        <v>2500</v>
      </c>
      <c r="F263" s="202">
        <v>400</v>
      </c>
      <c r="G263" s="197">
        <v>2900</v>
      </c>
      <c r="H263" s="196">
        <v>1160000</v>
      </c>
      <c r="I263" s="198" t="s">
        <v>440</v>
      </c>
      <c r="J263" s="199" t="s">
        <v>451</v>
      </c>
    </row>
    <row r="264" spans="1:10" s="201" customFormat="1" ht="16">
      <c r="A264" s="191">
        <v>253</v>
      </c>
      <c r="B264" s="192" t="s">
        <v>193</v>
      </c>
      <c r="C264" s="193" t="s">
        <v>292</v>
      </c>
      <c r="D264" s="194">
        <v>48</v>
      </c>
      <c r="E264" s="195"/>
      <c r="F264" s="202"/>
      <c r="G264" s="197">
        <v>0</v>
      </c>
      <c r="H264" s="196">
        <v>0</v>
      </c>
      <c r="I264" s="193"/>
      <c r="J264" s="200"/>
    </row>
    <row r="265" spans="1:10" s="201" customFormat="1" ht="16">
      <c r="A265" s="191">
        <v>254</v>
      </c>
      <c r="B265" s="192" t="s">
        <v>194</v>
      </c>
      <c r="C265" s="193" t="s">
        <v>292</v>
      </c>
      <c r="D265" s="194">
        <v>320</v>
      </c>
      <c r="E265" s="195"/>
      <c r="F265" s="202"/>
      <c r="G265" s="197">
        <v>0</v>
      </c>
      <c r="H265" s="196">
        <v>0</v>
      </c>
      <c r="I265" s="193"/>
      <c r="J265" s="200"/>
    </row>
    <row r="266" spans="1:10" s="201" customFormat="1" ht="16">
      <c r="A266" s="191">
        <v>255</v>
      </c>
      <c r="B266" s="192" t="s">
        <v>195</v>
      </c>
      <c r="C266" s="193" t="s">
        <v>327</v>
      </c>
      <c r="D266" s="194">
        <v>4</v>
      </c>
      <c r="E266" s="195"/>
      <c r="F266" s="202"/>
      <c r="G266" s="197">
        <v>0</v>
      </c>
      <c r="H266" s="196">
        <v>0</v>
      </c>
      <c r="I266" s="193"/>
      <c r="J266" s="200"/>
    </row>
    <row r="267" spans="1:10" s="214" customFormat="1" ht="16">
      <c r="A267" s="191">
        <v>256</v>
      </c>
      <c r="B267" s="192" t="s">
        <v>196</v>
      </c>
      <c r="C267" s="193" t="s">
        <v>327</v>
      </c>
      <c r="D267" s="194">
        <v>4</v>
      </c>
      <c r="E267" s="195"/>
      <c r="F267" s="211"/>
      <c r="G267" s="197">
        <v>0</v>
      </c>
      <c r="H267" s="196">
        <v>0</v>
      </c>
      <c r="I267" s="212"/>
      <c r="J267" s="213"/>
    </row>
    <row r="268" spans="1:10" s="214" customFormat="1" ht="16">
      <c r="A268" s="191">
        <v>257</v>
      </c>
      <c r="B268" s="192" t="s">
        <v>799</v>
      </c>
      <c r="C268" s="193" t="s">
        <v>317</v>
      </c>
      <c r="D268" s="194">
        <v>4</v>
      </c>
      <c r="E268" s="195"/>
      <c r="F268" s="211"/>
      <c r="G268" s="197">
        <v>0</v>
      </c>
      <c r="H268" s="196">
        <v>0</v>
      </c>
      <c r="I268" s="212"/>
      <c r="J268" s="213"/>
    </row>
    <row r="269" spans="1:10" s="205" customFormat="1" ht="16">
      <c r="A269" s="191">
        <v>258</v>
      </c>
      <c r="B269" s="192" t="s">
        <v>198</v>
      </c>
      <c r="C269" s="193" t="s">
        <v>328</v>
      </c>
      <c r="D269" s="194">
        <v>4</v>
      </c>
      <c r="E269" s="195">
        <v>48000</v>
      </c>
      <c r="F269" s="210"/>
      <c r="G269" s="197">
        <v>48000</v>
      </c>
      <c r="H269" s="196">
        <v>192000</v>
      </c>
      <c r="I269" s="203" t="s">
        <v>1000</v>
      </c>
      <c r="J269" s="199" t="s">
        <v>1041</v>
      </c>
    </row>
    <row r="270" spans="1:10" s="206" customFormat="1" ht="16">
      <c r="A270" s="191">
        <v>259</v>
      </c>
      <c r="B270" s="192" t="s">
        <v>213</v>
      </c>
      <c r="C270" s="193" t="s">
        <v>292</v>
      </c>
      <c r="D270" s="194">
        <v>36</v>
      </c>
      <c r="E270" s="195"/>
      <c r="F270" s="196"/>
      <c r="G270" s="197">
        <v>0</v>
      </c>
      <c r="H270" s="196">
        <v>0</v>
      </c>
      <c r="I270" s="218"/>
      <c r="J270" s="219"/>
    </row>
    <row r="271" spans="1:10" s="205" customFormat="1" ht="32">
      <c r="A271" s="191">
        <v>260</v>
      </c>
      <c r="B271" s="192" t="s">
        <v>800</v>
      </c>
      <c r="C271" s="193" t="s">
        <v>292</v>
      </c>
      <c r="D271" s="194">
        <v>200</v>
      </c>
      <c r="E271" s="195"/>
      <c r="F271" s="210"/>
      <c r="G271" s="197">
        <v>0</v>
      </c>
      <c r="H271" s="196">
        <v>0</v>
      </c>
      <c r="I271" s="203"/>
      <c r="J271" s="204"/>
    </row>
    <row r="272" spans="1:10" s="205" customFormat="1" ht="32">
      <c r="A272" s="191">
        <v>261</v>
      </c>
      <c r="B272" s="192" t="s">
        <v>801</v>
      </c>
      <c r="C272" s="193"/>
      <c r="D272" s="194">
        <v>200</v>
      </c>
      <c r="E272" s="195"/>
      <c r="F272" s="210"/>
      <c r="G272" s="197">
        <v>0</v>
      </c>
      <c r="H272" s="196">
        <v>0</v>
      </c>
      <c r="I272" s="203"/>
      <c r="J272" s="204"/>
    </row>
    <row r="273" spans="1:10" s="205" customFormat="1" ht="32">
      <c r="A273" s="191">
        <v>262</v>
      </c>
      <c r="B273" s="192" t="s">
        <v>802</v>
      </c>
      <c r="C273" s="193" t="s">
        <v>292</v>
      </c>
      <c r="D273" s="194">
        <v>20</v>
      </c>
      <c r="E273" s="195">
        <v>4000</v>
      </c>
      <c r="F273" s="210">
        <v>640</v>
      </c>
      <c r="G273" s="197">
        <v>4640</v>
      </c>
      <c r="H273" s="196">
        <v>92800</v>
      </c>
      <c r="I273" s="203" t="s">
        <v>1000</v>
      </c>
      <c r="J273" s="226" t="s">
        <v>1042</v>
      </c>
    </row>
    <row r="274" spans="1:10" s="205" customFormat="1" ht="16">
      <c r="A274" s="191">
        <v>263</v>
      </c>
      <c r="B274" s="192" t="s">
        <v>199</v>
      </c>
      <c r="C274" s="193" t="s">
        <v>292</v>
      </c>
      <c r="D274" s="194">
        <v>120</v>
      </c>
      <c r="E274" s="195"/>
      <c r="F274" s="210"/>
      <c r="G274" s="197">
        <v>0</v>
      </c>
      <c r="H274" s="196">
        <v>0</v>
      </c>
      <c r="I274" s="203"/>
      <c r="J274" s="204"/>
    </row>
    <row r="275" spans="1:10" s="205" customFormat="1" ht="16">
      <c r="A275" s="191">
        <v>264</v>
      </c>
      <c r="B275" s="192" t="s">
        <v>200</v>
      </c>
      <c r="C275" s="193" t="s">
        <v>292</v>
      </c>
      <c r="D275" s="194">
        <v>40</v>
      </c>
      <c r="E275" s="195"/>
      <c r="F275" s="210"/>
      <c r="G275" s="197">
        <v>0</v>
      </c>
      <c r="H275" s="196">
        <v>0</v>
      </c>
      <c r="I275" s="203"/>
      <c r="J275" s="204"/>
    </row>
    <row r="276" spans="1:10" s="205" customFormat="1" ht="16">
      <c r="A276" s="191">
        <v>265</v>
      </c>
      <c r="B276" s="192" t="s">
        <v>201</v>
      </c>
      <c r="C276" s="193" t="s">
        <v>292</v>
      </c>
      <c r="D276" s="194">
        <v>40</v>
      </c>
      <c r="E276" s="195"/>
      <c r="F276" s="210"/>
      <c r="G276" s="197">
        <v>0</v>
      </c>
      <c r="H276" s="196">
        <v>0</v>
      </c>
      <c r="I276" s="203"/>
      <c r="J276" s="204"/>
    </row>
    <row r="277" spans="1:10" s="205" customFormat="1" ht="16">
      <c r="A277" s="191">
        <v>266</v>
      </c>
      <c r="B277" s="192" t="s">
        <v>203</v>
      </c>
      <c r="C277" s="193" t="s">
        <v>329</v>
      </c>
      <c r="D277" s="194">
        <v>200</v>
      </c>
      <c r="E277" s="195"/>
      <c r="F277" s="210"/>
      <c r="G277" s="197">
        <v>0</v>
      </c>
      <c r="H277" s="196">
        <v>0</v>
      </c>
      <c r="I277" s="203"/>
      <c r="J277" s="204"/>
    </row>
    <row r="278" spans="1:10" s="205" customFormat="1" ht="16">
      <c r="A278" s="191">
        <v>267</v>
      </c>
      <c r="B278" s="192" t="s">
        <v>803</v>
      </c>
      <c r="C278" s="193" t="s">
        <v>330</v>
      </c>
      <c r="D278" s="194">
        <v>4</v>
      </c>
      <c r="E278" s="195">
        <v>27600</v>
      </c>
      <c r="F278" s="210">
        <v>0</v>
      </c>
      <c r="G278" s="197">
        <v>27600</v>
      </c>
      <c r="H278" s="196">
        <v>110400</v>
      </c>
      <c r="I278" s="198" t="s">
        <v>1000</v>
      </c>
      <c r="J278" s="199" t="s">
        <v>643</v>
      </c>
    </row>
    <row r="279" spans="1:10" ht="16">
      <c r="A279" s="191">
        <v>268</v>
      </c>
      <c r="B279" s="192" t="s">
        <v>204</v>
      </c>
      <c r="C279" s="193" t="s">
        <v>292</v>
      </c>
      <c r="D279" s="194">
        <v>48</v>
      </c>
      <c r="E279" s="195"/>
      <c r="F279" s="196"/>
      <c r="G279" s="197">
        <v>0</v>
      </c>
      <c r="H279" s="196">
        <v>0</v>
      </c>
      <c r="I279" s="198"/>
      <c r="J279" s="199"/>
    </row>
    <row r="280" spans="1:10" ht="16">
      <c r="A280" s="191">
        <v>269</v>
      </c>
      <c r="B280" s="192" t="s">
        <v>205</v>
      </c>
      <c r="C280" s="193" t="s">
        <v>292</v>
      </c>
      <c r="D280" s="194">
        <v>288</v>
      </c>
      <c r="E280" s="195"/>
      <c r="F280" s="196"/>
      <c r="G280" s="197">
        <v>0</v>
      </c>
      <c r="H280" s="196">
        <v>0</v>
      </c>
      <c r="I280" s="198"/>
      <c r="J280" s="199"/>
    </row>
    <row r="281" spans="1:10" ht="16">
      <c r="A281" s="191">
        <v>270</v>
      </c>
      <c r="B281" s="192" t="s">
        <v>206</v>
      </c>
      <c r="C281" s="193" t="s">
        <v>292</v>
      </c>
      <c r="D281" s="194">
        <v>192</v>
      </c>
      <c r="E281" s="195"/>
      <c r="F281" s="196"/>
      <c r="G281" s="197">
        <v>0</v>
      </c>
      <c r="H281" s="196">
        <v>0</v>
      </c>
      <c r="I281" s="198"/>
      <c r="J281" s="199"/>
    </row>
    <row r="282" spans="1:10" ht="16">
      <c r="A282" s="191">
        <v>271</v>
      </c>
      <c r="B282" s="192" t="s">
        <v>207</v>
      </c>
      <c r="C282" s="193" t="s">
        <v>292</v>
      </c>
      <c r="D282" s="194">
        <v>48</v>
      </c>
      <c r="E282" s="195"/>
      <c r="F282" s="196"/>
      <c r="G282" s="197">
        <v>0</v>
      </c>
      <c r="H282" s="196">
        <v>0</v>
      </c>
      <c r="I282" s="198"/>
      <c r="J282" s="199"/>
    </row>
    <row r="283" spans="1:10" ht="16">
      <c r="A283" s="191">
        <v>272</v>
      </c>
      <c r="B283" s="192" t="s">
        <v>208</v>
      </c>
      <c r="C283" s="193" t="s">
        <v>292</v>
      </c>
      <c r="D283" s="194">
        <v>192</v>
      </c>
      <c r="E283" s="195"/>
      <c r="F283" s="196"/>
      <c r="G283" s="197">
        <v>0</v>
      </c>
      <c r="H283" s="196">
        <v>0</v>
      </c>
      <c r="I283" s="198"/>
      <c r="J283" s="199"/>
    </row>
    <row r="284" spans="1:10" ht="16">
      <c r="A284" s="191">
        <v>273</v>
      </c>
      <c r="B284" s="192" t="s">
        <v>209</v>
      </c>
      <c r="C284" s="193" t="s">
        <v>292</v>
      </c>
      <c r="D284" s="194">
        <v>288</v>
      </c>
      <c r="E284" s="195"/>
      <c r="F284" s="196"/>
      <c r="G284" s="197">
        <v>0</v>
      </c>
      <c r="H284" s="196">
        <v>0</v>
      </c>
      <c r="I284" s="198"/>
      <c r="J284" s="199"/>
    </row>
    <row r="285" spans="1:10" ht="16">
      <c r="A285" s="191">
        <v>274</v>
      </c>
      <c r="B285" s="192" t="s">
        <v>210</v>
      </c>
      <c r="C285" s="193" t="s">
        <v>292</v>
      </c>
      <c r="D285" s="194">
        <v>288</v>
      </c>
      <c r="E285" s="195"/>
      <c r="F285" s="196"/>
      <c r="G285" s="197">
        <v>0</v>
      </c>
      <c r="H285" s="196">
        <v>0</v>
      </c>
      <c r="I285" s="198"/>
      <c r="J285" s="199"/>
    </row>
    <row r="286" spans="1:10" ht="16">
      <c r="A286" s="191">
        <v>275</v>
      </c>
      <c r="B286" s="192" t="s">
        <v>804</v>
      </c>
      <c r="C286" s="193" t="s">
        <v>292</v>
      </c>
      <c r="D286" s="194">
        <v>48</v>
      </c>
      <c r="E286" s="195"/>
      <c r="F286" s="196"/>
      <c r="G286" s="197">
        <v>0</v>
      </c>
      <c r="H286" s="196">
        <v>0</v>
      </c>
      <c r="I286" s="198"/>
      <c r="J286" s="199"/>
    </row>
    <row r="287" spans="1:10" ht="16">
      <c r="A287" s="191">
        <v>276</v>
      </c>
      <c r="B287" s="192" t="s">
        <v>211</v>
      </c>
      <c r="C287" s="193" t="s">
        <v>292</v>
      </c>
      <c r="D287" s="194">
        <v>192</v>
      </c>
      <c r="E287" s="195"/>
      <c r="F287" s="196"/>
      <c r="G287" s="197">
        <v>0</v>
      </c>
      <c r="H287" s="196">
        <v>0</v>
      </c>
      <c r="I287" s="198"/>
      <c r="J287" s="199"/>
    </row>
    <row r="288" spans="1:10" s="222" customFormat="1" ht="16">
      <c r="A288" s="191">
        <v>277</v>
      </c>
      <c r="B288" s="192" t="s">
        <v>212</v>
      </c>
      <c r="C288" s="193" t="s">
        <v>292</v>
      </c>
      <c r="D288" s="194">
        <v>96</v>
      </c>
      <c r="E288" s="195"/>
      <c r="F288" s="220"/>
      <c r="G288" s="197">
        <v>0</v>
      </c>
      <c r="H288" s="196">
        <v>0</v>
      </c>
      <c r="I288" s="221"/>
      <c r="J288" s="223"/>
    </row>
    <row r="289" spans="1:10" s="222" customFormat="1" ht="16">
      <c r="A289" s="191">
        <v>278</v>
      </c>
      <c r="B289" s="192" t="s">
        <v>805</v>
      </c>
      <c r="C289" s="193" t="s">
        <v>292</v>
      </c>
      <c r="D289" s="194">
        <v>48</v>
      </c>
      <c r="E289" s="195"/>
      <c r="F289" s="220"/>
      <c r="G289" s="197">
        <v>0</v>
      </c>
      <c r="H289" s="196">
        <v>0</v>
      </c>
      <c r="I289" s="221"/>
      <c r="J289" s="223"/>
    </row>
    <row r="290" spans="1:10" s="222" customFormat="1" ht="16">
      <c r="A290" s="191">
        <v>279</v>
      </c>
      <c r="B290" s="192" t="s">
        <v>214</v>
      </c>
      <c r="C290" s="193" t="s">
        <v>292</v>
      </c>
      <c r="D290" s="194">
        <v>16</v>
      </c>
      <c r="E290" s="195"/>
      <c r="F290" s="220"/>
      <c r="G290" s="197">
        <v>0</v>
      </c>
      <c r="H290" s="196">
        <v>0</v>
      </c>
      <c r="I290" s="221"/>
      <c r="J290" s="223"/>
    </row>
    <row r="291" spans="1:10" s="201" customFormat="1" ht="16">
      <c r="A291" s="191">
        <v>280</v>
      </c>
      <c r="B291" s="192" t="s">
        <v>215</v>
      </c>
      <c r="C291" s="193" t="s">
        <v>292</v>
      </c>
      <c r="D291" s="194">
        <v>16</v>
      </c>
      <c r="E291" s="195"/>
      <c r="F291" s="196"/>
      <c r="G291" s="197">
        <v>0</v>
      </c>
      <c r="H291" s="196">
        <v>0</v>
      </c>
      <c r="I291" s="193"/>
      <c r="J291" s="200"/>
    </row>
    <row r="292" spans="1:10" ht="16">
      <c r="A292" s="191">
        <v>281</v>
      </c>
      <c r="B292" s="192" t="s">
        <v>216</v>
      </c>
      <c r="C292" s="193" t="s">
        <v>292</v>
      </c>
      <c r="D292" s="194">
        <v>16</v>
      </c>
      <c r="E292" s="195"/>
      <c r="F292" s="196"/>
      <c r="G292" s="197">
        <v>0</v>
      </c>
      <c r="H292" s="196">
        <v>0</v>
      </c>
      <c r="I292" s="198"/>
      <c r="J292" s="199"/>
    </row>
    <row r="293" spans="1:10" ht="16">
      <c r="A293" s="191">
        <v>282</v>
      </c>
      <c r="B293" s="192" t="s">
        <v>217</v>
      </c>
      <c r="C293" s="193" t="s">
        <v>292</v>
      </c>
      <c r="D293" s="194">
        <v>48</v>
      </c>
      <c r="E293" s="195"/>
      <c r="F293" s="196"/>
      <c r="G293" s="197">
        <v>0</v>
      </c>
      <c r="H293" s="196">
        <v>0</v>
      </c>
      <c r="I293" s="198"/>
      <c r="J293" s="199"/>
    </row>
    <row r="294" spans="1:10" ht="16">
      <c r="A294" s="191">
        <v>283</v>
      </c>
      <c r="B294" s="192" t="s">
        <v>218</v>
      </c>
      <c r="C294" s="193" t="s">
        <v>292</v>
      </c>
      <c r="D294" s="194">
        <v>96</v>
      </c>
      <c r="E294" s="195"/>
      <c r="F294" s="196"/>
      <c r="G294" s="197">
        <v>0</v>
      </c>
      <c r="H294" s="196">
        <v>0</v>
      </c>
      <c r="I294" s="198"/>
      <c r="J294" s="199"/>
    </row>
    <row r="295" spans="1:10" ht="16">
      <c r="A295" s="191">
        <v>284</v>
      </c>
      <c r="B295" s="192" t="s">
        <v>219</v>
      </c>
      <c r="C295" s="193" t="s">
        <v>292</v>
      </c>
      <c r="D295" s="194">
        <v>48</v>
      </c>
      <c r="E295" s="195"/>
      <c r="F295" s="196"/>
      <c r="G295" s="197">
        <v>0</v>
      </c>
      <c r="H295" s="196">
        <v>0</v>
      </c>
      <c r="I295" s="198"/>
      <c r="J295" s="199"/>
    </row>
    <row r="296" spans="1:10" ht="16">
      <c r="A296" s="191">
        <v>285</v>
      </c>
      <c r="B296" s="192" t="s">
        <v>806</v>
      </c>
      <c r="C296" s="193" t="s">
        <v>292</v>
      </c>
      <c r="D296" s="194">
        <v>48</v>
      </c>
      <c r="E296" s="195"/>
      <c r="F296" s="196"/>
      <c r="G296" s="197">
        <v>0</v>
      </c>
      <c r="H296" s="196">
        <v>0</v>
      </c>
      <c r="I296" s="198"/>
      <c r="J296" s="199"/>
    </row>
    <row r="297" spans="1:10" ht="32">
      <c r="A297" s="191">
        <v>286</v>
      </c>
      <c r="B297" s="192" t="s">
        <v>279</v>
      </c>
      <c r="C297" s="193" t="s">
        <v>333</v>
      </c>
      <c r="D297" s="194">
        <v>4</v>
      </c>
      <c r="E297" s="195"/>
      <c r="F297" s="196"/>
      <c r="G297" s="197">
        <v>0</v>
      </c>
      <c r="H297" s="196">
        <v>0</v>
      </c>
      <c r="I297" s="198"/>
      <c r="J297" s="199"/>
    </row>
    <row r="298" spans="1:10" ht="16">
      <c r="A298" s="191">
        <v>287</v>
      </c>
      <c r="B298" s="192" t="s">
        <v>197</v>
      </c>
      <c r="C298" s="193" t="s">
        <v>292</v>
      </c>
      <c r="D298" s="194">
        <v>4</v>
      </c>
      <c r="E298" s="195"/>
      <c r="F298" s="227"/>
      <c r="G298" s="197">
        <v>0</v>
      </c>
      <c r="H298" s="196">
        <v>0</v>
      </c>
      <c r="I298" s="198"/>
      <c r="J298" s="199"/>
    </row>
    <row r="299" spans="1:10" ht="16">
      <c r="A299" s="191">
        <v>288</v>
      </c>
      <c r="B299" s="192" t="s">
        <v>807</v>
      </c>
      <c r="C299" s="193" t="s">
        <v>292</v>
      </c>
      <c r="D299" s="194">
        <v>8</v>
      </c>
      <c r="E299" s="195"/>
      <c r="F299" s="196"/>
      <c r="G299" s="197">
        <v>0</v>
      </c>
      <c r="H299" s="196">
        <v>0</v>
      </c>
      <c r="I299" s="198"/>
      <c r="J299" s="199"/>
    </row>
    <row r="300" spans="1:10" ht="16">
      <c r="A300" s="191">
        <v>289</v>
      </c>
      <c r="B300" s="192" t="s">
        <v>808</v>
      </c>
      <c r="C300" s="193" t="s">
        <v>292</v>
      </c>
      <c r="D300" s="194">
        <v>12</v>
      </c>
      <c r="E300" s="195"/>
      <c r="F300" s="196"/>
      <c r="G300" s="197">
        <v>0</v>
      </c>
      <c r="H300" s="196">
        <v>0</v>
      </c>
      <c r="I300" s="198"/>
      <c r="J300" s="199"/>
    </row>
    <row r="301" spans="1:10" ht="16">
      <c r="A301" s="191">
        <v>290</v>
      </c>
      <c r="B301" s="192" t="s">
        <v>809</v>
      </c>
      <c r="C301" s="193" t="s">
        <v>292</v>
      </c>
      <c r="D301" s="194">
        <v>12</v>
      </c>
      <c r="E301" s="195">
        <v>10500</v>
      </c>
      <c r="F301" s="196">
        <v>0</v>
      </c>
      <c r="G301" s="197">
        <v>10500</v>
      </c>
      <c r="H301" s="196">
        <v>126000</v>
      </c>
      <c r="I301" s="198" t="s">
        <v>1000</v>
      </c>
      <c r="J301" s="199" t="s">
        <v>1043</v>
      </c>
    </row>
    <row r="302" spans="1:10" ht="16">
      <c r="A302" s="191">
        <v>291</v>
      </c>
      <c r="B302" s="192" t="s">
        <v>810</v>
      </c>
      <c r="C302" s="193" t="s">
        <v>292</v>
      </c>
      <c r="D302" s="194">
        <v>8</v>
      </c>
      <c r="E302" s="195">
        <v>11000</v>
      </c>
      <c r="F302" s="196"/>
      <c r="G302" s="197">
        <v>11000</v>
      </c>
      <c r="H302" s="196">
        <v>88000</v>
      </c>
      <c r="I302" s="198" t="s">
        <v>1000</v>
      </c>
      <c r="J302" s="199" t="s">
        <v>1020</v>
      </c>
    </row>
    <row r="303" spans="1:10" ht="32">
      <c r="A303" s="191">
        <v>292</v>
      </c>
      <c r="B303" s="192" t="s">
        <v>811</v>
      </c>
      <c r="C303" s="193" t="s">
        <v>292</v>
      </c>
      <c r="D303" s="194">
        <v>40</v>
      </c>
      <c r="E303" s="195"/>
      <c r="F303" s="196"/>
      <c r="G303" s="197">
        <v>0</v>
      </c>
      <c r="H303" s="196">
        <v>0</v>
      </c>
      <c r="I303" s="198"/>
      <c r="J303" s="199"/>
    </row>
    <row r="304" spans="1:10" ht="32">
      <c r="A304" s="191">
        <v>293</v>
      </c>
      <c r="B304" s="192" t="s">
        <v>812</v>
      </c>
      <c r="C304" s="193" t="s">
        <v>292</v>
      </c>
      <c r="D304" s="194">
        <v>40</v>
      </c>
      <c r="E304" s="195"/>
      <c r="F304" s="196"/>
      <c r="G304" s="197">
        <v>0</v>
      </c>
      <c r="H304" s="196">
        <v>0</v>
      </c>
      <c r="I304" s="198"/>
      <c r="J304" s="199"/>
    </row>
    <row r="305" spans="1:10" ht="16">
      <c r="A305" s="191">
        <v>294</v>
      </c>
      <c r="B305" s="192" t="s">
        <v>220</v>
      </c>
      <c r="C305" s="193" t="s">
        <v>17</v>
      </c>
      <c r="D305" s="194">
        <v>4</v>
      </c>
      <c r="E305" s="195"/>
      <c r="F305" s="196"/>
      <c r="G305" s="197">
        <v>0</v>
      </c>
      <c r="H305" s="196">
        <v>0</v>
      </c>
      <c r="I305" s="198"/>
      <c r="J305" s="199"/>
    </row>
    <row r="306" spans="1:10" ht="32">
      <c r="A306" s="191">
        <v>295</v>
      </c>
      <c r="B306" s="192" t="s">
        <v>813</v>
      </c>
      <c r="C306" s="224" t="s">
        <v>881</v>
      </c>
      <c r="D306" s="194">
        <v>400</v>
      </c>
      <c r="E306" s="195"/>
      <c r="F306" s="196"/>
      <c r="G306" s="197">
        <v>0</v>
      </c>
      <c r="H306" s="196">
        <v>0</v>
      </c>
      <c r="I306" s="198"/>
      <c r="J306" s="199"/>
    </row>
    <row r="307" spans="1:10" ht="16">
      <c r="A307" s="191">
        <v>296</v>
      </c>
      <c r="B307" s="192" t="s">
        <v>221</v>
      </c>
      <c r="C307" s="193" t="s">
        <v>292</v>
      </c>
      <c r="D307" s="194">
        <v>4</v>
      </c>
      <c r="E307" s="195"/>
      <c r="F307" s="196"/>
      <c r="G307" s="197">
        <v>0</v>
      </c>
      <c r="H307" s="196">
        <v>0</v>
      </c>
      <c r="I307" s="198"/>
      <c r="J307" s="199"/>
    </row>
    <row r="308" spans="1:10" ht="16">
      <c r="A308" s="191">
        <v>297</v>
      </c>
      <c r="B308" s="192" t="s">
        <v>222</v>
      </c>
      <c r="C308" s="193" t="s">
        <v>292</v>
      </c>
      <c r="D308" s="194">
        <v>16</v>
      </c>
      <c r="E308" s="195"/>
      <c r="F308" s="196"/>
      <c r="G308" s="197">
        <v>0</v>
      </c>
      <c r="H308" s="196">
        <v>0</v>
      </c>
      <c r="I308" s="198"/>
      <c r="J308" s="199"/>
    </row>
    <row r="309" spans="1:10" ht="16">
      <c r="A309" s="191">
        <v>298</v>
      </c>
      <c r="B309" s="192" t="s">
        <v>223</v>
      </c>
      <c r="C309" s="193" t="s">
        <v>292</v>
      </c>
      <c r="D309" s="194">
        <v>16</v>
      </c>
      <c r="E309" s="195"/>
      <c r="F309" s="196"/>
      <c r="G309" s="197">
        <v>0</v>
      </c>
      <c r="H309" s="196">
        <v>0</v>
      </c>
      <c r="I309" s="198"/>
      <c r="J309" s="199"/>
    </row>
    <row r="310" spans="1:10" ht="16">
      <c r="A310" s="191">
        <v>299</v>
      </c>
      <c r="B310" s="192" t="s">
        <v>224</v>
      </c>
      <c r="C310" s="193" t="s">
        <v>292</v>
      </c>
      <c r="D310" s="194">
        <v>12</v>
      </c>
      <c r="E310" s="195"/>
      <c r="F310" s="196"/>
      <c r="G310" s="197">
        <v>0</v>
      </c>
      <c r="H310" s="196">
        <v>0</v>
      </c>
      <c r="I310" s="198"/>
      <c r="J310" s="199"/>
    </row>
    <row r="311" spans="1:10" s="201" customFormat="1" ht="16">
      <c r="A311" s="191">
        <v>300</v>
      </c>
      <c r="B311" s="192" t="s">
        <v>225</v>
      </c>
      <c r="C311" s="193" t="s">
        <v>292</v>
      </c>
      <c r="D311" s="194">
        <v>160</v>
      </c>
      <c r="E311" s="195">
        <v>750</v>
      </c>
      <c r="F311" s="202">
        <v>0</v>
      </c>
      <c r="G311" s="197">
        <v>750</v>
      </c>
      <c r="H311" s="196">
        <v>120000</v>
      </c>
      <c r="I311" s="193" t="s">
        <v>375</v>
      </c>
      <c r="J311" s="199" t="s">
        <v>643</v>
      </c>
    </row>
    <row r="312" spans="1:10" s="225" customFormat="1" ht="16">
      <c r="A312" s="191">
        <v>301</v>
      </c>
      <c r="B312" s="192" t="s">
        <v>226</v>
      </c>
      <c r="C312" s="193" t="s">
        <v>292</v>
      </c>
      <c r="D312" s="194">
        <v>160</v>
      </c>
      <c r="E312" s="195">
        <v>750</v>
      </c>
      <c r="F312" s="227">
        <v>0</v>
      </c>
      <c r="G312" s="197">
        <v>750</v>
      </c>
      <c r="H312" s="196">
        <v>120000</v>
      </c>
      <c r="I312" s="228" t="s">
        <v>375</v>
      </c>
      <c r="J312" s="199" t="s">
        <v>643</v>
      </c>
    </row>
    <row r="313" spans="1:10" s="201" customFormat="1" ht="16">
      <c r="A313" s="191">
        <v>302</v>
      </c>
      <c r="B313" s="192" t="s">
        <v>227</v>
      </c>
      <c r="C313" s="193" t="s">
        <v>292</v>
      </c>
      <c r="D313" s="194">
        <v>8</v>
      </c>
      <c r="E313" s="195"/>
      <c r="F313" s="202"/>
      <c r="G313" s="197">
        <v>0</v>
      </c>
      <c r="H313" s="196">
        <v>0</v>
      </c>
      <c r="I313" s="193"/>
      <c r="J313" s="200"/>
    </row>
    <row r="314" spans="1:10" s="201" customFormat="1" ht="16">
      <c r="A314" s="191">
        <v>303</v>
      </c>
      <c r="B314" s="192" t="s">
        <v>228</v>
      </c>
      <c r="C314" s="193" t="s">
        <v>292</v>
      </c>
      <c r="D314" s="194">
        <v>8</v>
      </c>
      <c r="E314" s="195"/>
      <c r="F314" s="202"/>
      <c r="G314" s="197">
        <v>0</v>
      </c>
      <c r="H314" s="196">
        <v>0</v>
      </c>
      <c r="I314" s="193"/>
      <c r="J314" s="200"/>
    </row>
    <row r="315" spans="1:10" s="201" customFormat="1" ht="16">
      <c r="A315" s="191">
        <v>304</v>
      </c>
      <c r="B315" s="192" t="s">
        <v>229</v>
      </c>
      <c r="C315" s="193" t="s">
        <v>292</v>
      </c>
      <c r="D315" s="194">
        <v>8</v>
      </c>
      <c r="E315" s="195"/>
      <c r="F315" s="202"/>
      <c r="G315" s="197">
        <v>0</v>
      </c>
      <c r="H315" s="196">
        <v>0</v>
      </c>
      <c r="I315" s="193"/>
      <c r="J315" s="200"/>
    </row>
    <row r="316" spans="1:10" s="201" customFormat="1" ht="16">
      <c r="A316" s="191">
        <v>305</v>
      </c>
      <c r="B316" s="192" t="s">
        <v>230</v>
      </c>
      <c r="C316" s="193" t="s">
        <v>292</v>
      </c>
      <c r="D316" s="194">
        <v>200</v>
      </c>
      <c r="E316" s="195">
        <v>400</v>
      </c>
      <c r="F316" s="202">
        <v>0</v>
      </c>
      <c r="G316" s="197">
        <v>400</v>
      </c>
      <c r="H316" s="196">
        <v>80000</v>
      </c>
      <c r="I316" s="193" t="s">
        <v>375</v>
      </c>
      <c r="J316" s="200" t="s">
        <v>464</v>
      </c>
    </row>
    <row r="317" spans="1:10" s="201" customFormat="1" ht="16">
      <c r="A317" s="191">
        <v>306</v>
      </c>
      <c r="B317" s="192" t="s">
        <v>231</v>
      </c>
      <c r="C317" s="193" t="s">
        <v>292</v>
      </c>
      <c r="D317" s="194">
        <v>80</v>
      </c>
      <c r="E317" s="195">
        <v>420</v>
      </c>
      <c r="F317" s="202">
        <v>0</v>
      </c>
      <c r="G317" s="197">
        <v>420</v>
      </c>
      <c r="H317" s="196">
        <v>33600</v>
      </c>
      <c r="I317" s="193" t="s">
        <v>375</v>
      </c>
      <c r="J317" s="200" t="s">
        <v>464</v>
      </c>
    </row>
    <row r="318" spans="1:10" s="201" customFormat="1" ht="16">
      <c r="A318" s="191">
        <v>307</v>
      </c>
      <c r="B318" s="192" t="s">
        <v>232</v>
      </c>
      <c r="C318" s="193" t="s">
        <v>292</v>
      </c>
      <c r="D318" s="194">
        <v>80</v>
      </c>
      <c r="E318" s="195">
        <v>420</v>
      </c>
      <c r="F318" s="202">
        <v>0</v>
      </c>
      <c r="G318" s="197">
        <v>420</v>
      </c>
      <c r="H318" s="196">
        <v>33600</v>
      </c>
      <c r="I318" s="193" t="s">
        <v>375</v>
      </c>
      <c r="J318" s="200" t="s">
        <v>464</v>
      </c>
    </row>
    <row r="319" spans="1:10" s="201" customFormat="1" ht="16">
      <c r="A319" s="191">
        <v>308</v>
      </c>
      <c r="B319" s="192" t="s">
        <v>233</v>
      </c>
      <c r="C319" s="193" t="s">
        <v>292</v>
      </c>
      <c r="D319" s="194">
        <v>120</v>
      </c>
      <c r="E319" s="195">
        <v>420</v>
      </c>
      <c r="F319" s="202">
        <v>0</v>
      </c>
      <c r="G319" s="197">
        <v>420</v>
      </c>
      <c r="H319" s="196">
        <v>50400</v>
      </c>
      <c r="I319" s="193" t="s">
        <v>375</v>
      </c>
      <c r="J319" s="200" t="s">
        <v>464</v>
      </c>
    </row>
    <row r="320" spans="1:10" s="201" customFormat="1" ht="16">
      <c r="A320" s="191">
        <v>309</v>
      </c>
      <c r="B320" s="192" t="s">
        <v>234</v>
      </c>
      <c r="C320" s="193" t="s">
        <v>292</v>
      </c>
      <c r="D320" s="194">
        <v>120</v>
      </c>
      <c r="E320" s="195">
        <v>420</v>
      </c>
      <c r="F320" s="202">
        <v>0</v>
      </c>
      <c r="G320" s="197">
        <v>420</v>
      </c>
      <c r="H320" s="196">
        <v>50400</v>
      </c>
      <c r="I320" s="193" t="s">
        <v>375</v>
      </c>
      <c r="J320" s="200" t="s">
        <v>464</v>
      </c>
    </row>
    <row r="321" spans="1:10" s="201" customFormat="1" ht="16">
      <c r="A321" s="191">
        <v>310</v>
      </c>
      <c r="B321" s="192" t="s">
        <v>235</v>
      </c>
      <c r="C321" s="193" t="s">
        <v>292</v>
      </c>
      <c r="D321" s="194">
        <v>80</v>
      </c>
      <c r="E321" s="195"/>
      <c r="F321" s="202"/>
      <c r="G321" s="197">
        <v>0</v>
      </c>
      <c r="H321" s="196">
        <v>0</v>
      </c>
      <c r="I321" s="193"/>
      <c r="J321" s="200"/>
    </row>
    <row r="322" spans="1:10" s="201" customFormat="1" ht="16">
      <c r="A322" s="191">
        <v>311</v>
      </c>
      <c r="B322" s="192" t="s">
        <v>236</v>
      </c>
      <c r="C322" s="193" t="s">
        <v>292</v>
      </c>
      <c r="D322" s="194">
        <v>200</v>
      </c>
      <c r="E322" s="195">
        <v>400</v>
      </c>
      <c r="F322" s="202">
        <v>0</v>
      </c>
      <c r="G322" s="197">
        <v>400</v>
      </c>
      <c r="H322" s="196">
        <v>80000</v>
      </c>
      <c r="I322" s="193" t="s">
        <v>375</v>
      </c>
      <c r="J322" s="200" t="s">
        <v>464</v>
      </c>
    </row>
    <row r="323" spans="1:10" s="201" customFormat="1" ht="16">
      <c r="A323" s="191">
        <v>312</v>
      </c>
      <c r="B323" s="192" t="s">
        <v>237</v>
      </c>
      <c r="C323" s="193" t="s">
        <v>292</v>
      </c>
      <c r="D323" s="194">
        <v>240</v>
      </c>
      <c r="E323" s="195">
        <v>400</v>
      </c>
      <c r="F323" s="202">
        <v>0</v>
      </c>
      <c r="G323" s="197">
        <v>400</v>
      </c>
      <c r="H323" s="196">
        <v>96000</v>
      </c>
      <c r="I323" s="193" t="s">
        <v>375</v>
      </c>
      <c r="J323" s="200" t="s">
        <v>464</v>
      </c>
    </row>
    <row r="324" spans="1:10" s="201" customFormat="1" ht="16">
      <c r="A324" s="191">
        <v>313</v>
      </c>
      <c r="B324" s="192" t="s">
        <v>238</v>
      </c>
      <c r="C324" s="193" t="s">
        <v>292</v>
      </c>
      <c r="D324" s="194">
        <v>400</v>
      </c>
      <c r="E324" s="195">
        <v>400</v>
      </c>
      <c r="F324" s="202">
        <v>0</v>
      </c>
      <c r="G324" s="197">
        <v>400</v>
      </c>
      <c r="H324" s="196">
        <v>160000</v>
      </c>
      <c r="I324" s="193" t="s">
        <v>375</v>
      </c>
      <c r="J324" s="200" t="s">
        <v>464</v>
      </c>
    </row>
    <row r="325" spans="1:10" s="201" customFormat="1" ht="16">
      <c r="A325" s="191">
        <v>314</v>
      </c>
      <c r="B325" s="192" t="s">
        <v>239</v>
      </c>
      <c r="C325" s="193" t="s">
        <v>292</v>
      </c>
      <c r="D325" s="194">
        <v>4</v>
      </c>
      <c r="E325" s="195"/>
      <c r="F325" s="202"/>
      <c r="G325" s="197">
        <v>0</v>
      </c>
      <c r="H325" s="196">
        <v>0</v>
      </c>
      <c r="I325" s="193"/>
      <c r="J325" s="200"/>
    </row>
    <row r="326" spans="1:10" s="201" customFormat="1" ht="16">
      <c r="A326" s="191">
        <v>315</v>
      </c>
      <c r="B326" s="192" t="s">
        <v>240</v>
      </c>
      <c r="C326" s="193" t="s">
        <v>292</v>
      </c>
      <c r="D326" s="194">
        <v>4</v>
      </c>
      <c r="E326" s="195"/>
      <c r="F326" s="202"/>
      <c r="G326" s="197">
        <v>0</v>
      </c>
      <c r="H326" s="196">
        <v>0</v>
      </c>
      <c r="I326" s="193"/>
      <c r="J326" s="200"/>
    </row>
    <row r="327" spans="1:10" s="201" customFormat="1" ht="16">
      <c r="A327" s="191">
        <v>316</v>
      </c>
      <c r="B327" s="192" t="s">
        <v>243</v>
      </c>
      <c r="C327" s="193" t="s">
        <v>292</v>
      </c>
      <c r="D327" s="194">
        <v>4</v>
      </c>
      <c r="E327" s="195"/>
      <c r="F327" s="202"/>
      <c r="G327" s="197">
        <v>0</v>
      </c>
      <c r="H327" s="196">
        <v>0</v>
      </c>
      <c r="I327" s="193"/>
      <c r="J327" s="200"/>
    </row>
    <row r="328" spans="1:10" s="201" customFormat="1" ht="16">
      <c r="A328" s="191">
        <v>317</v>
      </c>
      <c r="B328" s="192" t="s">
        <v>814</v>
      </c>
      <c r="C328" s="193" t="s">
        <v>292</v>
      </c>
      <c r="D328" s="194">
        <v>4</v>
      </c>
      <c r="E328" s="195"/>
      <c r="F328" s="202"/>
      <c r="G328" s="197">
        <v>0</v>
      </c>
      <c r="H328" s="196">
        <v>0</v>
      </c>
      <c r="I328" s="193"/>
      <c r="J328" s="200"/>
    </row>
    <row r="329" spans="1:10" s="201" customFormat="1" ht="16">
      <c r="A329" s="191">
        <v>318</v>
      </c>
      <c r="B329" s="192" t="s">
        <v>244</v>
      </c>
      <c r="C329" s="193" t="s">
        <v>292</v>
      </c>
      <c r="D329" s="194">
        <v>400</v>
      </c>
      <c r="E329" s="195">
        <v>2150</v>
      </c>
      <c r="F329" s="202">
        <v>0</v>
      </c>
      <c r="G329" s="197">
        <v>2150</v>
      </c>
      <c r="H329" s="196">
        <v>860000</v>
      </c>
      <c r="I329" s="193" t="s">
        <v>466</v>
      </c>
      <c r="J329" s="200" t="s">
        <v>1044</v>
      </c>
    </row>
    <row r="330" spans="1:10" s="201" customFormat="1" ht="16">
      <c r="A330" s="191">
        <v>319</v>
      </c>
      <c r="B330" s="192" t="s">
        <v>245</v>
      </c>
      <c r="C330" s="193" t="s">
        <v>292</v>
      </c>
      <c r="D330" s="194">
        <v>400</v>
      </c>
      <c r="E330" s="195">
        <v>2150</v>
      </c>
      <c r="F330" s="202">
        <v>0</v>
      </c>
      <c r="G330" s="197">
        <v>2150</v>
      </c>
      <c r="H330" s="196">
        <v>860000</v>
      </c>
      <c r="I330" s="193" t="s">
        <v>466</v>
      </c>
      <c r="J330" s="200" t="s">
        <v>1044</v>
      </c>
    </row>
    <row r="331" spans="1:10" ht="16">
      <c r="A331" s="191">
        <v>320</v>
      </c>
      <c r="B331" s="192" t="s">
        <v>815</v>
      </c>
      <c r="C331" s="193"/>
      <c r="D331" s="194">
        <v>400</v>
      </c>
      <c r="E331" s="195">
        <v>2150</v>
      </c>
      <c r="F331" s="196">
        <v>0</v>
      </c>
      <c r="G331" s="197">
        <v>2150</v>
      </c>
      <c r="H331" s="196">
        <v>860000</v>
      </c>
      <c r="I331" s="193" t="s">
        <v>466</v>
      </c>
      <c r="J331" s="200" t="s">
        <v>1044</v>
      </c>
    </row>
    <row r="332" spans="1:10" ht="16">
      <c r="A332" s="191">
        <v>321</v>
      </c>
      <c r="B332" s="192" t="s">
        <v>816</v>
      </c>
      <c r="C332" s="193"/>
      <c r="D332" s="194">
        <v>8</v>
      </c>
      <c r="E332" s="195"/>
      <c r="F332" s="196"/>
      <c r="G332" s="197">
        <v>0</v>
      </c>
      <c r="H332" s="196">
        <v>0</v>
      </c>
      <c r="I332" s="198"/>
      <c r="J332" s="199"/>
    </row>
    <row r="333" spans="1:10" ht="16">
      <c r="A333" s="191">
        <v>322</v>
      </c>
      <c r="B333" s="192" t="s">
        <v>241</v>
      </c>
      <c r="C333" s="193" t="s">
        <v>292</v>
      </c>
      <c r="D333" s="194">
        <v>20</v>
      </c>
      <c r="E333" s="195"/>
      <c r="F333" s="196"/>
      <c r="G333" s="197">
        <v>0</v>
      </c>
      <c r="H333" s="196">
        <v>0</v>
      </c>
      <c r="I333" s="198"/>
      <c r="J333" s="199"/>
    </row>
    <row r="334" spans="1:10" ht="16">
      <c r="A334" s="191">
        <v>323</v>
      </c>
      <c r="B334" s="192" t="s">
        <v>242</v>
      </c>
      <c r="C334" s="193" t="s">
        <v>292</v>
      </c>
      <c r="D334" s="194">
        <v>8</v>
      </c>
      <c r="E334" s="195"/>
      <c r="F334" s="196"/>
      <c r="G334" s="197">
        <v>0</v>
      </c>
      <c r="H334" s="196">
        <v>0</v>
      </c>
      <c r="I334" s="198"/>
      <c r="J334" s="199"/>
    </row>
    <row r="335" spans="1:10" ht="16">
      <c r="A335" s="191">
        <v>324</v>
      </c>
      <c r="B335" s="192" t="s">
        <v>817</v>
      </c>
      <c r="C335" s="193" t="s">
        <v>292</v>
      </c>
      <c r="D335" s="194">
        <v>50</v>
      </c>
      <c r="E335" s="195">
        <v>3000</v>
      </c>
      <c r="F335" s="196"/>
      <c r="G335" s="197">
        <v>3000</v>
      </c>
      <c r="H335" s="196">
        <v>150000</v>
      </c>
      <c r="I335" s="198" t="s">
        <v>466</v>
      </c>
      <c r="J335" s="200" t="s">
        <v>1044</v>
      </c>
    </row>
    <row r="336" spans="1:10" ht="16">
      <c r="A336" s="191">
        <v>325</v>
      </c>
      <c r="B336" s="192" t="s">
        <v>246</v>
      </c>
      <c r="C336" s="193" t="s">
        <v>292</v>
      </c>
      <c r="D336" s="194">
        <v>12</v>
      </c>
      <c r="E336" s="195"/>
      <c r="F336" s="196"/>
      <c r="G336" s="197">
        <v>0</v>
      </c>
      <c r="H336" s="196">
        <v>0</v>
      </c>
      <c r="I336" s="198"/>
      <c r="J336" s="199"/>
    </row>
    <row r="337" spans="1:10" ht="16">
      <c r="A337" s="191">
        <v>326</v>
      </c>
      <c r="B337" s="192" t="s">
        <v>247</v>
      </c>
      <c r="C337" s="193" t="s">
        <v>292</v>
      </c>
      <c r="D337" s="194">
        <v>12</v>
      </c>
      <c r="E337" s="195"/>
      <c r="F337" s="196"/>
      <c r="G337" s="197">
        <v>0</v>
      </c>
      <c r="H337" s="196">
        <v>0</v>
      </c>
      <c r="I337" s="198"/>
      <c r="J337" s="199"/>
    </row>
    <row r="338" spans="1:10" ht="16">
      <c r="A338" s="191">
        <v>327</v>
      </c>
      <c r="B338" s="192" t="s">
        <v>248</v>
      </c>
      <c r="C338" s="193" t="s">
        <v>292</v>
      </c>
      <c r="D338" s="194">
        <v>12</v>
      </c>
      <c r="E338" s="195"/>
      <c r="F338" s="196"/>
      <c r="G338" s="197">
        <v>0</v>
      </c>
      <c r="H338" s="196">
        <v>0</v>
      </c>
      <c r="I338" s="198"/>
      <c r="J338" s="199"/>
    </row>
    <row r="339" spans="1:10" ht="16">
      <c r="A339" s="191">
        <v>328</v>
      </c>
      <c r="B339" s="192" t="s">
        <v>818</v>
      </c>
      <c r="C339" s="193" t="s">
        <v>311</v>
      </c>
      <c r="D339" s="194">
        <v>200</v>
      </c>
      <c r="E339" s="195"/>
      <c r="F339" s="196"/>
      <c r="G339" s="197">
        <v>0</v>
      </c>
      <c r="H339" s="196">
        <v>0</v>
      </c>
      <c r="I339" s="198"/>
      <c r="J339" s="199"/>
    </row>
    <row r="340" spans="1:10" ht="16">
      <c r="A340" s="191">
        <v>329</v>
      </c>
      <c r="B340" s="192" t="s">
        <v>249</v>
      </c>
      <c r="C340" s="193" t="s">
        <v>331</v>
      </c>
      <c r="D340" s="194">
        <v>80</v>
      </c>
      <c r="E340" s="195">
        <v>6800</v>
      </c>
      <c r="F340" s="196">
        <v>1088</v>
      </c>
      <c r="G340" s="197">
        <v>7888</v>
      </c>
      <c r="H340" s="196">
        <v>631040</v>
      </c>
      <c r="I340" s="198" t="s">
        <v>440</v>
      </c>
      <c r="J340" s="199" t="s">
        <v>465</v>
      </c>
    </row>
    <row r="341" spans="1:10" s="201" customFormat="1" ht="16">
      <c r="A341" s="191">
        <v>330</v>
      </c>
      <c r="B341" s="192" t="s">
        <v>250</v>
      </c>
      <c r="C341" s="193" t="s">
        <v>332</v>
      </c>
      <c r="D341" s="194">
        <v>300</v>
      </c>
      <c r="E341" s="195">
        <v>6900</v>
      </c>
      <c r="F341" s="196">
        <v>1104</v>
      </c>
      <c r="G341" s="197">
        <v>8004</v>
      </c>
      <c r="H341" s="196">
        <v>2401200</v>
      </c>
      <c r="I341" s="193" t="s">
        <v>440</v>
      </c>
      <c r="J341" s="199" t="s">
        <v>465</v>
      </c>
    </row>
    <row r="342" spans="1:10" s="201" customFormat="1" ht="16">
      <c r="A342" s="191">
        <v>331</v>
      </c>
      <c r="B342" s="192" t="s">
        <v>819</v>
      </c>
      <c r="C342" s="193" t="s">
        <v>313</v>
      </c>
      <c r="D342" s="194">
        <v>200</v>
      </c>
      <c r="E342" s="195">
        <v>1250</v>
      </c>
      <c r="F342" s="202">
        <v>200</v>
      </c>
      <c r="G342" s="197">
        <v>1450</v>
      </c>
      <c r="H342" s="196">
        <v>290000</v>
      </c>
      <c r="I342" s="193" t="s">
        <v>1045</v>
      </c>
      <c r="J342" s="200"/>
    </row>
    <row r="343" spans="1:10" s="201" customFormat="1" ht="16">
      <c r="A343" s="191">
        <v>332</v>
      </c>
      <c r="B343" s="192" t="s">
        <v>251</v>
      </c>
      <c r="C343" s="193" t="s">
        <v>292</v>
      </c>
      <c r="D343" s="194">
        <v>800</v>
      </c>
      <c r="E343" s="195"/>
      <c r="F343" s="202"/>
      <c r="G343" s="197">
        <v>0</v>
      </c>
      <c r="H343" s="196">
        <v>0</v>
      </c>
      <c r="I343" s="193"/>
      <c r="J343" s="200"/>
    </row>
    <row r="344" spans="1:10" s="201" customFormat="1" ht="16">
      <c r="A344" s="191">
        <v>333</v>
      </c>
      <c r="B344" s="192" t="s">
        <v>252</v>
      </c>
      <c r="C344" s="193" t="s">
        <v>882</v>
      </c>
      <c r="D344" s="194">
        <v>20</v>
      </c>
      <c r="E344" s="195">
        <v>53000</v>
      </c>
      <c r="F344" s="202">
        <v>0</v>
      </c>
      <c r="G344" s="197">
        <v>53000</v>
      </c>
      <c r="H344" s="196">
        <v>1060000</v>
      </c>
      <c r="I344" s="193" t="s">
        <v>503</v>
      </c>
      <c r="J344" s="200"/>
    </row>
    <row r="345" spans="1:10" s="201" customFormat="1" ht="16">
      <c r="A345" s="191">
        <v>334</v>
      </c>
      <c r="B345" s="192" t="s">
        <v>253</v>
      </c>
      <c r="C345" s="193" t="s">
        <v>331</v>
      </c>
      <c r="D345" s="194">
        <v>140</v>
      </c>
      <c r="E345" s="195"/>
      <c r="F345" s="202"/>
      <c r="G345" s="197">
        <v>0</v>
      </c>
      <c r="H345" s="196">
        <v>0</v>
      </c>
      <c r="I345" s="193"/>
      <c r="J345" s="200"/>
    </row>
    <row r="346" spans="1:10" s="201" customFormat="1" ht="32">
      <c r="A346" s="191">
        <v>335</v>
      </c>
      <c r="B346" s="192" t="s">
        <v>820</v>
      </c>
      <c r="C346" s="193" t="s">
        <v>292</v>
      </c>
      <c r="D346" s="194">
        <v>12</v>
      </c>
      <c r="E346" s="195"/>
      <c r="F346" s="202"/>
      <c r="G346" s="197">
        <v>0</v>
      </c>
      <c r="H346" s="196">
        <v>0</v>
      </c>
      <c r="I346" s="193"/>
      <c r="J346" s="200"/>
    </row>
    <row r="347" spans="1:10" s="201" customFormat="1" ht="32">
      <c r="A347" s="191">
        <v>336</v>
      </c>
      <c r="B347" s="192" t="s">
        <v>821</v>
      </c>
      <c r="C347" s="193" t="s">
        <v>292</v>
      </c>
      <c r="D347" s="194">
        <v>12</v>
      </c>
      <c r="E347" s="195"/>
      <c r="F347" s="202"/>
      <c r="G347" s="197">
        <v>0</v>
      </c>
      <c r="H347" s="196">
        <v>0</v>
      </c>
      <c r="I347" s="193"/>
      <c r="J347" s="200"/>
    </row>
    <row r="348" spans="1:10" s="201" customFormat="1" ht="16">
      <c r="A348" s="191">
        <v>337</v>
      </c>
      <c r="B348" s="192" t="s">
        <v>822</v>
      </c>
      <c r="C348" s="193" t="s">
        <v>292</v>
      </c>
      <c r="D348" s="194">
        <v>8</v>
      </c>
      <c r="E348" s="195"/>
      <c r="F348" s="202"/>
      <c r="G348" s="197">
        <v>0</v>
      </c>
      <c r="H348" s="196">
        <v>0</v>
      </c>
      <c r="I348" s="193"/>
      <c r="J348" s="200"/>
    </row>
    <row r="349" spans="1:10" s="201" customFormat="1" ht="16">
      <c r="A349" s="191">
        <v>338</v>
      </c>
      <c r="B349" s="192" t="s">
        <v>823</v>
      </c>
      <c r="C349" s="193" t="s">
        <v>292</v>
      </c>
      <c r="D349" s="194">
        <v>8</v>
      </c>
      <c r="E349" s="195"/>
      <c r="F349" s="202"/>
      <c r="G349" s="197">
        <v>0</v>
      </c>
      <c r="H349" s="196">
        <v>0</v>
      </c>
      <c r="I349" s="193"/>
      <c r="J349" s="200"/>
    </row>
    <row r="350" spans="1:10" s="222" customFormat="1" ht="16">
      <c r="A350" s="191">
        <v>339</v>
      </c>
      <c r="B350" s="192" t="s">
        <v>824</v>
      </c>
      <c r="C350" s="193" t="s">
        <v>292</v>
      </c>
      <c r="D350" s="194">
        <v>8</v>
      </c>
      <c r="E350" s="195"/>
      <c r="F350" s="220"/>
      <c r="G350" s="197">
        <v>0</v>
      </c>
      <c r="H350" s="196">
        <v>0</v>
      </c>
      <c r="I350" s="221"/>
      <c r="J350" s="223"/>
    </row>
    <row r="351" spans="1:10" s="222" customFormat="1" ht="16">
      <c r="A351" s="191">
        <v>340</v>
      </c>
      <c r="B351" s="192" t="s">
        <v>825</v>
      </c>
      <c r="C351" s="193" t="s">
        <v>292</v>
      </c>
      <c r="D351" s="194">
        <v>8</v>
      </c>
      <c r="E351" s="195"/>
      <c r="F351" s="220"/>
      <c r="G351" s="197">
        <v>0</v>
      </c>
      <c r="H351" s="196">
        <v>0</v>
      </c>
      <c r="I351" s="221"/>
      <c r="J351" s="223"/>
    </row>
    <row r="352" spans="1:10" ht="16">
      <c r="A352" s="191">
        <v>341</v>
      </c>
      <c r="B352" s="192" t="s">
        <v>254</v>
      </c>
      <c r="C352" s="193" t="s">
        <v>292</v>
      </c>
      <c r="D352" s="194">
        <v>8</v>
      </c>
      <c r="E352" s="195"/>
      <c r="F352" s="202"/>
      <c r="G352" s="197">
        <v>0</v>
      </c>
      <c r="H352" s="229">
        <v>0</v>
      </c>
      <c r="I352" s="198"/>
      <c r="J352" s="199"/>
    </row>
    <row r="353" spans="1:10" ht="16">
      <c r="A353" s="191">
        <v>342</v>
      </c>
      <c r="B353" s="192" t="s">
        <v>255</v>
      </c>
      <c r="C353" s="193" t="s">
        <v>292</v>
      </c>
      <c r="D353" s="194">
        <v>8</v>
      </c>
      <c r="E353" s="195"/>
      <c r="F353" s="196"/>
      <c r="G353" s="197">
        <v>0</v>
      </c>
      <c r="H353" s="196">
        <v>0</v>
      </c>
      <c r="I353" s="198"/>
      <c r="J353" s="199"/>
    </row>
    <row r="354" spans="1:10" ht="16">
      <c r="A354" s="191">
        <v>343</v>
      </c>
      <c r="B354" s="192" t="s">
        <v>826</v>
      </c>
      <c r="C354" s="193" t="s">
        <v>292</v>
      </c>
      <c r="D354" s="194">
        <v>8</v>
      </c>
      <c r="E354" s="195"/>
      <c r="F354" s="196"/>
      <c r="G354" s="197">
        <v>0</v>
      </c>
      <c r="H354" s="196">
        <v>0</v>
      </c>
      <c r="I354" s="198"/>
      <c r="J354" s="199"/>
    </row>
    <row r="355" spans="1:10" ht="16">
      <c r="A355" s="191">
        <v>344</v>
      </c>
      <c r="B355" s="192" t="s">
        <v>827</v>
      </c>
      <c r="C355" s="193" t="s">
        <v>292</v>
      </c>
      <c r="D355" s="194">
        <v>4</v>
      </c>
      <c r="E355" s="195"/>
      <c r="F355" s="196"/>
      <c r="G355" s="197">
        <v>0</v>
      </c>
      <c r="H355" s="196">
        <v>0</v>
      </c>
      <c r="I355" s="198"/>
      <c r="J355" s="199"/>
    </row>
    <row r="356" spans="1:10" ht="16">
      <c r="A356" s="191">
        <v>345</v>
      </c>
      <c r="B356" s="192" t="s">
        <v>256</v>
      </c>
      <c r="C356" s="193" t="s">
        <v>292</v>
      </c>
      <c r="D356" s="194">
        <v>4</v>
      </c>
      <c r="E356" s="195">
        <v>4810</v>
      </c>
      <c r="F356" s="196">
        <v>769.6</v>
      </c>
      <c r="G356" s="197">
        <v>5579.6</v>
      </c>
      <c r="H356" s="196">
        <v>22318.400000000001</v>
      </c>
      <c r="I356" s="198" t="s">
        <v>375</v>
      </c>
      <c r="J356" s="199" t="s">
        <v>631</v>
      </c>
    </row>
    <row r="357" spans="1:10" ht="16">
      <c r="A357" s="191">
        <v>346</v>
      </c>
      <c r="B357" s="192" t="s">
        <v>828</v>
      </c>
      <c r="C357" s="193"/>
      <c r="D357" s="194">
        <v>4</v>
      </c>
      <c r="E357" s="195">
        <v>4810</v>
      </c>
      <c r="F357" s="196">
        <v>769.6</v>
      </c>
      <c r="G357" s="197">
        <v>5579.6</v>
      </c>
      <c r="H357" s="196">
        <v>22318.400000000001</v>
      </c>
      <c r="I357" s="198" t="s">
        <v>375</v>
      </c>
      <c r="J357" s="199" t="s">
        <v>631</v>
      </c>
    </row>
    <row r="358" spans="1:10" ht="16">
      <c r="A358" s="191">
        <v>347</v>
      </c>
      <c r="B358" s="192" t="s">
        <v>257</v>
      </c>
      <c r="C358" s="193" t="s">
        <v>292</v>
      </c>
      <c r="D358" s="194">
        <v>8</v>
      </c>
      <c r="E358" s="195">
        <v>4810</v>
      </c>
      <c r="F358" s="196">
        <v>769.6</v>
      </c>
      <c r="G358" s="197">
        <v>5579.6</v>
      </c>
      <c r="H358" s="196">
        <v>44636.800000000003</v>
      </c>
      <c r="I358" s="198" t="s">
        <v>375</v>
      </c>
      <c r="J358" s="199" t="s">
        <v>631</v>
      </c>
    </row>
    <row r="359" spans="1:10" ht="16">
      <c r="A359" s="191">
        <v>348</v>
      </c>
      <c r="B359" s="192" t="s">
        <v>829</v>
      </c>
      <c r="C359" s="193" t="s">
        <v>292</v>
      </c>
      <c r="D359" s="194">
        <v>4</v>
      </c>
      <c r="E359" s="195"/>
      <c r="F359" s="196"/>
      <c r="G359" s="197">
        <v>0</v>
      </c>
      <c r="H359" s="196">
        <v>0</v>
      </c>
      <c r="I359" s="198"/>
      <c r="J359" s="199"/>
    </row>
    <row r="360" spans="1:10" ht="16">
      <c r="A360" s="191">
        <v>349</v>
      </c>
      <c r="B360" s="192" t="s">
        <v>830</v>
      </c>
      <c r="C360" s="193" t="s">
        <v>292</v>
      </c>
      <c r="D360" s="194">
        <v>4</v>
      </c>
      <c r="E360" s="195"/>
      <c r="F360" s="196"/>
      <c r="G360" s="197">
        <v>0</v>
      </c>
      <c r="H360" s="196">
        <v>0</v>
      </c>
      <c r="I360" s="198"/>
      <c r="J360" s="199"/>
    </row>
    <row r="361" spans="1:10" ht="16">
      <c r="A361" s="191">
        <v>350</v>
      </c>
      <c r="B361" s="192" t="s">
        <v>831</v>
      </c>
      <c r="C361" s="193" t="s">
        <v>292</v>
      </c>
      <c r="D361" s="194">
        <v>4</v>
      </c>
      <c r="E361" s="195"/>
      <c r="F361" s="196"/>
      <c r="G361" s="197">
        <v>0</v>
      </c>
      <c r="H361" s="196">
        <v>0</v>
      </c>
      <c r="I361" s="198"/>
      <c r="J361" s="199"/>
    </row>
    <row r="362" spans="1:10" ht="16">
      <c r="A362" s="191">
        <v>351</v>
      </c>
      <c r="B362" s="192" t="s">
        <v>832</v>
      </c>
      <c r="C362" s="193" t="s">
        <v>292</v>
      </c>
      <c r="D362" s="194">
        <v>4</v>
      </c>
      <c r="E362" s="195"/>
      <c r="F362" s="196"/>
      <c r="G362" s="197">
        <v>0</v>
      </c>
      <c r="H362" s="196">
        <v>0</v>
      </c>
      <c r="I362" s="198"/>
      <c r="J362" s="199"/>
    </row>
    <row r="363" spans="1:10" ht="16">
      <c r="A363" s="191">
        <v>352</v>
      </c>
      <c r="B363" s="192" t="s">
        <v>833</v>
      </c>
      <c r="C363" s="193" t="s">
        <v>292</v>
      </c>
      <c r="D363" s="194">
        <v>4</v>
      </c>
      <c r="E363" s="195"/>
      <c r="F363" s="196"/>
      <c r="G363" s="197">
        <v>0</v>
      </c>
      <c r="H363" s="196">
        <v>0</v>
      </c>
      <c r="I363" s="198"/>
      <c r="J363" s="199"/>
    </row>
    <row r="364" spans="1:10" ht="16">
      <c r="A364" s="191">
        <v>353</v>
      </c>
      <c r="B364" s="192" t="s">
        <v>258</v>
      </c>
      <c r="C364" s="193" t="s">
        <v>292</v>
      </c>
      <c r="D364" s="194">
        <v>24</v>
      </c>
      <c r="E364" s="195"/>
      <c r="F364" s="196"/>
      <c r="G364" s="197">
        <v>0</v>
      </c>
      <c r="H364" s="196">
        <v>0</v>
      </c>
      <c r="I364" s="198"/>
      <c r="J364" s="199"/>
    </row>
    <row r="365" spans="1:10" ht="16">
      <c r="A365" s="191">
        <v>354</v>
      </c>
      <c r="B365" s="192" t="s">
        <v>834</v>
      </c>
      <c r="C365" s="193" t="s">
        <v>292</v>
      </c>
      <c r="D365" s="230">
        <v>30</v>
      </c>
      <c r="E365" s="195"/>
      <c r="F365" s="196"/>
      <c r="G365" s="197">
        <v>0</v>
      </c>
      <c r="H365" s="196">
        <v>0</v>
      </c>
      <c r="I365" s="198"/>
      <c r="J365" s="199"/>
    </row>
    <row r="366" spans="1:10" ht="16">
      <c r="A366" s="191">
        <v>355</v>
      </c>
      <c r="B366" s="192" t="s">
        <v>835</v>
      </c>
      <c r="C366" s="193" t="s">
        <v>292</v>
      </c>
      <c r="D366" s="230">
        <v>30</v>
      </c>
      <c r="E366" s="195"/>
      <c r="F366" s="196"/>
      <c r="G366" s="197">
        <v>0</v>
      </c>
      <c r="H366" s="196">
        <v>0</v>
      </c>
      <c r="I366" s="198"/>
      <c r="J366" s="199"/>
    </row>
    <row r="367" spans="1:10" ht="16">
      <c r="A367" s="191">
        <v>356</v>
      </c>
      <c r="B367" s="192" t="s">
        <v>259</v>
      </c>
      <c r="C367" s="193" t="s">
        <v>292</v>
      </c>
      <c r="D367" s="194">
        <v>100</v>
      </c>
      <c r="E367" s="195">
        <v>2500</v>
      </c>
      <c r="F367" s="196">
        <v>400</v>
      </c>
      <c r="G367" s="197">
        <v>2900</v>
      </c>
      <c r="H367" s="196">
        <v>290000</v>
      </c>
      <c r="I367" s="198" t="s">
        <v>466</v>
      </c>
      <c r="J367" s="199" t="s">
        <v>412</v>
      </c>
    </row>
    <row r="368" spans="1:10" ht="16">
      <c r="A368" s="191">
        <v>357</v>
      </c>
      <c r="B368" s="192" t="s">
        <v>260</v>
      </c>
      <c r="C368" s="193" t="s">
        <v>292</v>
      </c>
      <c r="D368" s="194">
        <v>100</v>
      </c>
      <c r="E368" s="195">
        <v>2500</v>
      </c>
      <c r="F368" s="196">
        <v>400</v>
      </c>
      <c r="G368" s="197">
        <v>2900</v>
      </c>
      <c r="H368" s="196">
        <v>290000</v>
      </c>
      <c r="I368" s="198" t="s">
        <v>466</v>
      </c>
      <c r="J368" s="199" t="s">
        <v>412</v>
      </c>
    </row>
    <row r="369" spans="1:10" ht="16">
      <c r="A369" s="191">
        <v>358</v>
      </c>
      <c r="B369" s="192" t="s">
        <v>261</v>
      </c>
      <c r="C369" s="193" t="s">
        <v>292</v>
      </c>
      <c r="D369" s="194">
        <v>20</v>
      </c>
      <c r="E369" s="195">
        <v>2500</v>
      </c>
      <c r="F369" s="196">
        <v>400</v>
      </c>
      <c r="G369" s="197">
        <v>2900</v>
      </c>
      <c r="H369" s="196">
        <v>58000</v>
      </c>
      <c r="I369" s="198" t="s">
        <v>466</v>
      </c>
      <c r="J369" s="199" t="s">
        <v>412</v>
      </c>
    </row>
    <row r="370" spans="1:10" ht="16">
      <c r="A370" s="191">
        <v>359</v>
      </c>
      <c r="B370" s="192" t="s">
        <v>262</v>
      </c>
      <c r="C370" s="193" t="s">
        <v>292</v>
      </c>
      <c r="D370" s="194">
        <v>20</v>
      </c>
      <c r="E370" s="195"/>
      <c r="F370" s="196"/>
      <c r="G370" s="197">
        <v>0</v>
      </c>
      <c r="H370" s="196">
        <v>0</v>
      </c>
      <c r="I370" s="198"/>
      <c r="J370" s="199"/>
    </row>
    <row r="371" spans="1:10" ht="16">
      <c r="A371" s="191">
        <v>360</v>
      </c>
      <c r="B371" s="192" t="s">
        <v>263</v>
      </c>
      <c r="C371" s="193" t="s">
        <v>292</v>
      </c>
      <c r="D371" s="194">
        <v>4</v>
      </c>
      <c r="E371" s="195"/>
      <c r="F371" s="196"/>
      <c r="G371" s="197">
        <v>0</v>
      </c>
      <c r="H371" s="196">
        <v>0</v>
      </c>
      <c r="I371" s="198"/>
      <c r="J371" s="199"/>
    </row>
    <row r="372" spans="1:10" ht="16">
      <c r="A372" s="191">
        <v>361</v>
      </c>
      <c r="B372" s="192" t="s">
        <v>264</v>
      </c>
      <c r="C372" s="193" t="s">
        <v>292</v>
      </c>
      <c r="D372" s="194">
        <v>12</v>
      </c>
      <c r="E372" s="195"/>
      <c r="F372" s="196"/>
      <c r="G372" s="197">
        <v>0</v>
      </c>
      <c r="H372" s="196">
        <v>0</v>
      </c>
      <c r="I372" s="198"/>
      <c r="J372" s="199"/>
    </row>
    <row r="373" spans="1:10" ht="16">
      <c r="A373" s="191">
        <v>362</v>
      </c>
      <c r="B373" s="192" t="s">
        <v>836</v>
      </c>
      <c r="C373" s="193" t="s">
        <v>292</v>
      </c>
      <c r="D373" s="194">
        <v>4</v>
      </c>
      <c r="E373" s="195"/>
      <c r="F373" s="196"/>
      <c r="G373" s="197">
        <v>0</v>
      </c>
      <c r="H373" s="196">
        <v>0</v>
      </c>
      <c r="I373" s="198"/>
      <c r="J373" s="199"/>
    </row>
    <row r="374" spans="1:10" ht="16">
      <c r="A374" s="191">
        <v>363</v>
      </c>
      <c r="B374" s="192" t="s">
        <v>265</v>
      </c>
      <c r="C374" s="193" t="s">
        <v>292</v>
      </c>
      <c r="D374" s="194">
        <v>16</v>
      </c>
      <c r="E374" s="195">
        <v>2500</v>
      </c>
      <c r="F374" s="196">
        <v>400</v>
      </c>
      <c r="G374" s="197">
        <v>2900</v>
      </c>
      <c r="H374" s="196">
        <v>46400</v>
      </c>
      <c r="I374" s="198" t="s">
        <v>466</v>
      </c>
      <c r="J374" s="199" t="s">
        <v>412</v>
      </c>
    </row>
    <row r="375" spans="1:10" ht="16">
      <c r="A375" s="191">
        <v>364</v>
      </c>
      <c r="B375" s="192" t="s">
        <v>837</v>
      </c>
      <c r="C375" s="193" t="s">
        <v>292</v>
      </c>
      <c r="D375" s="194">
        <v>4</v>
      </c>
      <c r="E375" s="195"/>
      <c r="F375" s="196"/>
      <c r="G375" s="197">
        <v>0</v>
      </c>
      <c r="H375" s="196">
        <v>0</v>
      </c>
      <c r="I375" s="198"/>
      <c r="J375" s="199"/>
    </row>
    <row r="376" spans="1:10" ht="16">
      <c r="A376" s="191">
        <v>365</v>
      </c>
      <c r="B376" s="192" t="s">
        <v>838</v>
      </c>
      <c r="C376" s="193" t="s">
        <v>292</v>
      </c>
      <c r="D376" s="194">
        <v>4</v>
      </c>
      <c r="E376" s="195"/>
      <c r="F376" s="196"/>
      <c r="G376" s="197">
        <v>0</v>
      </c>
      <c r="H376" s="196">
        <v>0</v>
      </c>
      <c r="I376" s="198"/>
      <c r="J376" s="199"/>
    </row>
    <row r="377" spans="1:10" ht="16">
      <c r="A377" s="191">
        <v>366</v>
      </c>
      <c r="B377" s="192" t="s">
        <v>266</v>
      </c>
      <c r="C377" s="193" t="s">
        <v>292</v>
      </c>
      <c r="D377" s="194">
        <v>20</v>
      </c>
      <c r="E377" s="195"/>
      <c r="F377" s="196"/>
      <c r="G377" s="197">
        <v>0</v>
      </c>
      <c r="H377" s="196">
        <v>0</v>
      </c>
      <c r="I377" s="198"/>
      <c r="J377" s="199"/>
    </row>
    <row r="378" spans="1:10" ht="16">
      <c r="A378" s="191">
        <v>367</v>
      </c>
      <c r="B378" s="192" t="s">
        <v>839</v>
      </c>
      <c r="C378" s="193" t="s">
        <v>292</v>
      </c>
      <c r="D378" s="194">
        <v>4</v>
      </c>
      <c r="E378" s="195"/>
      <c r="F378" s="196"/>
      <c r="G378" s="197">
        <v>0</v>
      </c>
      <c r="H378" s="196">
        <v>0</v>
      </c>
      <c r="I378" s="198"/>
      <c r="J378" s="199"/>
    </row>
    <row r="379" spans="1:10" ht="16">
      <c r="A379" s="191">
        <v>368</v>
      </c>
      <c r="B379" s="192" t="s">
        <v>267</v>
      </c>
      <c r="C379" s="193" t="s">
        <v>292</v>
      </c>
      <c r="D379" s="194">
        <v>20</v>
      </c>
      <c r="E379" s="195"/>
      <c r="F379" s="196"/>
      <c r="G379" s="197">
        <v>0</v>
      </c>
      <c r="H379" s="196">
        <v>0</v>
      </c>
      <c r="I379" s="198"/>
      <c r="J379" s="199"/>
    </row>
    <row r="380" spans="1:10" ht="16">
      <c r="A380" s="191">
        <v>369</v>
      </c>
      <c r="B380" s="192" t="s">
        <v>268</v>
      </c>
      <c r="C380" s="193" t="s">
        <v>292</v>
      </c>
      <c r="D380" s="194">
        <v>20</v>
      </c>
      <c r="E380" s="195"/>
      <c r="F380" s="196"/>
      <c r="G380" s="197">
        <v>0</v>
      </c>
      <c r="H380" s="196">
        <v>0</v>
      </c>
      <c r="I380" s="198"/>
      <c r="J380" s="199"/>
    </row>
    <row r="381" spans="1:10" ht="16">
      <c r="A381" s="191">
        <v>370</v>
      </c>
      <c r="B381" s="192" t="s">
        <v>840</v>
      </c>
      <c r="C381" s="193" t="s">
        <v>292</v>
      </c>
      <c r="D381" s="194">
        <v>4</v>
      </c>
      <c r="E381" s="195"/>
      <c r="F381" s="196"/>
      <c r="G381" s="197">
        <v>0</v>
      </c>
      <c r="H381" s="196">
        <v>0</v>
      </c>
      <c r="I381" s="198"/>
      <c r="J381" s="199"/>
    </row>
    <row r="382" spans="1:10" ht="16">
      <c r="A382" s="191">
        <v>371</v>
      </c>
      <c r="B382" s="192" t="s">
        <v>269</v>
      </c>
      <c r="C382" s="193" t="s">
        <v>292</v>
      </c>
      <c r="D382" s="194">
        <v>20</v>
      </c>
      <c r="E382" s="195"/>
      <c r="F382" s="196"/>
      <c r="G382" s="197">
        <v>0</v>
      </c>
      <c r="H382" s="196">
        <v>0</v>
      </c>
      <c r="I382" s="198"/>
      <c r="J382" s="199"/>
    </row>
    <row r="383" spans="1:10" ht="32">
      <c r="A383" s="191">
        <v>372</v>
      </c>
      <c r="B383" s="192" t="s">
        <v>841</v>
      </c>
      <c r="C383" s="193" t="s">
        <v>292</v>
      </c>
      <c r="D383" s="194">
        <v>4</v>
      </c>
      <c r="E383" s="195"/>
      <c r="F383" s="196"/>
      <c r="G383" s="197">
        <v>0</v>
      </c>
      <c r="H383" s="196">
        <v>0</v>
      </c>
      <c r="I383" s="198"/>
      <c r="J383" s="199"/>
    </row>
    <row r="384" spans="1:10" ht="32">
      <c r="A384" s="191">
        <v>373</v>
      </c>
      <c r="B384" s="192" t="s">
        <v>842</v>
      </c>
      <c r="C384" s="193" t="s">
        <v>292</v>
      </c>
      <c r="D384" s="194">
        <v>4</v>
      </c>
      <c r="E384" s="195">
        <v>9100</v>
      </c>
      <c r="F384" s="196">
        <v>1456</v>
      </c>
      <c r="G384" s="197">
        <v>10556</v>
      </c>
      <c r="H384" s="196">
        <v>42224</v>
      </c>
      <c r="I384" s="198" t="s">
        <v>1046</v>
      </c>
      <c r="J384" s="199" t="s">
        <v>1047</v>
      </c>
    </row>
    <row r="385" spans="1:10" ht="32">
      <c r="A385" s="191">
        <v>374</v>
      </c>
      <c r="B385" s="192" t="s">
        <v>843</v>
      </c>
      <c r="C385" s="193" t="s">
        <v>292</v>
      </c>
      <c r="D385" s="194">
        <v>4</v>
      </c>
      <c r="E385" s="195">
        <v>9100</v>
      </c>
      <c r="F385" s="196">
        <v>1456</v>
      </c>
      <c r="G385" s="197">
        <v>10556</v>
      </c>
      <c r="H385" s="196">
        <v>42224</v>
      </c>
      <c r="I385" s="198" t="s">
        <v>1046</v>
      </c>
      <c r="J385" s="199" t="s">
        <v>1047</v>
      </c>
    </row>
    <row r="386" spans="1:10" ht="32">
      <c r="A386" s="191">
        <v>375</v>
      </c>
      <c r="B386" s="192" t="s">
        <v>844</v>
      </c>
      <c r="C386" s="193" t="s">
        <v>292</v>
      </c>
      <c r="D386" s="194">
        <v>4</v>
      </c>
      <c r="E386" s="195">
        <v>9100</v>
      </c>
      <c r="F386" s="196">
        <v>1456</v>
      </c>
      <c r="G386" s="197">
        <v>10556</v>
      </c>
      <c r="H386" s="196">
        <v>42224</v>
      </c>
      <c r="I386" s="198" t="s">
        <v>1046</v>
      </c>
      <c r="J386" s="199" t="s">
        <v>1047</v>
      </c>
    </row>
    <row r="387" spans="1:10" ht="16">
      <c r="A387" s="191">
        <v>376</v>
      </c>
      <c r="B387" s="192" t="s">
        <v>270</v>
      </c>
      <c r="C387" s="193" t="s">
        <v>292</v>
      </c>
      <c r="D387" s="194">
        <v>1200</v>
      </c>
      <c r="E387" s="195"/>
      <c r="F387" s="196"/>
      <c r="G387" s="197">
        <v>0</v>
      </c>
      <c r="H387" s="196">
        <v>0</v>
      </c>
      <c r="I387" s="198"/>
      <c r="J387" s="199"/>
    </row>
    <row r="388" spans="1:10" ht="16">
      <c r="A388" s="191">
        <v>377</v>
      </c>
      <c r="B388" s="192" t="s">
        <v>271</v>
      </c>
      <c r="C388" s="193" t="s">
        <v>292</v>
      </c>
      <c r="D388" s="194">
        <v>1600</v>
      </c>
      <c r="E388" s="195"/>
      <c r="F388" s="196"/>
      <c r="G388" s="197">
        <v>0</v>
      </c>
      <c r="H388" s="196">
        <v>0</v>
      </c>
      <c r="I388" s="198"/>
      <c r="J388" s="199"/>
    </row>
    <row r="389" spans="1:10" ht="16">
      <c r="A389" s="191">
        <v>378</v>
      </c>
      <c r="B389" s="192" t="s">
        <v>272</v>
      </c>
      <c r="C389" s="193" t="s">
        <v>292</v>
      </c>
      <c r="D389" s="194">
        <v>800</v>
      </c>
      <c r="E389" s="195"/>
      <c r="F389" s="196"/>
      <c r="G389" s="197">
        <v>0</v>
      </c>
      <c r="H389" s="196">
        <v>0</v>
      </c>
      <c r="I389" s="198"/>
      <c r="J389" s="199"/>
    </row>
    <row r="390" spans="1:10" ht="16">
      <c r="A390" s="191">
        <v>379</v>
      </c>
      <c r="B390" s="192" t="s">
        <v>273</v>
      </c>
      <c r="C390" s="193" t="s">
        <v>292</v>
      </c>
      <c r="D390" s="194">
        <v>288</v>
      </c>
      <c r="E390" s="195"/>
      <c r="F390" s="196"/>
      <c r="G390" s="197">
        <v>0</v>
      </c>
      <c r="H390" s="196">
        <v>0</v>
      </c>
      <c r="I390" s="198"/>
      <c r="J390" s="199"/>
    </row>
    <row r="391" spans="1:10" ht="16">
      <c r="A391" s="191">
        <v>380</v>
      </c>
      <c r="B391" s="192" t="s">
        <v>274</v>
      </c>
      <c r="C391" s="193" t="s">
        <v>292</v>
      </c>
      <c r="D391" s="194">
        <v>288</v>
      </c>
      <c r="E391" s="195"/>
      <c r="F391" s="196"/>
      <c r="G391" s="197">
        <v>0</v>
      </c>
      <c r="H391" s="196">
        <v>0</v>
      </c>
      <c r="I391" s="198"/>
      <c r="J391" s="199"/>
    </row>
    <row r="392" spans="1:10" ht="16">
      <c r="A392" s="191">
        <v>381</v>
      </c>
      <c r="B392" s="192" t="s">
        <v>275</v>
      </c>
      <c r="C392" s="193" t="s">
        <v>292</v>
      </c>
      <c r="D392" s="194">
        <v>288</v>
      </c>
      <c r="E392" s="195"/>
      <c r="F392" s="196"/>
      <c r="G392" s="197">
        <v>0</v>
      </c>
      <c r="H392" s="196">
        <v>0</v>
      </c>
      <c r="I392" s="198"/>
      <c r="J392" s="199"/>
    </row>
    <row r="393" spans="1:10" ht="16">
      <c r="A393" s="191">
        <v>382</v>
      </c>
      <c r="B393" s="192" t="s">
        <v>276</v>
      </c>
      <c r="C393" s="193" t="s">
        <v>292</v>
      </c>
      <c r="D393" s="194">
        <v>1600</v>
      </c>
      <c r="E393" s="195">
        <v>985</v>
      </c>
      <c r="F393" s="196">
        <v>0</v>
      </c>
      <c r="G393" s="197">
        <v>985</v>
      </c>
      <c r="H393" s="196">
        <v>1576000</v>
      </c>
      <c r="I393" s="198" t="s">
        <v>440</v>
      </c>
      <c r="J393" s="199" t="s">
        <v>467</v>
      </c>
    </row>
    <row r="394" spans="1:10" ht="16">
      <c r="A394" s="191">
        <v>383</v>
      </c>
      <c r="B394" s="192" t="s">
        <v>277</v>
      </c>
      <c r="C394" s="193" t="s">
        <v>292</v>
      </c>
      <c r="D394" s="194">
        <v>1600</v>
      </c>
      <c r="E394" s="195">
        <v>1225</v>
      </c>
      <c r="F394" s="196">
        <v>0</v>
      </c>
      <c r="G394" s="197">
        <v>1225</v>
      </c>
      <c r="H394" s="196">
        <v>1960000</v>
      </c>
      <c r="I394" s="198" t="s">
        <v>440</v>
      </c>
      <c r="J394" s="199" t="s">
        <v>467</v>
      </c>
    </row>
    <row r="395" spans="1:10" ht="16">
      <c r="A395" s="191">
        <v>384</v>
      </c>
      <c r="B395" s="192" t="s">
        <v>278</v>
      </c>
      <c r="C395" s="193" t="s">
        <v>292</v>
      </c>
      <c r="D395" s="194">
        <v>1600</v>
      </c>
      <c r="E395" s="195">
        <v>1440</v>
      </c>
      <c r="F395" s="196">
        <v>0</v>
      </c>
      <c r="G395" s="197">
        <v>1440</v>
      </c>
      <c r="H395" s="196">
        <v>2304000</v>
      </c>
      <c r="I395" s="198" t="s">
        <v>440</v>
      </c>
      <c r="J395" s="199" t="s">
        <v>467</v>
      </c>
    </row>
    <row r="396" spans="1:10" ht="16">
      <c r="A396" s="191">
        <v>385</v>
      </c>
      <c r="B396" s="192" t="s">
        <v>281</v>
      </c>
      <c r="C396" s="193" t="s">
        <v>292</v>
      </c>
      <c r="D396" s="194">
        <v>288</v>
      </c>
      <c r="E396" s="195"/>
      <c r="F396" s="196"/>
      <c r="G396" s="197">
        <v>0</v>
      </c>
      <c r="H396" s="196">
        <v>0</v>
      </c>
      <c r="I396" s="198"/>
      <c r="J396" s="199"/>
    </row>
    <row r="397" spans="1:10" ht="16">
      <c r="A397" s="191">
        <v>386</v>
      </c>
      <c r="B397" s="192" t="s">
        <v>282</v>
      </c>
      <c r="C397" s="193" t="s">
        <v>292</v>
      </c>
      <c r="D397" s="194">
        <v>96</v>
      </c>
      <c r="E397" s="195"/>
      <c r="F397" s="196"/>
      <c r="G397" s="197">
        <v>0</v>
      </c>
      <c r="H397" s="196">
        <v>0</v>
      </c>
      <c r="I397" s="198"/>
      <c r="J397" s="199"/>
    </row>
    <row r="398" spans="1:10" ht="16">
      <c r="A398" s="191">
        <v>387</v>
      </c>
      <c r="B398" s="192" t="s">
        <v>284</v>
      </c>
      <c r="C398" s="193" t="s">
        <v>292</v>
      </c>
      <c r="D398" s="194">
        <v>288</v>
      </c>
      <c r="E398" s="195"/>
      <c r="F398" s="196"/>
      <c r="G398" s="197">
        <v>0</v>
      </c>
      <c r="H398" s="196">
        <v>0</v>
      </c>
      <c r="I398" s="198"/>
      <c r="J398" s="199"/>
    </row>
    <row r="399" spans="1:10" ht="16">
      <c r="A399" s="191">
        <v>388</v>
      </c>
      <c r="B399" s="192" t="s">
        <v>286</v>
      </c>
      <c r="C399" s="193" t="s">
        <v>292</v>
      </c>
      <c r="D399" s="194">
        <v>48</v>
      </c>
      <c r="E399" s="195"/>
      <c r="F399" s="196"/>
      <c r="G399" s="197">
        <v>0</v>
      </c>
      <c r="H399" s="196">
        <v>0</v>
      </c>
      <c r="I399" s="198"/>
      <c r="J399" s="199"/>
    </row>
    <row r="400" spans="1:10" ht="16">
      <c r="A400" s="191">
        <v>389</v>
      </c>
      <c r="B400" s="192" t="s">
        <v>280</v>
      </c>
      <c r="C400" s="193" t="s">
        <v>292</v>
      </c>
      <c r="D400" s="194">
        <v>240</v>
      </c>
      <c r="E400" s="195"/>
      <c r="F400" s="196"/>
      <c r="G400" s="197">
        <v>0</v>
      </c>
      <c r="H400" s="196">
        <v>0</v>
      </c>
      <c r="I400" s="198"/>
      <c r="J400" s="199"/>
    </row>
    <row r="401" spans="1:10" ht="16">
      <c r="A401" s="191">
        <v>390</v>
      </c>
      <c r="B401" s="192" t="s">
        <v>283</v>
      </c>
      <c r="C401" s="193" t="s">
        <v>292</v>
      </c>
      <c r="D401" s="194">
        <v>240</v>
      </c>
      <c r="E401" s="195"/>
      <c r="F401" s="196"/>
      <c r="G401" s="197">
        <v>0</v>
      </c>
      <c r="H401" s="196">
        <v>0</v>
      </c>
      <c r="I401" s="198"/>
      <c r="J401" s="199"/>
    </row>
    <row r="402" spans="1:10" ht="16">
      <c r="A402" s="191">
        <v>391</v>
      </c>
      <c r="B402" s="192" t="s">
        <v>845</v>
      </c>
      <c r="C402" s="193" t="s">
        <v>292</v>
      </c>
      <c r="D402" s="194">
        <v>48</v>
      </c>
      <c r="E402" s="195"/>
      <c r="F402" s="196"/>
      <c r="G402" s="197">
        <v>0</v>
      </c>
      <c r="H402" s="196">
        <v>0</v>
      </c>
      <c r="I402" s="198"/>
      <c r="J402" s="199"/>
    </row>
    <row r="403" spans="1:10" ht="16">
      <c r="A403" s="191">
        <v>392</v>
      </c>
      <c r="B403" s="192" t="s">
        <v>285</v>
      </c>
      <c r="C403" s="193" t="s">
        <v>292</v>
      </c>
      <c r="D403" s="194">
        <v>96</v>
      </c>
      <c r="E403" s="195"/>
      <c r="F403" s="196"/>
      <c r="G403" s="197">
        <v>0</v>
      </c>
      <c r="H403" s="196">
        <v>0</v>
      </c>
      <c r="I403" s="198"/>
      <c r="J403" s="199"/>
    </row>
    <row r="404" spans="1:10" ht="16">
      <c r="A404" s="191">
        <v>393</v>
      </c>
      <c r="B404" s="192" t="s">
        <v>846</v>
      </c>
      <c r="C404" s="193" t="s">
        <v>292</v>
      </c>
      <c r="D404" s="194">
        <v>48</v>
      </c>
      <c r="E404" s="195"/>
      <c r="F404" s="196"/>
      <c r="G404" s="197">
        <v>0</v>
      </c>
      <c r="H404" s="196">
        <v>0</v>
      </c>
      <c r="I404" s="198"/>
      <c r="J404" s="199"/>
    </row>
    <row r="405" spans="1:10" ht="16">
      <c r="A405" s="191">
        <v>394</v>
      </c>
      <c r="B405" s="192" t="s">
        <v>287</v>
      </c>
      <c r="C405" s="193" t="s">
        <v>292</v>
      </c>
      <c r="D405" s="194">
        <v>80</v>
      </c>
      <c r="E405" s="195"/>
      <c r="F405" s="196"/>
      <c r="G405" s="197">
        <v>0</v>
      </c>
      <c r="H405" s="196">
        <v>0</v>
      </c>
      <c r="I405" s="198"/>
      <c r="J405" s="199"/>
    </row>
    <row r="406" spans="1:10" ht="16">
      <c r="A406" s="191">
        <v>395</v>
      </c>
      <c r="B406" s="192" t="s">
        <v>288</v>
      </c>
      <c r="C406" s="193" t="s">
        <v>883</v>
      </c>
      <c r="D406" s="194">
        <v>2000</v>
      </c>
      <c r="E406" s="195"/>
      <c r="F406" s="196"/>
      <c r="G406" s="197">
        <v>0</v>
      </c>
      <c r="H406" s="196">
        <v>0</v>
      </c>
      <c r="I406" s="198"/>
      <c r="J406" s="199"/>
    </row>
    <row r="407" spans="1:10" ht="16">
      <c r="A407" s="191">
        <v>396</v>
      </c>
      <c r="B407" s="192" t="s">
        <v>289</v>
      </c>
      <c r="C407" s="193" t="s">
        <v>883</v>
      </c>
      <c r="D407" s="194">
        <v>1800</v>
      </c>
      <c r="E407" s="195"/>
      <c r="F407" s="196"/>
      <c r="G407" s="197">
        <v>0</v>
      </c>
      <c r="H407" s="196">
        <v>0</v>
      </c>
      <c r="I407" s="198"/>
      <c r="J407" s="199"/>
    </row>
    <row r="408" spans="1:10" s="201" customFormat="1" ht="32">
      <c r="A408" s="231">
        <v>397</v>
      </c>
      <c r="B408" s="192" t="s">
        <v>847</v>
      </c>
      <c r="C408" s="193" t="s">
        <v>884</v>
      </c>
      <c r="D408" s="194">
        <v>40</v>
      </c>
      <c r="E408" s="195"/>
      <c r="F408" s="202"/>
      <c r="G408" s="232">
        <v>0</v>
      </c>
      <c r="H408" s="202">
        <v>0</v>
      </c>
      <c r="I408" s="193"/>
      <c r="J408" s="200"/>
    </row>
    <row r="409" spans="1:10" s="201" customFormat="1" ht="32">
      <c r="A409" s="231">
        <v>398</v>
      </c>
      <c r="B409" s="192" t="s">
        <v>848</v>
      </c>
      <c r="C409" s="193" t="s">
        <v>292</v>
      </c>
      <c r="D409" s="194">
        <v>40</v>
      </c>
      <c r="E409" s="195"/>
      <c r="F409" s="202"/>
      <c r="G409" s="232">
        <v>0</v>
      </c>
      <c r="H409" s="202">
        <v>0</v>
      </c>
      <c r="I409" s="193"/>
      <c r="J409" s="200"/>
    </row>
    <row r="410" spans="1:10" s="201" customFormat="1" ht="32">
      <c r="A410" s="231">
        <v>399</v>
      </c>
      <c r="B410" s="192" t="s">
        <v>849</v>
      </c>
      <c r="C410" s="193" t="s">
        <v>292</v>
      </c>
      <c r="D410" s="194">
        <v>40</v>
      </c>
      <c r="E410" s="195"/>
      <c r="F410" s="202"/>
      <c r="G410" s="232">
        <v>0</v>
      </c>
      <c r="H410" s="202">
        <v>0</v>
      </c>
      <c r="I410" s="193"/>
      <c r="J410" s="200"/>
    </row>
    <row r="411" spans="1:10" s="201" customFormat="1" ht="32">
      <c r="A411" s="231">
        <v>400</v>
      </c>
      <c r="B411" s="192" t="s">
        <v>850</v>
      </c>
      <c r="C411" s="193" t="s">
        <v>292</v>
      </c>
      <c r="D411" s="194">
        <v>40</v>
      </c>
      <c r="E411" s="195"/>
      <c r="F411" s="202"/>
      <c r="G411" s="232">
        <v>0</v>
      </c>
      <c r="H411" s="202">
        <v>0</v>
      </c>
      <c r="I411" s="193"/>
      <c r="J411" s="200"/>
    </row>
    <row r="412" spans="1:10" s="201" customFormat="1" ht="32">
      <c r="A412" s="231">
        <v>401</v>
      </c>
      <c r="B412" s="192" t="s">
        <v>851</v>
      </c>
      <c r="C412" s="193" t="s">
        <v>292</v>
      </c>
      <c r="D412" s="194">
        <v>40</v>
      </c>
      <c r="E412" s="195"/>
      <c r="F412" s="202"/>
      <c r="G412" s="232">
        <v>0</v>
      </c>
      <c r="H412" s="202">
        <v>0</v>
      </c>
      <c r="I412" s="193"/>
      <c r="J412" s="200"/>
    </row>
    <row r="413" spans="1:10" s="201" customFormat="1" ht="32">
      <c r="A413" s="231">
        <v>402</v>
      </c>
      <c r="B413" s="192" t="s">
        <v>852</v>
      </c>
      <c r="C413" s="193" t="s">
        <v>292</v>
      </c>
      <c r="D413" s="194">
        <v>24</v>
      </c>
      <c r="E413" s="195"/>
      <c r="F413" s="202"/>
      <c r="G413" s="232">
        <v>0</v>
      </c>
      <c r="H413" s="202">
        <v>0</v>
      </c>
      <c r="I413" s="193"/>
      <c r="J413" s="200"/>
    </row>
    <row r="414" spans="1:10" s="201" customFormat="1" ht="32">
      <c r="A414" s="231">
        <v>403</v>
      </c>
      <c r="B414" s="192" t="s">
        <v>853</v>
      </c>
      <c r="C414" s="193" t="s">
        <v>292</v>
      </c>
      <c r="D414" s="194">
        <v>40</v>
      </c>
      <c r="E414" s="195"/>
      <c r="F414" s="202"/>
      <c r="G414" s="232">
        <v>0</v>
      </c>
      <c r="H414" s="202">
        <v>0</v>
      </c>
      <c r="I414" s="193"/>
      <c r="J414" s="200"/>
    </row>
    <row r="415" spans="1:10" s="201" customFormat="1" ht="16">
      <c r="A415" s="231">
        <v>404</v>
      </c>
      <c r="B415" s="192" t="s">
        <v>854</v>
      </c>
      <c r="C415" s="193" t="s">
        <v>292</v>
      </c>
      <c r="D415" s="194">
        <v>40</v>
      </c>
      <c r="E415" s="195"/>
      <c r="F415" s="202"/>
      <c r="G415" s="232">
        <v>0</v>
      </c>
      <c r="H415" s="202">
        <v>0</v>
      </c>
      <c r="I415" s="193"/>
      <c r="J415" s="200"/>
    </row>
    <row r="416" spans="1:10" s="201" customFormat="1" ht="16">
      <c r="A416" s="231">
        <v>405</v>
      </c>
      <c r="B416" s="192" t="s">
        <v>855</v>
      </c>
      <c r="C416" s="193" t="s">
        <v>292</v>
      </c>
      <c r="D416" s="194">
        <v>40</v>
      </c>
      <c r="E416" s="195"/>
      <c r="F416" s="202"/>
      <c r="G416" s="232">
        <v>0</v>
      </c>
      <c r="H416" s="202">
        <v>0</v>
      </c>
      <c r="I416" s="193"/>
      <c r="J416" s="200"/>
    </row>
    <row r="417" spans="1:10" s="201" customFormat="1" ht="16">
      <c r="A417" s="231">
        <v>406</v>
      </c>
      <c r="B417" s="192" t="s">
        <v>856</v>
      </c>
      <c r="C417" s="193" t="s">
        <v>292</v>
      </c>
      <c r="D417" s="194">
        <v>20</v>
      </c>
      <c r="E417" s="195"/>
      <c r="F417" s="202"/>
      <c r="G417" s="232">
        <v>0</v>
      </c>
      <c r="H417" s="202">
        <v>0</v>
      </c>
      <c r="I417" s="193"/>
      <c r="J417" s="200"/>
    </row>
    <row r="418" spans="1:10" s="201" customFormat="1" ht="16">
      <c r="A418" s="231">
        <v>407</v>
      </c>
      <c r="B418" s="192" t="s">
        <v>857</v>
      </c>
      <c r="C418" s="193" t="s">
        <v>292</v>
      </c>
      <c r="D418" s="194">
        <v>40</v>
      </c>
      <c r="E418" s="195"/>
      <c r="F418" s="202"/>
      <c r="G418" s="232">
        <v>0</v>
      </c>
      <c r="H418" s="202">
        <v>0</v>
      </c>
      <c r="I418" s="193"/>
      <c r="J418" s="200"/>
    </row>
    <row r="419" spans="1:10" s="201" customFormat="1" ht="16">
      <c r="A419" s="231">
        <v>408</v>
      </c>
      <c r="B419" s="233" t="s">
        <v>858</v>
      </c>
      <c r="C419" s="228" t="s">
        <v>292</v>
      </c>
      <c r="D419" s="194">
        <v>8</v>
      </c>
      <c r="E419" s="195"/>
      <c r="F419" s="202"/>
      <c r="G419" s="232">
        <v>0</v>
      </c>
      <c r="H419" s="202">
        <v>0</v>
      </c>
      <c r="I419" s="193"/>
      <c r="J419" s="200"/>
    </row>
    <row r="420" spans="1:10" s="201" customFormat="1" ht="16">
      <c r="A420" s="231">
        <v>409</v>
      </c>
      <c r="B420" s="192" t="s">
        <v>859</v>
      </c>
      <c r="C420" s="193" t="s">
        <v>292</v>
      </c>
      <c r="D420" s="194">
        <v>40</v>
      </c>
      <c r="E420" s="195"/>
      <c r="F420" s="202"/>
      <c r="G420" s="232">
        <v>0</v>
      </c>
      <c r="H420" s="202">
        <v>0</v>
      </c>
      <c r="I420" s="193"/>
      <c r="J420" s="200"/>
    </row>
    <row r="421" spans="1:10" s="201" customFormat="1" ht="16">
      <c r="A421" s="231">
        <v>410</v>
      </c>
      <c r="B421" s="192" t="s">
        <v>860</v>
      </c>
      <c r="C421" s="193" t="s">
        <v>885</v>
      </c>
      <c r="D421" s="194">
        <v>16</v>
      </c>
      <c r="E421" s="195"/>
      <c r="F421" s="202"/>
      <c r="G421" s="232">
        <v>0</v>
      </c>
      <c r="H421" s="202">
        <v>0</v>
      </c>
      <c r="I421" s="193"/>
      <c r="J421" s="200"/>
    </row>
    <row r="422" spans="1:10" s="201" customFormat="1" ht="16">
      <c r="A422" s="231">
        <v>411</v>
      </c>
      <c r="B422" s="192" t="s">
        <v>861</v>
      </c>
      <c r="C422" s="193" t="s">
        <v>292</v>
      </c>
      <c r="D422" s="194">
        <v>2</v>
      </c>
      <c r="E422" s="195"/>
      <c r="F422" s="202"/>
      <c r="G422" s="232">
        <v>0</v>
      </c>
      <c r="H422" s="202">
        <v>0</v>
      </c>
      <c r="I422" s="193"/>
      <c r="J422" s="200"/>
    </row>
    <row r="423" spans="1:10" s="201" customFormat="1" ht="16">
      <c r="A423" s="231">
        <v>412</v>
      </c>
      <c r="B423" s="192" t="s">
        <v>862</v>
      </c>
      <c r="C423" s="228" t="s">
        <v>292</v>
      </c>
      <c r="D423" s="194">
        <v>2</v>
      </c>
      <c r="E423" s="195"/>
      <c r="F423" s="202"/>
      <c r="G423" s="232">
        <v>0</v>
      </c>
      <c r="H423" s="202">
        <v>0</v>
      </c>
      <c r="I423" s="193"/>
      <c r="J423" s="200"/>
    </row>
    <row r="424" spans="1:10" s="201" customFormat="1" ht="16">
      <c r="A424" s="231">
        <v>413</v>
      </c>
      <c r="B424" s="192" t="s">
        <v>863</v>
      </c>
      <c r="C424" s="193" t="s">
        <v>292</v>
      </c>
      <c r="D424" s="194">
        <v>40</v>
      </c>
      <c r="E424" s="195"/>
      <c r="F424" s="202"/>
      <c r="G424" s="232">
        <v>0</v>
      </c>
      <c r="H424" s="202">
        <v>0</v>
      </c>
      <c r="I424" s="193"/>
      <c r="J424" s="200"/>
    </row>
    <row r="425" spans="1:10" s="201" customFormat="1" ht="16">
      <c r="A425" s="231">
        <v>414</v>
      </c>
      <c r="B425" s="192" t="s">
        <v>864</v>
      </c>
      <c r="C425" s="193" t="s">
        <v>292</v>
      </c>
      <c r="D425" s="194">
        <v>12</v>
      </c>
      <c r="E425" s="195"/>
      <c r="F425" s="202"/>
      <c r="G425" s="232">
        <v>0</v>
      </c>
      <c r="H425" s="202">
        <v>0</v>
      </c>
      <c r="I425" s="193"/>
      <c r="J425" s="200"/>
    </row>
    <row r="426" spans="1:10" s="201" customFormat="1" ht="16">
      <c r="A426" s="231">
        <v>415</v>
      </c>
      <c r="B426" s="192" t="s">
        <v>865</v>
      </c>
      <c r="C426" s="193" t="s">
        <v>292</v>
      </c>
      <c r="D426" s="194">
        <v>32</v>
      </c>
      <c r="E426" s="195"/>
      <c r="F426" s="202"/>
      <c r="G426" s="232">
        <v>0</v>
      </c>
      <c r="H426" s="202">
        <v>0</v>
      </c>
      <c r="I426" s="193"/>
      <c r="J426" s="200"/>
    </row>
    <row r="427" spans="1:10" s="201" customFormat="1" ht="32">
      <c r="A427" s="231">
        <v>416</v>
      </c>
      <c r="B427" s="192" t="s">
        <v>866</v>
      </c>
      <c r="C427" s="193" t="s">
        <v>886</v>
      </c>
      <c r="D427" s="194">
        <v>16</v>
      </c>
      <c r="E427" s="195"/>
      <c r="F427" s="202"/>
      <c r="G427" s="232">
        <v>0</v>
      </c>
      <c r="H427" s="202">
        <v>0</v>
      </c>
      <c r="I427" s="193"/>
      <c r="J427" s="200"/>
    </row>
    <row r="428" spans="1:10" s="201" customFormat="1" ht="16">
      <c r="A428" s="231">
        <v>417</v>
      </c>
      <c r="B428" s="192" t="s">
        <v>867</v>
      </c>
      <c r="C428" s="193" t="s">
        <v>887</v>
      </c>
      <c r="D428" s="194">
        <v>60</v>
      </c>
      <c r="E428" s="195"/>
      <c r="F428" s="202"/>
      <c r="G428" s="232">
        <v>0</v>
      </c>
      <c r="H428" s="202">
        <v>0</v>
      </c>
      <c r="I428" s="193"/>
      <c r="J428" s="200"/>
    </row>
    <row r="429" spans="1:10" s="201" customFormat="1" ht="16">
      <c r="A429" s="231">
        <v>418</v>
      </c>
      <c r="B429" s="192" t="s">
        <v>868</v>
      </c>
      <c r="C429" s="193" t="s">
        <v>887</v>
      </c>
      <c r="D429" s="194">
        <v>400</v>
      </c>
      <c r="E429" s="195"/>
      <c r="F429" s="202"/>
      <c r="G429" s="232">
        <v>0</v>
      </c>
      <c r="H429" s="202">
        <v>0</v>
      </c>
      <c r="I429" s="193"/>
      <c r="J429" s="200"/>
    </row>
    <row r="430" spans="1:10" ht="32">
      <c r="A430" s="191">
        <v>419</v>
      </c>
      <c r="B430" s="234" t="s">
        <v>869</v>
      </c>
      <c r="C430" s="198" t="s">
        <v>888</v>
      </c>
      <c r="D430" s="235">
        <v>10</v>
      </c>
      <c r="E430" s="236"/>
      <c r="F430" s="196"/>
      <c r="G430" s="197">
        <v>0</v>
      </c>
      <c r="H430" s="196">
        <v>0</v>
      </c>
      <c r="I430" s="198"/>
      <c r="J430" s="199"/>
    </row>
    <row r="431" spans="1:10" ht="32">
      <c r="A431" s="191">
        <v>420</v>
      </c>
      <c r="B431" s="234" t="s">
        <v>870</v>
      </c>
      <c r="C431" s="198" t="s">
        <v>888</v>
      </c>
      <c r="D431" s="235">
        <v>10</v>
      </c>
      <c r="E431" s="236"/>
      <c r="F431" s="196"/>
      <c r="G431" s="197">
        <v>0</v>
      </c>
      <c r="H431" s="196">
        <v>0</v>
      </c>
      <c r="I431" s="198"/>
      <c r="J431" s="199"/>
    </row>
    <row r="432" spans="1:10" ht="16">
      <c r="A432" s="191">
        <v>421</v>
      </c>
      <c r="B432" s="234" t="s">
        <v>871</v>
      </c>
      <c r="C432" s="198" t="s">
        <v>888</v>
      </c>
      <c r="D432" s="235">
        <v>10</v>
      </c>
      <c r="E432" s="236"/>
      <c r="F432" s="196"/>
      <c r="G432" s="197">
        <v>0</v>
      </c>
      <c r="H432" s="196">
        <v>0</v>
      </c>
      <c r="I432" s="198"/>
      <c r="J432" s="199"/>
    </row>
    <row r="433" spans="1:10" ht="16">
      <c r="A433" s="191">
        <v>422</v>
      </c>
      <c r="B433" s="234" t="s">
        <v>872</v>
      </c>
      <c r="C433" s="198" t="s">
        <v>889</v>
      </c>
      <c r="D433" s="235">
        <v>3</v>
      </c>
      <c r="E433" s="236"/>
      <c r="F433" s="196"/>
      <c r="G433" s="197">
        <v>0</v>
      </c>
      <c r="H433" s="196">
        <v>0</v>
      </c>
      <c r="I433" s="198"/>
      <c r="J433" s="199"/>
    </row>
    <row r="434" spans="1:10" ht="16">
      <c r="A434" s="191">
        <v>423</v>
      </c>
      <c r="B434" s="234" t="s">
        <v>873</v>
      </c>
      <c r="C434" s="198" t="s">
        <v>889</v>
      </c>
      <c r="D434" s="235">
        <v>8</v>
      </c>
      <c r="E434" s="236"/>
      <c r="F434" s="196"/>
      <c r="G434" s="197">
        <v>0</v>
      </c>
      <c r="H434" s="196">
        <v>0</v>
      </c>
      <c r="I434" s="198"/>
      <c r="J434" s="199"/>
    </row>
    <row r="435" spans="1:10" ht="16">
      <c r="A435" s="191">
        <v>424</v>
      </c>
      <c r="B435" s="234" t="s">
        <v>874</v>
      </c>
      <c r="C435" s="198" t="s">
        <v>889</v>
      </c>
      <c r="D435" s="235">
        <v>3</v>
      </c>
      <c r="E435" s="236"/>
      <c r="F435" s="196"/>
      <c r="G435" s="197">
        <v>0</v>
      </c>
      <c r="H435" s="196">
        <v>0</v>
      </c>
      <c r="I435" s="198"/>
      <c r="J435" s="199"/>
    </row>
    <row r="436" spans="1:10" ht="16">
      <c r="A436" s="191">
        <v>425</v>
      </c>
      <c r="B436" s="234" t="s">
        <v>875</v>
      </c>
      <c r="C436" s="198" t="s">
        <v>890</v>
      </c>
      <c r="D436" s="235">
        <v>2</v>
      </c>
      <c r="E436" s="236"/>
      <c r="F436" s="196"/>
      <c r="G436" s="197">
        <v>0</v>
      </c>
      <c r="H436" s="196">
        <v>0</v>
      </c>
      <c r="I436" s="198"/>
      <c r="J436" s="199"/>
    </row>
    <row r="437" spans="1:10" ht="16">
      <c r="A437" s="191">
        <v>426</v>
      </c>
      <c r="B437" s="234" t="s">
        <v>876</v>
      </c>
      <c r="C437" s="198" t="s">
        <v>890</v>
      </c>
      <c r="D437" s="235">
        <v>2</v>
      </c>
      <c r="E437" s="236"/>
      <c r="F437" s="196"/>
      <c r="G437" s="197">
        <v>0</v>
      </c>
      <c r="H437" s="196">
        <v>0</v>
      </c>
      <c r="I437" s="198"/>
      <c r="J437" s="199"/>
    </row>
    <row r="438" spans="1:10" s="209" customFormat="1" ht="42" customHeight="1">
      <c r="A438" s="944" t="s">
        <v>1048</v>
      </c>
      <c r="B438" s="945"/>
      <c r="C438" s="945"/>
      <c r="D438" s="945"/>
      <c r="E438" s="945"/>
      <c r="F438" s="945"/>
      <c r="G438" s="946"/>
      <c r="H438" s="237">
        <v>149455961.60000002</v>
      </c>
      <c r="I438" s="198"/>
      <c r="J438" s="199"/>
    </row>
    <row r="439" spans="1:10">
      <c r="A439" s="174"/>
      <c r="B439" s="175"/>
      <c r="C439" s="176"/>
      <c r="D439" s="177"/>
      <c r="E439" s="178"/>
      <c r="F439" s="178"/>
      <c r="G439" s="709">
        <f>+SUM(G12:G437)</f>
        <v>4226154.1800000006</v>
      </c>
      <c r="H439" s="180"/>
      <c r="I439" s="176"/>
      <c r="J439" s="181"/>
    </row>
    <row r="440" spans="1:10">
      <c r="A440" s="174"/>
      <c r="B440" s="175"/>
      <c r="C440" s="176"/>
      <c r="D440" s="177"/>
      <c r="E440" s="178"/>
      <c r="F440" s="178"/>
      <c r="G440" s="179"/>
      <c r="H440" s="180"/>
      <c r="I440" s="176"/>
      <c r="J440" s="181"/>
    </row>
    <row r="441" spans="1:10" ht="34">
      <c r="A441" s="926" t="s">
        <v>1049</v>
      </c>
      <c r="B441" s="927"/>
      <c r="C441" s="927"/>
      <c r="D441" s="927"/>
      <c r="E441" s="927"/>
      <c r="F441" s="927"/>
      <c r="G441" s="927"/>
      <c r="H441" s="927"/>
      <c r="I441" s="927"/>
      <c r="J441" s="928"/>
    </row>
    <row r="442" spans="1:10">
      <c r="A442" s="174"/>
      <c r="B442" s="175"/>
      <c r="C442" s="176"/>
      <c r="D442" s="177"/>
      <c r="E442" s="178"/>
      <c r="F442" s="178"/>
      <c r="G442" s="179"/>
      <c r="H442" s="180"/>
      <c r="I442" s="176"/>
      <c r="J442" s="181"/>
    </row>
    <row r="443" spans="1:10">
      <c r="A443" s="174"/>
      <c r="B443" s="175"/>
      <c r="C443" s="176"/>
      <c r="D443" s="177"/>
      <c r="E443" s="178"/>
      <c r="F443" s="178"/>
      <c r="G443" s="179"/>
      <c r="H443" s="180"/>
      <c r="I443" s="176"/>
      <c r="J443" s="181"/>
    </row>
    <row r="444" spans="1:10">
      <c r="A444" s="174"/>
      <c r="B444" s="175"/>
      <c r="C444" s="176"/>
      <c r="D444" s="177"/>
      <c r="E444" s="178"/>
      <c r="F444" s="178"/>
      <c r="G444" s="179"/>
      <c r="H444" s="180"/>
      <c r="I444" s="176"/>
      <c r="J444" s="181"/>
    </row>
    <row r="445" spans="1:10">
      <c r="A445" s="174"/>
      <c r="B445" s="175"/>
      <c r="C445" s="176"/>
      <c r="D445" s="177"/>
      <c r="E445" s="178"/>
      <c r="F445" s="178"/>
      <c r="G445" s="179"/>
      <c r="H445" s="180"/>
      <c r="I445" s="176"/>
      <c r="J445" s="181"/>
    </row>
    <row r="446" spans="1:10" ht="33">
      <c r="A446" s="238" t="s">
        <v>1050</v>
      </c>
      <c r="B446" s="175"/>
      <c r="C446" s="176"/>
      <c r="D446" s="177"/>
      <c r="E446" s="178"/>
      <c r="F446" s="178"/>
      <c r="G446" s="179"/>
      <c r="H446" s="180"/>
      <c r="I446" s="176"/>
      <c r="J446" s="181"/>
    </row>
    <row r="447" spans="1:10">
      <c r="A447" s="174"/>
      <c r="B447" s="175"/>
      <c r="C447" s="176"/>
      <c r="D447" s="177"/>
      <c r="E447" s="178"/>
      <c r="F447" s="178"/>
      <c r="G447" s="179"/>
      <c r="H447" s="180"/>
      <c r="I447" s="176"/>
      <c r="J447" s="181"/>
    </row>
    <row r="448" spans="1:10">
      <c r="A448" s="174"/>
      <c r="B448" s="175"/>
      <c r="C448" s="176"/>
      <c r="D448" s="177"/>
      <c r="E448" s="178"/>
      <c r="F448" s="178"/>
      <c r="G448" s="179"/>
      <c r="H448" s="180"/>
      <c r="I448" s="176"/>
      <c r="J448" s="181"/>
    </row>
    <row r="449" spans="1:10">
      <c r="A449" s="174"/>
      <c r="B449" s="175"/>
      <c r="C449" s="176"/>
      <c r="D449" s="177"/>
      <c r="E449" s="178"/>
      <c r="F449" s="178"/>
      <c r="G449" s="179"/>
      <c r="H449" s="180"/>
      <c r="I449" s="176"/>
      <c r="J449" s="181"/>
    </row>
    <row r="450" spans="1:10">
      <c r="A450" s="174"/>
      <c r="B450" s="175"/>
      <c r="C450" s="176"/>
      <c r="D450" s="177"/>
      <c r="E450" s="178"/>
      <c r="F450" s="178"/>
      <c r="G450" s="179"/>
      <c r="H450" s="180"/>
      <c r="I450" s="176"/>
      <c r="J450" s="181"/>
    </row>
    <row r="451" spans="1:10" ht="16" thickBot="1">
      <c r="A451" s="239"/>
      <c r="B451" s="240"/>
      <c r="C451" s="176"/>
      <c r="D451" s="177"/>
      <c r="E451" s="178"/>
      <c r="F451" s="178"/>
      <c r="G451" s="179"/>
      <c r="H451" s="180"/>
      <c r="I451" s="176"/>
      <c r="J451" s="181"/>
    </row>
    <row r="452" spans="1:10" ht="28">
      <c r="A452" s="241" t="s">
        <v>1051</v>
      </c>
      <c r="B452" s="175"/>
      <c r="C452" s="176"/>
      <c r="D452" s="177"/>
      <c r="E452" s="178"/>
      <c r="F452" s="178"/>
      <c r="G452" s="179"/>
      <c r="H452" s="180"/>
      <c r="I452" s="176"/>
      <c r="J452" s="181"/>
    </row>
    <row r="453" spans="1:10" ht="28">
      <c r="A453" s="241" t="s">
        <v>1052</v>
      </c>
      <c r="B453" s="175"/>
      <c r="C453" s="176"/>
      <c r="D453" s="177"/>
      <c r="E453" s="178"/>
      <c r="F453" s="178"/>
      <c r="G453" s="179"/>
      <c r="H453" s="180"/>
      <c r="I453" s="176"/>
      <c r="J453" s="181"/>
    </row>
    <row r="454" spans="1:10" ht="28">
      <c r="A454" s="241" t="s">
        <v>1053</v>
      </c>
      <c r="B454" s="175"/>
      <c r="C454" s="176"/>
      <c r="D454" s="177"/>
      <c r="E454" s="178"/>
      <c r="F454" s="178"/>
      <c r="G454" s="179"/>
      <c r="H454" s="180"/>
      <c r="I454" s="176"/>
      <c r="J454" s="181"/>
    </row>
    <row r="455" spans="1:10" ht="16" thickBot="1">
      <c r="A455" s="239"/>
      <c r="B455" s="240"/>
      <c r="C455" s="242"/>
      <c r="D455" s="243"/>
      <c r="E455" s="244"/>
      <c r="F455" s="244"/>
      <c r="G455" s="245"/>
      <c r="H455" s="246"/>
      <c r="I455" s="242"/>
      <c r="J455" s="247"/>
    </row>
    <row r="456" spans="1:10" ht="81" customHeight="1" thickBot="1">
      <c r="A456" s="929" t="s">
        <v>1054</v>
      </c>
      <c r="B456" s="930"/>
      <c r="C456" s="930"/>
      <c r="D456" s="930"/>
      <c r="E456" s="930"/>
      <c r="F456" s="930"/>
      <c r="G456" s="930"/>
      <c r="H456" s="930"/>
      <c r="I456" s="930"/>
      <c r="J456" s="931"/>
    </row>
  </sheetData>
  <autoFilter ref="A11:J439"/>
  <mergeCells count="8">
    <mergeCell ref="A441:J441"/>
    <mergeCell ref="A456:J456"/>
    <mergeCell ref="A1:J1"/>
    <mergeCell ref="A7:J7"/>
    <mergeCell ref="A8:J8"/>
    <mergeCell ref="A9:J9"/>
    <mergeCell ref="A10:J10"/>
    <mergeCell ref="A438:G438"/>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2"/>
  <sheetViews>
    <sheetView workbookViewId="0"/>
  </sheetViews>
  <sheetFormatPr baseColWidth="10" defaultRowHeight="14" x14ac:dyDescent="0"/>
  <cols>
    <col min="2" max="2" width="38" bestFit="1" customWidth="1"/>
    <col min="4" max="4" width="14.5" bestFit="1" customWidth="1"/>
    <col min="5" max="5" width="15.5" bestFit="1" customWidth="1"/>
    <col min="6" max="6" width="14.83203125" customWidth="1"/>
    <col min="8" max="8" width="13.5" bestFit="1" customWidth="1"/>
    <col min="9" max="9" width="12.33203125" customWidth="1"/>
    <col min="11" max="11" width="19.83203125" customWidth="1"/>
    <col min="14" max="14" width="18.5" customWidth="1"/>
    <col min="15" max="15" width="18.6640625" customWidth="1"/>
    <col min="16" max="16" width="18.83203125" bestFit="1" customWidth="1"/>
  </cols>
  <sheetData>
    <row r="1" spans="1:21" s="1" customFormat="1">
      <c r="B1" s="1" t="s">
        <v>0</v>
      </c>
    </row>
    <row r="2" spans="1:21" s="1" customFormat="1">
      <c r="B2" s="1" t="s">
        <v>1</v>
      </c>
    </row>
    <row r="3" spans="1:21" s="1" customFormat="1">
      <c r="B3" s="1" t="s">
        <v>2</v>
      </c>
    </row>
    <row r="5" spans="1:21" s="2" customFormat="1" ht="38.25" customHeight="1">
      <c r="A5" s="6" t="s">
        <v>3</v>
      </c>
      <c r="B5" s="6" t="s">
        <v>4</v>
      </c>
      <c r="C5" s="6" t="s">
        <v>5</v>
      </c>
      <c r="D5" s="6" t="s">
        <v>6</v>
      </c>
      <c r="E5" s="7" t="str">
        <f>+'CALIFICACION FINAL'!E5</f>
        <v>PHARMAEUROPEA</v>
      </c>
      <c r="F5" s="7" t="str">
        <f>+'CALIFICACION FINAL'!F5</f>
        <v>LABORATORIOS LTDA</v>
      </c>
      <c r="G5" s="7" t="str">
        <f>+'CALIFICACION FINAL'!G5</f>
        <v>HOSPIMEDICS SA</v>
      </c>
      <c r="H5" s="7" t="str">
        <f>+'CALIFICACION FINAL'!H5</f>
        <v>OC LA ECONOMIA</v>
      </c>
      <c r="I5" s="7" t="str">
        <f>+'CALIFICACION FINAL'!I5</f>
        <v>COBO Y ASOCIADOS SAS</v>
      </c>
      <c r="J5" s="7" t="str">
        <f>+'CALIFICACION FINAL'!J5</f>
        <v>COOSBOY</v>
      </c>
      <c r="K5" s="7" t="str">
        <f>+'CALIFICACION FINAL'!K5</f>
        <v>PRODUSER LTDA</v>
      </c>
      <c r="L5" s="7" t="str">
        <f>+'CALIFICACION FINAL'!L5</f>
        <v>ALFA TRADING SAS</v>
      </c>
      <c r="M5" s="7" t="str">
        <f>+'CALIFICACION FINAL'!M5</f>
        <v>ALLERS GROUP</v>
      </c>
      <c r="N5" s="7" t="str">
        <f>+'CALIFICACION FINAL'!N5</f>
        <v>PRO-H SA</v>
      </c>
      <c r="O5" s="7" t="str">
        <f>+'CALIFICACION FINAL'!O5</f>
        <v>S Y D COLOMBIA</v>
      </c>
      <c r="P5" s="7" t="str">
        <f>+'CALIFICACION FINAL'!P5</f>
        <v>REM EQUIPOS</v>
      </c>
      <c r="Q5" s="7" t="str">
        <f>+'CALIFICACION FINAL'!Q5</f>
        <v>COMERCIAL MEDICA CI LTDA</v>
      </c>
      <c r="R5" s="7" t="str">
        <f>+'CALIFICACION FINAL'!R5</f>
        <v>ASEPSIS PRODUCTS LTDA</v>
      </c>
      <c r="S5" s="7" t="str">
        <f>+'CALIFICACION FINAL'!S5</f>
        <v>DEPOSFARMA SAS</v>
      </c>
      <c r="T5" s="7" t="e">
        <f>+'CALIFICACION FINAL'!#REF!</f>
        <v>#REF!</v>
      </c>
      <c r="U5" s="7" t="e">
        <f>+'CALIFICACION FINAL'!#REF!</f>
        <v>#REF!</v>
      </c>
    </row>
    <row r="6" spans="1:21" s="1" customFormat="1">
      <c r="A6" s="9">
        <f>+'CALIFICACION FINAL'!A6</f>
        <v>1</v>
      </c>
      <c r="B6" s="9" t="str">
        <f>+'CALIFICACION FINAL'!B6</f>
        <v>ACEITE MINERAL CRISTAL</v>
      </c>
      <c r="C6" s="9" t="str">
        <f>+'CALIFICACION FINAL'!C6</f>
        <v xml:space="preserve">GLN </v>
      </c>
      <c r="D6" s="9">
        <f>+'CALIFICACION FINAL'!D6</f>
        <v>4</v>
      </c>
      <c r="E6" s="15">
        <f>+'CALIFICACION FINAL'!E6/'CALIFICACION FINAL'!T6</f>
        <v>1.2380691308785707</v>
      </c>
      <c r="F6" s="15">
        <f>+'CALIFICACION FINAL'!F6/'CALIFICACION FINAL'!T6</f>
        <v>0</v>
      </c>
      <c r="G6" s="15">
        <f>+'CALIFICACION FINAL'!G6/'CALIFICACION FINAL'!T6</f>
        <v>0</v>
      </c>
      <c r="H6" s="15">
        <f>+'CALIFICACION FINAL'!H6/'CALIFICACION FINAL'!T6</f>
        <v>1.3070927214439194</v>
      </c>
      <c r="I6" s="15">
        <f>+'CALIFICACION FINAL'!I6/'CALIFICACION FINAL'!T6</f>
        <v>0</v>
      </c>
      <c r="J6" s="15">
        <f>+'CALIFICACION FINAL'!J6/'CALIFICACION FINAL'!T6</f>
        <v>1.0585505095195957</v>
      </c>
      <c r="K6" s="15">
        <f>+'CALIFICACION FINAL'!K6/'CALIFICACION FINAL'!T6</f>
        <v>0</v>
      </c>
      <c r="L6" s="15">
        <f>+'CALIFICACION FINAL'!L6/'CALIFICACION FINAL'!T6</f>
        <v>0</v>
      </c>
      <c r="M6" s="15">
        <f>+'CALIFICACION FINAL'!M6/'CALIFICACION FINAL'!T6</f>
        <v>0</v>
      </c>
      <c r="N6" s="15">
        <f>+'CALIFICACION FINAL'!N6/'CALIFICACION FINAL'!T6</f>
        <v>1</v>
      </c>
      <c r="O6" s="15">
        <f>+'CALIFICACION FINAL'!O6/'CALIFICACION FINAL'!T6</f>
        <v>0</v>
      </c>
      <c r="P6" s="15">
        <f>+'CALIFICACION FINAL'!P6/'CALIFICACION FINAL'!T6</f>
        <v>1.2645220220934548</v>
      </c>
      <c r="Q6" s="15">
        <f>+'CALIFICACION FINAL'!Q6/'CALIFICACION FINAL'!T6</f>
        <v>1.3580053092798219</v>
      </c>
      <c r="R6" s="15">
        <f>+'CALIFICACION FINAL'!R6/'CALIFICACION FINAL'!T6</f>
        <v>0</v>
      </c>
      <c r="S6" s="15">
        <f>+'CALIFICACION FINAL'!S6/'CALIFICACION FINAL'!T6</f>
        <v>1.1132360916849828</v>
      </c>
      <c r="T6" s="15" t="e">
        <f>+'CALIFICACION FINAL'!#REF!/'CALIFICACION FINAL'!T6</f>
        <v>#REF!</v>
      </c>
      <c r="U6" s="15" t="e">
        <f>+'CALIFICACION FINAL'!#REF!/'CALIFICACION FINAL'!T6</f>
        <v>#REF!</v>
      </c>
    </row>
    <row r="7" spans="1:21" s="1" customFormat="1">
      <c r="A7" s="9">
        <f>+'CALIFICACION FINAL'!A7</f>
        <v>2</v>
      </c>
      <c r="B7" s="9" t="str">
        <f>+'CALIFICACION FINAL'!B7</f>
        <v>AGUJA DESECHABLE No. 18 X 1</v>
      </c>
      <c r="C7" s="9" t="str">
        <f>+'CALIFICACION FINAL'!C7</f>
        <v>CJA X 100 UNIDADES</v>
      </c>
      <c r="D7" s="9">
        <f>+'CALIFICACION FINAL'!D7</f>
        <v>40</v>
      </c>
      <c r="E7" s="15">
        <f>+'CALIFICACION FINAL'!E7/'CALIFICACION FINAL'!T7</f>
        <v>1.4634146341463414</v>
      </c>
      <c r="F7" s="15">
        <f>+'CALIFICACION FINAL'!F7/'CALIFICACION FINAL'!T7</f>
        <v>0</v>
      </c>
      <c r="G7" s="15">
        <f>+'CALIFICACION FINAL'!G7/'CALIFICACION FINAL'!T7</f>
        <v>0</v>
      </c>
      <c r="H7" s="15">
        <f>+'CALIFICACION FINAL'!H7/'CALIFICACION FINAL'!T7</f>
        <v>1.1951219512195121</v>
      </c>
      <c r="I7" s="15">
        <f>+'CALIFICACION FINAL'!I7/'CALIFICACION FINAL'!T7</f>
        <v>0</v>
      </c>
      <c r="J7" s="15">
        <f>+'CALIFICACION FINAL'!J7/'CALIFICACION FINAL'!T7</f>
        <v>1.3624390243902438</v>
      </c>
      <c r="K7" s="15">
        <f>+'CALIFICACION FINAL'!K7/'CALIFICACION FINAL'!T7</f>
        <v>0</v>
      </c>
      <c r="L7" s="15">
        <f>+'CALIFICACION FINAL'!L7/'CALIFICACION FINAL'!T7</f>
        <v>0</v>
      </c>
      <c r="M7" s="15">
        <f>+'CALIFICACION FINAL'!M7/'CALIFICACION FINAL'!T7</f>
        <v>1.495609756097561</v>
      </c>
      <c r="N7" s="15">
        <f>+'CALIFICACION FINAL'!N7/'CALIFICACION FINAL'!T7</f>
        <v>0</v>
      </c>
      <c r="O7" s="15">
        <f>+'CALIFICACION FINAL'!O7/'CALIFICACION FINAL'!T7</f>
        <v>1.1143818334735072</v>
      </c>
      <c r="P7" s="15">
        <f>+'CALIFICACION FINAL'!P7/'CALIFICACION FINAL'!T7</f>
        <v>1</v>
      </c>
      <c r="Q7" s="15">
        <f>+'CALIFICACION FINAL'!Q7/'CALIFICACION FINAL'!T7</f>
        <v>1.1143818334735072</v>
      </c>
      <c r="R7" s="15">
        <f>+'CALIFICACION FINAL'!R7/'CALIFICACION FINAL'!T7</f>
        <v>0</v>
      </c>
      <c r="S7" s="15">
        <f>+'CALIFICACION FINAL'!S7/'CALIFICACION FINAL'!T7</f>
        <v>0</v>
      </c>
      <c r="T7" s="15" t="e">
        <f>+'CALIFICACION FINAL'!#REF!/'CALIFICACION FINAL'!T7</f>
        <v>#REF!</v>
      </c>
      <c r="U7" s="15" t="e">
        <f>+'CALIFICACION FINAL'!#REF!/'CALIFICACION FINAL'!T7</f>
        <v>#REF!</v>
      </c>
    </row>
    <row r="8" spans="1:21" s="1" customFormat="1">
      <c r="A8" s="9">
        <f>+'CALIFICACION FINAL'!A8</f>
        <v>3</v>
      </c>
      <c r="B8" s="9" t="str">
        <f>+'CALIFICACION FINAL'!B8</f>
        <v>AGUJA DESECHABLE No. 18 X 1 1/2</v>
      </c>
      <c r="C8" s="9" t="str">
        <f>+'CALIFICACION FINAL'!C8</f>
        <v>CJA X 100 UNIDADES</v>
      </c>
      <c r="D8" s="9">
        <f>+'CALIFICACION FINAL'!D8</f>
        <v>8</v>
      </c>
      <c r="E8" s="15">
        <f>+'CALIFICACION FINAL'!E8/'CALIFICACION FINAL'!T8</f>
        <v>1.4634146341463414</v>
      </c>
      <c r="F8" s="15">
        <f>+'CALIFICACION FINAL'!F8/'CALIFICACION FINAL'!T8</f>
        <v>0</v>
      </c>
      <c r="G8" s="15">
        <f>+'CALIFICACION FINAL'!G8/'CALIFICACION FINAL'!T8</f>
        <v>0</v>
      </c>
      <c r="H8" s="15">
        <f>+'CALIFICACION FINAL'!H8/'CALIFICACION FINAL'!T8</f>
        <v>1.1219512195121952</v>
      </c>
      <c r="I8" s="15">
        <f>+'CALIFICACION FINAL'!I8/'CALIFICACION FINAL'!T8</f>
        <v>0</v>
      </c>
      <c r="J8" s="15">
        <f>+'CALIFICACION FINAL'!J8/'CALIFICACION FINAL'!T8</f>
        <v>1.3624390243902438</v>
      </c>
      <c r="K8" s="15">
        <f>+'CALIFICACION FINAL'!K8/'CALIFICACION FINAL'!T8</f>
        <v>0</v>
      </c>
      <c r="L8" s="15">
        <f>+'CALIFICACION FINAL'!L8/'CALIFICACION FINAL'!T8</f>
        <v>0</v>
      </c>
      <c r="M8" s="15">
        <f>+'CALIFICACION FINAL'!M8/'CALIFICACION FINAL'!T8</f>
        <v>1.495609756097561</v>
      </c>
      <c r="N8" s="15">
        <f>+'CALIFICACION FINAL'!N8/'CALIFICACION FINAL'!T8</f>
        <v>1.1707317073170731</v>
      </c>
      <c r="O8" s="15">
        <f>+'CALIFICACION FINAL'!O8/'CALIFICACION FINAL'!T8</f>
        <v>1.7451640033641715</v>
      </c>
      <c r="P8" s="15">
        <f>+'CALIFICACION FINAL'!P8/'CALIFICACION FINAL'!T8</f>
        <v>1</v>
      </c>
      <c r="Q8" s="15">
        <f>+'CALIFICACION FINAL'!Q8/'CALIFICACION FINAL'!T8</f>
        <v>1.1143818334735072</v>
      </c>
      <c r="R8" s="15">
        <f>+'CALIFICACION FINAL'!R8/'CALIFICACION FINAL'!T8</f>
        <v>0</v>
      </c>
      <c r="S8" s="15">
        <f>+'CALIFICACION FINAL'!S8/'CALIFICACION FINAL'!T8</f>
        <v>0</v>
      </c>
      <c r="T8" s="15" t="e">
        <f>+'CALIFICACION FINAL'!#REF!/'CALIFICACION FINAL'!T8</f>
        <v>#REF!</v>
      </c>
      <c r="U8" s="15" t="e">
        <f>+'CALIFICACION FINAL'!#REF!/'CALIFICACION FINAL'!T8</f>
        <v>#REF!</v>
      </c>
    </row>
    <row r="9" spans="1:21" s="1" customFormat="1">
      <c r="A9" s="9">
        <f>+'CALIFICACION FINAL'!A9</f>
        <v>4</v>
      </c>
      <c r="B9" s="9" t="str">
        <f>+'CALIFICACION FINAL'!B9</f>
        <v>AGUJA DESECHABLE No. 19 X 1</v>
      </c>
      <c r="C9" s="9" t="str">
        <f>+'CALIFICACION FINAL'!C9</f>
        <v>CJA X 100 UNIDADES</v>
      </c>
      <c r="D9" s="9">
        <f>+'CALIFICACION FINAL'!D9</f>
        <v>8</v>
      </c>
      <c r="E9" s="15">
        <f>+'CALIFICACION FINAL'!E9/'CALIFICACION FINAL'!T9</f>
        <v>1.4634146341463414</v>
      </c>
      <c r="F9" s="15">
        <f>+'CALIFICACION FINAL'!F9/'CALIFICACION FINAL'!T9</f>
        <v>0</v>
      </c>
      <c r="G9" s="15">
        <f>+'CALIFICACION FINAL'!G9/'CALIFICACION FINAL'!T9</f>
        <v>0</v>
      </c>
      <c r="H9" s="15">
        <f>+'CALIFICACION FINAL'!H9/'CALIFICACION FINAL'!T9</f>
        <v>1.2926829268292683</v>
      </c>
      <c r="I9" s="15">
        <f>+'CALIFICACION FINAL'!I9/'CALIFICACION FINAL'!T9</f>
        <v>0</v>
      </c>
      <c r="J9" s="15">
        <f>+'CALIFICACION FINAL'!J9/'CALIFICACION FINAL'!T9</f>
        <v>1.3624390243902438</v>
      </c>
      <c r="K9" s="15">
        <f>+'CALIFICACION FINAL'!K9/'CALIFICACION FINAL'!T9</f>
        <v>0</v>
      </c>
      <c r="L9" s="15">
        <f>+'CALIFICACION FINAL'!L9/'CALIFICACION FINAL'!T9</f>
        <v>0</v>
      </c>
      <c r="M9" s="15">
        <f>+'CALIFICACION FINAL'!M9/'CALIFICACION FINAL'!T9</f>
        <v>1.495609756097561</v>
      </c>
      <c r="N9" s="15">
        <f>+'CALIFICACION FINAL'!N9/'CALIFICACION FINAL'!T9</f>
        <v>1.1707317073170731</v>
      </c>
      <c r="O9" s="15">
        <f>+'CALIFICACION FINAL'!O9/'CALIFICACION FINAL'!T9</f>
        <v>1.2615643397813288</v>
      </c>
      <c r="P9" s="15">
        <f>+'CALIFICACION FINAL'!P9/'CALIFICACION FINAL'!T9</f>
        <v>1</v>
      </c>
      <c r="Q9" s="15">
        <f>+'CALIFICACION FINAL'!Q9/'CALIFICACION FINAL'!T9</f>
        <v>1.1143818334735072</v>
      </c>
      <c r="R9" s="15">
        <f>+'CALIFICACION FINAL'!R9/'CALIFICACION FINAL'!T9</f>
        <v>0</v>
      </c>
      <c r="S9" s="15">
        <f>+'CALIFICACION FINAL'!S9/'CALIFICACION FINAL'!T9</f>
        <v>0</v>
      </c>
      <c r="T9" s="15" t="e">
        <f>+'CALIFICACION FINAL'!#REF!/'CALIFICACION FINAL'!T9</f>
        <v>#REF!</v>
      </c>
      <c r="U9" s="15" t="e">
        <f>+'CALIFICACION FINAL'!#REF!/'CALIFICACION FINAL'!T9</f>
        <v>#REF!</v>
      </c>
    </row>
    <row r="10" spans="1:21" s="1" customFormat="1">
      <c r="A10" s="9">
        <f>+'CALIFICACION FINAL'!A10</f>
        <v>5</v>
      </c>
      <c r="B10" s="9" t="str">
        <f>+'CALIFICACION FINAL'!B10</f>
        <v>AGUJA DESECHABLE No. 20 X 11/2</v>
      </c>
      <c r="C10" s="9" t="str">
        <f>+'CALIFICACION FINAL'!C10</f>
        <v>CJA X 100 UNIDADES</v>
      </c>
      <c r="D10" s="9">
        <f>+'CALIFICACION FINAL'!D10</f>
        <v>8</v>
      </c>
      <c r="E10" s="15">
        <f>+'CALIFICACION FINAL'!E10/'CALIFICACION FINAL'!T10</f>
        <v>1.4634146341463414</v>
      </c>
      <c r="F10" s="15">
        <f>+'CALIFICACION FINAL'!F10/'CALIFICACION FINAL'!T10</f>
        <v>0</v>
      </c>
      <c r="G10" s="15">
        <f>+'CALIFICACION FINAL'!G10/'CALIFICACION FINAL'!T10</f>
        <v>0</v>
      </c>
      <c r="H10" s="15">
        <f>+'CALIFICACION FINAL'!H10/'CALIFICACION FINAL'!T10</f>
        <v>1.1951219512195121</v>
      </c>
      <c r="I10" s="15">
        <f>+'CALIFICACION FINAL'!I10/'CALIFICACION FINAL'!T10</f>
        <v>0</v>
      </c>
      <c r="J10" s="15">
        <f>+'CALIFICACION FINAL'!J10/'CALIFICACION FINAL'!T10</f>
        <v>1.3624390243902438</v>
      </c>
      <c r="K10" s="15">
        <f>+'CALIFICACION FINAL'!K10/'CALIFICACION FINAL'!T10</f>
        <v>0</v>
      </c>
      <c r="L10" s="15">
        <f>+'CALIFICACION FINAL'!L10/'CALIFICACION FINAL'!T10</f>
        <v>0</v>
      </c>
      <c r="M10" s="15">
        <f>+'CALIFICACION FINAL'!M10/'CALIFICACION FINAL'!T10</f>
        <v>1.495609756097561</v>
      </c>
      <c r="N10" s="15">
        <f>+'CALIFICACION FINAL'!N10/'CALIFICACION FINAL'!T10</f>
        <v>1.1707317073170731</v>
      </c>
      <c r="O10" s="15">
        <f>+'CALIFICACION FINAL'!O10/'CALIFICACION FINAL'!T10</f>
        <v>1.6400336417157275</v>
      </c>
      <c r="P10" s="15">
        <f>+'CALIFICACION FINAL'!P10/'CALIFICACION FINAL'!T10</f>
        <v>1</v>
      </c>
      <c r="Q10" s="15">
        <f>+'CALIFICACION FINAL'!Q10/'CALIFICACION FINAL'!T10</f>
        <v>1.1143818334735072</v>
      </c>
      <c r="R10" s="15">
        <f>+'CALIFICACION FINAL'!R10/'CALIFICACION FINAL'!T10</f>
        <v>0</v>
      </c>
      <c r="S10" s="15">
        <f>+'CALIFICACION FINAL'!S10/'CALIFICACION FINAL'!T10</f>
        <v>0</v>
      </c>
      <c r="T10" s="15" t="e">
        <f>+'CALIFICACION FINAL'!#REF!/'CALIFICACION FINAL'!T10</f>
        <v>#REF!</v>
      </c>
      <c r="U10" s="15" t="e">
        <f>+'CALIFICACION FINAL'!#REF!/'CALIFICACION FINAL'!T10</f>
        <v>#REF!</v>
      </c>
    </row>
    <row r="11" spans="1:21" s="1" customFormat="1">
      <c r="A11" s="9">
        <f>+'CALIFICACION FINAL'!A11</f>
        <v>6</v>
      </c>
      <c r="B11" s="9" t="str">
        <f>+'CALIFICACION FINAL'!B11</f>
        <v>AGUJA DESECHABLE No. 22 X 1 1/2</v>
      </c>
      <c r="C11" s="9" t="str">
        <f>+'CALIFICACION FINAL'!C11</f>
        <v>CJA X 100 UNIDADES</v>
      </c>
      <c r="D11" s="9">
        <f>+'CALIFICACION FINAL'!D11</f>
        <v>8</v>
      </c>
      <c r="E11" s="15">
        <f>+'CALIFICACION FINAL'!E11/'CALIFICACION FINAL'!T11</f>
        <v>1.4634146341463414</v>
      </c>
      <c r="F11" s="15">
        <f>+'CALIFICACION FINAL'!F11/'CALIFICACION FINAL'!T11</f>
        <v>0</v>
      </c>
      <c r="G11" s="15">
        <f>+'CALIFICACION FINAL'!G11/'CALIFICACION FINAL'!T11</f>
        <v>0</v>
      </c>
      <c r="H11" s="15">
        <f>+'CALIFICACION FINAL'!H11/'CALIFICACION FINAL'!T11</f>
        <v>1.2926829268292683</v>
      </c>
      <c r="I11" s="15">
        <f>+'CALIFICACION FINAL'!I11/'CALIFICACION FINAL'!T11</f>
        <v>0</v>
      </c>
      <c r="J11" s="15">
        <f>+'CALIFICACION FINAL'!J11/'CALIFICACION FINAL'!T11</f>
        <v>1.3624390243902438</v>
      </c>
      <c r="K11" s="15">
        <f>+'CALIFICACION FINAL'!K11/'CALIFICACION FINAL'!T11</f>
        <v>0</v>
      </c>
      <c r="L11" s="15">
        <f>+'CALIFICACION FINAL'!L11/'CALIFICACION FINAL'!T11</f>
        <v>0</v>
      </c>
      <c r="M11" s="15">
        <f>+'CALIFICACION FINAL'!M11/'CALIFICACION FINAL'!T11</f>
        <v>1.495609756097561</v>
      </c>
      <c r="N11" s="15">
        <f>+'CALIFICACION FINAL'!N11/'CALIFICACION FINAL'!T11</f>
        <v>1.1707317073170731</v>
      </c>
      <c r="O11" s="15">
        <f>+'CALIFICACION FINAL'!O11/'CALIFICACION FINAL'!T11</f>
        <v>1.1774600504625736</v>
      </c>
      <c r="P11" s="15">
        <f>+'CALIFICACION FINAL'!P11/'CALIFICACION FINAL'!T11</f>
        <v>1</v>
      </c>
      <c r="Q11" s="15">
        <f>+'CALIFICACION FINAL'!Q11/'CALIFICACION FINAL'!T11</f>
        <v>1.1143818334735072</v>
      </c>
      <c r="R11" s="15">
        <f>+'CALIFICACION FINAL'!R11/'CALIFICACION FINAL'!T11</f>
        <v>0</v>
      </c>
      <c r="S11" s="15">
        <f>+'CALIFICACION FINAL'!S11/'CALIFICACION FINAL'!T11</f>
        <v>0</v>
      </c>
      <c r="T11" s="15" t="e">
        <f>+'CALIFICACION FINAL'!#REF!/'CALIFICACION FINAL'!T11</f>
        <v>#REF!</v>
      </c>
      <c r="U11" s="15" t="e">
        <f>+'CALIFICACION FINAL'!#REF!/'CALIFICACION FINAL'!T11</f>
        <v>#REF!</v>
      </c>
    </row>
    <row r="12" spans="1:21" s="1" customFormat="1">
      <c r="A12" s="9">
        <f>+'CALIFICACION FINAL'!A12</f>
        <v>7</v>
      </c>
      <c r="B12" s="9" t="str">
        <f>+'CALIFICACION FINAL'!B12</f>
        <v>AGUJA DESECHABLE No. 24 X 1</v>
      </c>
      <c r="C12" s="9" t="str">
        <f>+'CALIFICACION FINAL'!C12</f>
        <v>CJA X 100 UNIDADES</v>
      </c>
      <c r="D12" s="9">
        <f>+'CALIFICACION FINAL'!D12</f>
        <v>16</v>
      </c>
      <c r="E12" s="15">
        <f>+'CALIFICACION FINAL'!E12/'CALIFICACION FINAL'!T12</f>
        <v>1.4634146341463414</v>
      </c>
      <c r="F12" s="15">
        <f>+'CALIFICACION FINAL'!F12/'CALIFICACION FINAL'!T12</f>
        <v>0</v>
      </c>
      <c r="G12" s="15">
        <f>+'CALIFICACION FINAL'!G12/'CALIFICACION FINAL'!T12</f>
        <v>0</v>
      </c>
      <c r="H12" s="15">
        <f>+'CALIFICACION FINAL'!H12/'CALIFICACION FINAL'!T12</f>
        <v>1.3414634146341464</v>
      </c>
      <c r="I12" s="15">
        <f>+'CALIFICACION FINAL'!I12/'CALIFICACION FINAL'!T12</f>
        <v>0</v>
      </c>
      <c r="J12" s="15">
        <f>+'CALIFICACION FINAL'!J12/'CALIFICACION FINAL'!T12</f>
        <v>1.3624390243902438</v>
      </c>
      <c r="K12" s="15">
        <f>+'CALIFICACION FINAL'!K12/'CALIFICACION FINAL'!T12</f>
        <v>0</v>
      </c>
      <c r="L12" s="15">
        <f>+'CALIFICACION FINAL'!L12/'CALIFICACION FINAL'!T12</f>
        <v>0</v>
      </c>
      <c r="M12" s="15">
        <f>+'CALIFICACION FINAL'!M12/'CALIFICACION FINAL'!T12</f>
        <v>1.495609756097561</v>
      </c>
      <c r="N12" s="15">
        <f>+'CALIFICACION FINAL'!N12/'CALIFICACION FINAL'!T12</f>
        <v>0</v>
      </c>
      <c r="O12" s="15">
        <f>+'CALIFICACION FINAL'!O12/'CALIFICACION FINAL'!T12</f>
        <v>0</v>
      </c>
      <c r="P12" s="15">
        <f>+'CALIFICACION FINAL'!P12/'CALIFICACION FINAL'!T12</f>
        <v>1</v>
      </c>
      <c r="Q12" s="15">
        <f>+'CALIFICACION FINAL'!Q12/'CALIFICACION FINAL'!T12</f>
        <v>0</v>
      </c>
      <c r="R12" s="15">
        <f>+'CALIFICACION FINAL'!R12/'CALIFICACION FINAL'!T12</f>
        <v>0</v>
      </c>
      <c r="S12" s="15">
        <f>+'CALIFICACION FINAL'!S12/'CALIFICACION FINAL'!T12</f>
        <v>0</v>
      </c>
      <c r="T12" s="15" t="e">
        <f>+'CALIFICACION FINAL'!#REF!/'CALIFICACION FINAL'!T12</f>
        <v>#REF!</v>
      </c>
      <c r="U12" s="15" t="e">
        <f>+'CALIFICACION FINAL'!#REF!/'CALIFICACION FINAL'!T12</f>
        <v>#REF!</v>
      </c>
    </row>
    <row r="13" spans="1:21" s="1" customFormat="1">
      <c r="A13" s="9">
        <f>+'CALIFICACION FINAL'!A13</f>
        <v>8</v>
      </c>
      <c r="B13" s="9" t="str">
        <f>+'CALIFICACION FINAL'!B13</f>
        <v>AGUJA DESECHABLE No. 26 X 1/2</v>
      </c>
      <c r="C13" s="9" t="str">
        <f>+'CALIFICACION FINAL'!C13</f>
        <v>CJA X 100 UNIDADES</v>
      </c>
      <c r="D13" s="9">
        <f>+'CALIFICACION FINAL'!D13</f>
        <v>8</v>
      </c>
      <c r="E13" s="15">
        <f>+'CALIFICACION FINAL'!E13/'CALIFICACION FINAL'!T13</f>
        <v>0</v>
      </c>
      <c r="F13" s="15">
        <f>+'CALIFICACION FINAL'!F13/'CALIFICACION FINAL'!T13</f>
        <v>0</v>
      </c>
      <c r="G13" s="15">
        <f>+'CALIFICACION FINAL'!G13/'CALIFICACION FINAL'!T13</f>
        <v>0</v>
      </c>
      <c r="H13" s="15">
        <f>+'CALIFICACION FINAL'!H13/'CALIFICACION FINAL'!T13</f>
        <v>1</v>
      </c>
      <c r="I13" s="15">
        <f>+'CALIFICACION FINAL'!I13/'CALIFICACION FINAL'!T13</f>
        <v>0</v>
      </c>
      <c r="J13" s="15">
        <f>+'CALIFICACION FINAL'!J13/'CALIFICACION FINAL'!T13</f>
        <v>1.3624390243902438</v>
      </c>
      <c r="K13" s="15">
        <f>+'CALIFICACION FINAL'!K13/'CALIFICACION FINAL'!T13</f>
        <v>0</v>
      </c>
      <c r="L13" s="15">
        <f>+'CALIFICACION FINAL'!L13/'CALIFICACION FINAL'!T13</f>
        <v>0</v>
      </c>
      <c r="M13" s="15">
        <f>+'CALIFICACION FINAL'!M13/'CALIFICACION FINAL'!T13</f>
        <v>1.495609756097561</v>
      </c>
      <c r="N13" s="15">
        <f>+'CALIFICACION FINAL'!N13/'CALIFICACION FINAL'!T13</f>
        <v>1.1707317073170731</v>
      </c>
      <c r="O13" s="15">
        <f>+'CALIFICACION FINAL'!O13/'CALIFICACION FINAL'!T13</f>
        <v>1.2615643397813288</v>
      </c>
      <c r="P13" s="15">
        <f>+'CALIFICACION FINAL'!P13/'CALIFICACION FINAL'!T13</f>
        <v>1</v>
      </c>
      <c r="Q13" s="15">
        <f>+'CALIFICACION FINAL'!Q13/'CALIFICACION FINAL'!T13</f>
        <v>0</v>
      </c>
      <c r="R13" s="15">
        <f>+'CALIFICACION FINAL'!R13/'CALIFICACION FINAL'!T13</f>
        <v>0</v>
      </c>
      <c r="S13" s="15">
        <f>+'CALIFICACION FINAL'!S13/'CALIFICACION FINAL'!T13</f>
        <v>0</v>
      </c>
      <c r="T13" s="15" t="e">
        <f>+'CALIFICACION FINAL'!#REF!/'CALIFICACION FINAL'!T13</f>
        <v>#REF!</v>
      </c>
      <c r="U13" s="15" t="e">
        <f>+'CALIFICACION FINAL'!#REF!/'CALIFICACION FINAL'!T13</f>
        <v>#REF!</v>
      </c>
    </row>
    <row r="14" spans="1:21" s="1" customFormat="1">
      <c r="A14" s="9">
        <f>+'CALIFICACION FINAL'!A14</f>
        <v>9</v>
      </c>
      <c r="B14" s="9" t="str">
        <f>+'CALIFICACION FINAL'!B14</f>
        <v>AGUJA DESECHABLE. No. 21 X 1 1/2</v>
      </c>
      <c r="C14" s="9" t="str">
        <f>+'CALIFICACION FINAL'!C14</f>
        <v>CJA X 100 UNIDADES</v>
      </c>
      <c r="D14" s="9">
        <f>+'CALIFICACION FINAL'!D14</f>
        <v>4</v>
      </c>
      <c r="E14" s="15">
        <f>+'CALIFICACION FINAL'!E14/'CALIFICACION FINAL'!T14</f>
        <v>1.4634146341463414</v>
      </c>
      <c r="F14" s="15">
        <f>+'CALIFICACION FINAL'!F14/'CALIFICACION FINAL'!T14</f>
        <v>0</v>
      </c>
      <c r="G14" s="15">
        <f>+'CALIFICACION FINAL'!G14/'CALIFICACION FINAL'!T14</f>
        <v>0</v>
      </c>
      <c r="H14" s="15">
        <f>+'CALIFICACION FINAL'!H14/'CALIFICACION FINAL'!T14</f>
        <v>1.1707317073170731</v>
      </c>
      <c r="I14" s="15">
        <f>+'CALIFICACION FINAL'!I14/'CALIFICACION FINAL'!T14</f>
        <v>0</v>
      </c>
      <c r="J14" s="15">
        <f>+'CALIFICACION FINAL'!J14/'CALIFICACION FINAL'!T14</f>
        <v>1.3624390243902438</v>
      </c>
      <c r="K14" s="15">
        <f>+'CALIFICACION FINAL'!K14/'CALIFICACION FINAL'!T14</f>
        <v>0</v>
      </c>
      <c r="L14" s="15">
        <f>+'CALIFICACION FINAL'!L14/'CALIFICACION FINAL'!T14</f>
        <v>0</v>
      </c>
      <c r="M14" s="15">
        <f>+'CALIFICACION FINAL'!M14/'CALIFICACION FINAL'!T14</f>
        <v>1.495609756097561</v>
      </c>
      <c r="N14" s="15">
        <f>+'CALIFICACION FINAL'!N14/'CALIFICACION FINAL'!T14</f>
        <v>1.1707317073170731</v>
      </c>
      <c r="O14" s="15">
        <f>+'CALIFICACION FINAL'!O14/'CALIFICACION FINAL'!T14</f>
        <v>1.9343986543313709</v>
      </c>
      <c r="P14" s="15">
        <f>+'CALIFICACION FINAL'!P14/'CALIFICACION FINAL'!T14</f>
        <v>1</v>
      </c>
      <c r="Q14" s="15">
        <f>+'CALIFICACION FINAL'!Q14/'CALIFICACION FINAL'!T14</f>
        <v>1.1143818334735072</v>
      </c>
      <c r="R14" s="15">
        <f>+'CALIFICACION FINAL'!R14/'CALIFICACION FINAL'!T14</f>
        <v>0</v>
      </c>
      <c r="S14" s="15">
        <f>+'CALIFICACION FINAL'!S14/'CALIFICACION FINAL'!T14</f>
        <v>0</v>
      </c>
      <c r="T14" s="15" t="e">
        <f>+'CALIFICACION FINAL'!#REF!/'CALIFICACION FINAL'!T14</f>
        <v>#REF!</v>
      </c>
      <c r="U14" s="15" t="e">
        <f>+'CALIFICACION FINAL'!#REF!/'CALIFICACION FINAL'!T14</f>
        <v>#REF!</v>
      </c>
    </row>
    <row r="15" spans="1:21" s="1" customFormat="1">
      <c r="A15" s="9">
        <f>+'CALIFICACION FINAL'!A15</f>
        <v>10</v>
      </c>
      <c r="B15" s="9" t="str">
        <f>+'CALIFICACION FINAL'!B15</f>
        <v>AGUJA DESECHABLE. No. 23 X 1</v>
      </c>
      <c r="C15" s="9" t="str">
        <f>+'CALIFICACION FINAL'!C15</f>
        <v>CJA X 100 UNIDADES</v>
      </c>
      <c r="D15" s="9">
        <f>+'CALIFICACION FINAL'!D15</f>
        <v>8</v>
      </c>
      <c r="E15" s="15">
        <f>+'CALIFICACION FINAL'!E15/'CALIFICACION FINAL'!T15</f>
        <v>1.4634146341463414</v>
      </c>
      <c r="F15" s="15">
        <f>+'CALIFICACION FINAL'!F15/'CALIFICACION FINAL'!T15</f>
        <v>0</v>
      </c>
      <c r="G15" s="15">
        <f>+'CALIFICACION FINAL'!G15/'CALIFICACION FINAL'!T15</f>
        <v>0</v>
      </c>
      <c r="H15" s="15">
        <f>+'CALIFICACION FINAL'!H15/'CALIFICACION FINAL'!T15</f>
        <v>1.2926829268292683</v>
      </c>
      <c r="I15" s="15">
        <f>+'CALIFICACION FINAL'!I15/'CALIFICACION FINAL'!T15</f>
        <v>0</v>
      </c>
      <c r="J15" s="15">
        <f>+'CALIFICACION FINAL'!J15/'CALIFICACION FINAL'!T15</f>
        <v>1.3624390243902438</v>
      </c>
      <c r="K15" s="15">
        <f>+'CALIFICACION FINAL'!K15/'CALIFICACION FINAL'!T15</f>
        <v>0</v>
      </c>
      <c r="L15" s="15">
        <f>+'CALIFICACION FINAL'!L15/'CALIFICACION FINAL'!T15</f>
        <v>0</v>
      </c>
      <c r="M15" s="15">
        <f>+'CALIFICACION FINAL'!M15/'CALIFICACION FINAL'!T15</f>
        <v>1.495609756097561</v>
      </c>
      <c r="N15" s="15">
        <f>+'CALIFICACION FINAL'!N15/'CALIFICACION FINAL'!T15</f>
        <v>1.1707317073170731</v>
      </c>
      <c r="O15" s="15">
        <f>+'CALIFICACION FINAL'!O15/'CALIFICACION FINAL'!T15</f>
        <v>1.7241379310344827</v>
      </c>
      <c r="P15" s="15">
        <f>+'CALIFICACION FINAL'!P15/'CALIFICACION FINAL'!T15</f>
        <v>1</v>
      </c>
      <c r="Q15" s="15">
        <f>+'CALIFICACION FINAL'!Q15/'CALIFICACION FINAL'!T15</f>
        <v>1.1143818334735072</v>
      </c>
      <c r="R15" s="15">
        <f>+'CALIFICACION FINAL'!R15/'CALIFICACION FINAL'!T15</f>
        <v>0</v>
      </c>
      <c r="S15" s="15">
        <f>+'CALIFICACION FINAL'!S15/'CALIFICACION FINAL'!T15</f>
        <v>0</v>
      </c>
      <c r="T15" s="15" t="e">
        <f>+'CALIFICACION FINAL'!#REF!/'CALIFICACION FINAL'!T15</f>
        <v>#REF!</v>
      </c>
      <c r="U15" s="15" t="e">
        <f>+'CALIFICACION FINAL'!#REF!/'CALIFICACION FINAL'!T15</f>
        <v>#REF!</v>
      </c>
    </row>
    <row r="16" spans="1:21" s="1" customFormat="1">
      <c r="A16" s="9">
        <f>+'CALIFICACION FINAL'!A16</f>
        <v>11</v>
      </c>
      <c r="B16" s="9" t="str">
        <f>+'CALIFICACION FINAL'!B16</f>
        <v>AGUJA DESECHABLES No.19 X 1 X 1/2</v>
      </c>
      <c r="C16" s="9" t="str">
        <f>+'CALIFICACION FINAL'!C16</f>
        <v>CJA X 100 UNIDADES</v>
      </c>
      <c r="D16" s="9">
        <f>+'CALIFICACION FINAL'!D16</f>
        <v>8</v>
      </c>
      <c r="E16" s="15">
        <f>+'CALIFICACION FINAL'!E16/'CALIFICACION FINAL'!T16</f>
        <v>1.4634146341463414</v>
      </c>
      <c r="F16" s="15">
        <f>+'CALIFICACION FINAL'!F16/'CALIFICACION FINAL'!T16</f>
        <v>0</v>
      </c>
      <c r="G16" s="15">
        <f>+'CALIFICACION FINAL'!G16/'CALIFICACION FINAL'!T16</f>
        <v>0</v>
      </c>
      <c r="H16" s="15">
        <f>+'CALIFICACION FINAL'!H16/'CALIFICACION FINAL'!T16</f>
        <v>1.2926829268292683</v>
      </c>
      <c r="I16" s="15">
        <f>+'CALIFICACION FINAL'!I16/'CALIFICACION FINAL'!T16</f>
        <v>0</v>
      </c>
      <c r="J16" s="15">
        <f>+'CALIFICACION FINAL'!J16/'CALIFICACION FINAL'!T16</f>
        <v>1.3624390243902438</v>
      </c>
      <c r="K16" s="15">
        <f>+'CALIFICACION FINAL'!K16/'CALIFICACION FINAL'!T16</f>
        <v>0</v>
      </c>
      <c r="L16" s="15">
        <f>+'CALIFICACION FINAL'!L16/'CALIFICACION FINAL'!T16</f>
        <v>0</v>
      </c>
      <c r="M16" s="15">
        <f>+'CALIFICACION FINAL'!M16/'CALIFICACION FINAL'!T16</f>
        <v>0</v>
      </c>
      <c r="N16" s="15">
        <f>+'CALIFICACION FINAL'!N16/'CALIFICACION FINAL'!T16</f>
        <v>1.1707317073170731</v>
      </c>
      <c r="O16" s="15">
        <f>+'CALIFICACION FINAL'!O16/'CALIFICACION FINAL'!T16</f>
        <v>1.2615643397813288</v>
      </c>
      <c r="P16" s="15">
        <f>+'CALIFICACION FINAL'!P16/'CALIFICACION FINAL'!T16</f>
        <v>1</v>
      </c>
      <c r="Q16" s="15">
        <f>+'CALIFICACION FINAL'!Q16/'CALIFICACION FINAL'!T16</f>
        <v>1.1143818334735072</v>
      </c>
      <c r="R16" s="15">
        <f>+'CALIFICACION FINAL'!R16/'CALIFICACION FINAL'!T16</f>
        <v>0</v>
      </c>
      <c r="S16" s="15">
        <f>+'CALIFICACION FINAL'!S16/'CALIFICACION FINAL'!T16</f>
        <v>0</v>
      </c>
      <c r="T16" s="15" t="e">
        <f>+'CALIFICACION FINAL'!#REF!/'CALIFICACION FINAL'!T16</f>
        <v>#REF!</v>
      </c>
      <c r="U16" s="15" t="e">
        <f>+'CALIFICACION FINAL'!#REF!/'CALIFICACION FINAL'!T16</f>
        <v>#REF!</v>
      </c>
    </row>
    <row r="17" spans="1:21" s="1" customFormat="1">
      <c r="A17" s="9">
        <f>+'CALIFICACION FINAL'!A17</f>
        <v>12</v>
      </c>
      <c r="B17" s="9" t="str">
        <f>+'CALIFICACION FINAL'!B17</f>
        <v>AGUJA DESECHABLES No.21 X 1</v>
      </c>
      <c r="C17" s="9" t="str">
        <f>+'CALIFICACION FINAL'!C17</f>
        <v>CJA X 100 UNIDADES</v>
      </c>
      <c r="D17" s="9">
        <f>+'CALIFICACION FINAL'!D17</f>
        <v>68</v>
      </c>
      <c r="E17" s="15">
        <f>+'CALIFICACION FINAL'!E17/'CALIFICACION FINAL'!T17</f>
        <v>1.4634146341463414</v>
      </c>
      <c r="F17" s="15">
        <f>+'CALIFICACION FINAL'!F17/'CALIFICACION FINAL'!T17</f>
        <v>0</v>
      </c>
      <c r="G17" s="15">
        <f>+'CALIFICACION FINAL'!G17/'CALIFICACION FINAL'!T17</f>
        <v>0</v>
      </c>
      <c r="H17" s="15">
        <f>+'CALIFICACION FINAL'!H17/'CALIFICACION FINAL'!T17</f>
        <v>1</v>
      </c>
      <c r="I17" s="15">
        <f>+'CALIFICACION FINAL'!I17/'CALIFICACION FINAL'!T17</f>
        <v>0</v>
      </c>
      <c r="J17" s="15">
        <f>+'CALIFICACION FINAL'!J17/'CALIFICACION FINAL'!T17</f>
        <v>1.3624390243902438</v>
      </c>
      <c r="K17" s="15">
        <f>+'CALIFICACION FINAL'!K17/'CALIFICACION FINAL'!T17</f>
        <v>0</v>
      </c>
      <c r="L17" s="15">
        <f>+'CALIFICACION FINAL'!L17/'CALIFICACION FINAL'!T17</f>
        <v>0</v>
      </c>
      <c r="M17" s="15">
        <f>+'CALIFICACION FINAL'!M17/'CALIFICACION FINAL'!T17</f>
        <v>1.495609756097561</v>
      </c>
      <c r="N17" s="15">
        <f>+'CALIFICACION FINAL'!N17/'CALIFICACION FINAL'!T17</f>
        <v>1.1707317073170731</v>
      </c>
      <c r="O17" s="15">
        <f>+'CALIFICACION FINAL'!O17/'CALIFICACION FINAL'!T17</f>
        <v>1.1774600504625736</v>
      </c>
      <c r="P17" s="15">
        <f>+'CALIFICACION FINAL'!P17/'CALIFICACION FINAL'!T17</f>
        <v>1</v>
      </c>
      <c r="Q17" s="15">
        <f>+'CALIFICACION FINAL'!Q17/'CALIFICACION FINAL'!T17</f>
        <v>1.1143818334735072</v>
      </c>
      <c r="R17" s="15">
        <f>+'CALIFICACION FINAL'!R17/'CALIFICACION FINAL'!T17</f>
        <v>0</v>
      </c>
      <c r="S17" s="15">
        <f>+'CALIFICACION FINAL'!S17/'CALIFICACION FINAL'!T17</f>
        <v>0</v>
      </c>
      <c r="T17" s="15" t="e">
        <f>+'CALIFICACION FINAL'!#REF!/'CALIFICACION FINAL'!T17</f>
        <v>#REF!</v>
      </c>
      <c r="U17" s="15" t="e">
        <f>+'CALIFICACION FINAL'!#REF!/'CALIFICACION FINAL'!T17</f>
        <v>#REF!</v>
      </c>
    </row>
    <row r="18" spans="1:21" s="1" customFormat="1">
      <c r="A18" s="9">
        <f>+'CALIFICACION FINAL'!A18</f>
        <v>13</v>
      </c>
      <c r="B18" s="9" t="str">
        <f>+'CALIFICACION FINAL'!B18</f>
        <v>AGUJA DESECHABLES No.22 X 1</v>
      </c>
      <c r="C18" s="9" t="str">
        <f>+'CALIFICACION FINAL'!C18</f>
        <v>CJA X 100 UNIDADES</v>
      </c>
      <c r="D18" s="9">
        <f>+'CALIFICACION FINAL'!D18</f>
        <v>8</v>
      </c>
      <c r="E18" s="15">
        <f>+'CALIFICACION FINAL'!E18/'CALIFICACION FINAL'!T18</f>
        <v>1.4634146341463414</v>
      </c>
      <c r="F18" s="15">
        <f>+'CALIFICACION FINAL'!F18/'CALIFICACION FINAL'!T18</f>
        <v>0</v>
      </c>
      <c r="G18" s="15">
        <f>+'CALIFICACION FINAL'!G18/'CALIFICACION FINAL'!T18</f>
        <v>0</v>
      </c>
      <c r="H18" s="15">
        <f>+'CALIFICACION FINAL'!H18/'CALIFICACION FINAL'!T18</f>
        <v>1.2926829268292683</v>
      </c>
      <c r="I18" s="15">
        <f>+'CALIFICACION FINAL'!I18/'CALIFICACION FINAL'!T18</f>
        <v>0</v>
      </c>
      <c r="J18" s="15">
        <f>+'CALIFICACION FINAL'!J18/'CALIFICACION FINAL'!T18</f>
        <v>1.3624390243902438</v>
      </c>
      <c r="K18" s="15">
        <f>+'CALIFICACION FINAL'!K18/'CALIFICACION FINAL'!T18</f>
        <v>0</v>
      </c>
      <c r="L18" s="15">
        <f>+'CALIFICACION FINAL'!L18/'CALIFICACION FINAL'!T18</f>
        <v>0</v>
      </c>
      <c r="M18" s="15">
        <f>+'CALIFICACION FINAL'!M18/'CALIFICACION FINAL'!T18</f>
        <v>1.495609756097561</v>
      </c>
      <c r="N18" s="15">
        <f>+'CALIFICACION FINAL'!N18/'CALIFICACION FINAL'!T18</f>
        <v>1.1707317073170731</v>
      </c>
      <c r="O18" s="15">
        <f>+'CALIFICACION FINAL'!O18/'CALIFICACION FINAL'!T18</f>
        <v>1.1774600504625736</v>
      </c>
      <c r="P18" s="15">
        <f>+'CALIFICACION FINAL'!P18/'CALIFICACION FINAL'!T18</f>
        <v>1</v>
      </c>
      <c r="Q18" s="15">
        <f>+'CALIFICACION FINAL'!Q18/'CALIFICACION FINAL'!T18</f>
        <v>1.1143818334735072</v>
      </c>
      <c r="R18" s="15">
        <f>+'CALIFICACION FINAL'!R18/'CALIFICACION FINAL'!T18</f>
        <v>0</v>
      </c>
      <c r="S18" s="15">
        <f>+'CALIFICACION FINAL'!S18/'CALIFICACION FINAL'!T18</f>
        <v>0</v>
      </c>
      <c r="T18" s="15" t="e">
        <f>+'CALIFICACION FINAL'!#REF!/'CALIFICACION FINAL'!T18</f>
        <v>#REF!</v>
      </c>
      <c r="U18" s="15" t="e">
        <f>+'CALIFICACION FINAL'!#REF!/'CALIFICACION FINAL'!T18</f>
        <v>#REF!</v>
      </c>
    </row>
    <row r="19" spans="1:21" s="1" customFormat="1">
      <c r="A19" s="9">
        <f>+'CALIFICACION FINAL'!A19</f>
        <v>14</v>
      </c>
      <c r="B19" s="9" t="str">
        <f>+'CALIFICACION FINAL'!B19</f>
        <v>AGUJA DESECHABLES No.23 X 1 1/2</v>
      </c>
      <c r="C19" s="9" t="str">
        <f>+'CALIFICACION FINAL'!C19</f>
        <v>CJA X 100 UNIDADES</v>
      </c>
      <c r="D19" s="9">
        <f>+'CALIFICACION FINAL'!D19</f>
        <v>8</v>
      </c>
      <c r="E19" s="15">
        <f>+'CALIFICACION FINAL'!E19/'CALIFICACION FINAL'!T19</f>
        <v>1.4634146341463414</v>
      </c>
      <c r="F19" s="15">
        <f>+'CALIFICACION FINAL'!F19/'CALIFICACION FINAL'!T19</f>
        <v>0</v>
      </c>
      <c r="G19" s="15">
        <f>+'CALIFICACION FINAL'!G19/'CALIFICACION FINAL'!T19</f>
        <v>0</v>
      </c>
      <c r="H19" s="15">
        <f>+'CALIFICACION FINAL'!H19/'CALIFICACION FINAL'!T19</f>
        <v>1.1219512195121952</v>
      </c>
      <c r="I19" s="15">
        <f>+'CALIFICACION FINAL'!I19/'CALIFICACION FINAL'!T19</f>
        <v>0</v>
      </c>
      <c r="J19" s="15">
        <f>+'CALIFICACION FINAL'!J19/'CALIFICACION FINAL'!T19</f>
        <v>1.3624390243902438</v>
      </c>
      <c r="K19" s="15">
        <f>+'CALIFICACION FINAL'!K19/'CALIFICACION FINAL'!T19</f>
        <v>0</v>
      </c>
      <c r="L19" s="15">
        <f>+'CALIFICACION FINAL'!L19/'CALIFICACION FINAL'!T19</f>
        <v>0</v>
      </c>
      <c r="M19" s="15">
        <f>+'CALIFICACION FINAL'!M19/'CALIFICACION FINAL'!T19</f>
        <v>1.495609756097561</v>
      </c>
      <c r="N19" s="15">
        <f>+'CALIFICACION FINAL'!N19/'CALIFICACION FINAL'!T19</f>
        <v>1.1707317073170731</v>
      </c>
      <c r="O19" s="15">
        <f>+'CALIFICACION FINAL'!O19/'CALIFICACION FINAL'!T19</f>
        <v>1.6820857863751051</v>
      </c>
      <c r="P19" s="15">
        <f>+'CALIFICACION FINAL'!P19/'CALIFICACION FINAL'!T19</f>
        <v>1</v>
      </c>
      <c r="Q19" s="15">
        <f>+'CALIFICACION FINAL'!Q19/'CALIFICACION FINAL'!T19</f>
        <v>1.1143818334735072</v>
      </c>
      <c r="R19" s="15">
        <f>+'CALIFICACION FINAL'!R19/'CALIFICACION FINAL'!T19</f>
        <v>0</v>
      </c>
      <c r="S19" s="15">
        <f>+'CALIFICACION FINAL'!S19/'CALIFICACION FINAL'!T19</f>
        <v>0</v>
      </c>
      <c r="T19" s="15" t="e">
        <f>+'CALIFICACION FINAL'!#REF!/'CALIFICACION FINAL'!T19</f>
        <v>#REF!</v>
      </c>
      <c r="U19" s="15" t="e">
        <f>+'CALIFICACION FINAL'!#REF!/'CALIFICACION FINAL'!T19</f>
        <v>#REF!</v>
      </c>
    </row>
    <row r="20" spans="1:21" s="1" customFormat="1">
      <c r="A20" s="9">
        <f>+'CALIFICACION FINAL'!A20</f>
        <v>15</v>
      </c>
      <c r="B20" s="9" t="str">
        <f>+'CALIFICACION FINAL'!B20</f>
        <v>AGUJA LARGAS PARA JERINGA CARPULA odontologia</v>
      </c>
      <c r="C20" s="9" t="str">
        <f>+'CALIFICACION FINAL'!C20</f>
        <v>CJA X 100 UNIDADES</v>
      </c>
      <c r="D20" s="9">
        <f>+'CALIFICACION FINAL'!D20</f>
        <v>2</v>
      </c>
      <c r="E20" s="15">
        <f>+'CALIFICACION FINAL'!E20/'CALIFICACION FINAL'!T20</f>
        <v>0</v>
      </c>
      <c r="F20" s="15">
        <f>+'CALIFICACION FINAL'!F20/'CALIFICACION FINAL'!T20</f>
        <v>0</v>
      </c>
      <c r="G20" s="15">
        <f>+'CALIFICACION FINAL'!G20/'CALIFICACION FINAL'!T20</f>
        <v>0</v>
      </c>
      <c r="H20" s="15">
        <f>+'CALIFICACION FINAL'!H20/'CALIFICACION FINAL'!T20</f>
        <v>1.2244897959183674</v>
      </c>
      <c r="I20" s="15">
        <f>+'CALIFICACION FINAL'!I20/'CALIFICACION FINAL'!T20</f>
        <v>0</v>
      </c>
      <c r="J20" s="15">
        <f>+'CALIFICACION FINAL'!J20/'CALIFICACION FINAL'!T20</f>
        <v>0</v>
      </c>
      <c r="K20" s="15">
        <f>+'CALIFICACION FINAL'!K20/'CALIFICACION FINAL'!T20</f>
        <v>0</v>
      </c>
      <c r="L20" s="15">
        <f>+'CALIFICACION FINAL'!L20/'CALIFICACION FINAL'!T20</f>
        <v>0</v>
      </c>
      <c r="M20" s="15">
        <f>+'CALIFICACION FINAL'!M20/'CALIFICACION FINAL'!T20</f>
        <v>0</v>
      </c>
      <c r="N20" s="15">
        <f>+'CALIFICACION FINAL'!N20/'CALIFICACION FINAL'!T20</f>
        <v>0</v>
      </c>
      <c r="O20" s="15">
        <f>+'CALIFICACION FINAL'!O20/'CALIFICACION FINAL'!T20</f>
        <v>0</v>
      </c>
      <c r="P20" s="15">
        <f>+'CALIFICACION FINAL'!P20/'CALIFICACION FINAL'!T20</f>
        <v>1</v>
      </c>
      <c r="Q20" s="15">
        <f>+'CALIFICACION FINAL'!Q20/'CALIFICACION FINAL'!T20</f>
        <v>0</v>
      </c>
      <c r="R20" s="15">
        <f>+'CALIFICACION FINAL'!R20/'CALIFICACION FINAL'!T20</f>
        <v>0</v>
      </c>
      <c r="S20" s="15">
        <f>+'CALIFICACION FINAL'!S20/'CALIFICACION FINAL'!T20</f>
        <v>0</v>
      </c>
      <c r="T20" s="15" t="e">
        <f>+'CALIFICACION FINAL'!#REF!/'CALIFICACION FINAL'!T20</f>
        <v>#REF!</v>
      </c>
      <c r="U20" s="15" t="e">
        <f>+'CALIFICACION FINAL'!#REF!/'CALIFICACION FINAL'!T20</f>
        <v>#REF!</v>
      </c>
    </row>
    <row r="21" spans="1:21" s="1" customFormat="1">
      <c r="A21" s="9">
        <f>+'CALIFICACION FINAL'!A21</f>
        <v>16</v>
      </c>
      <c r="B21" s="9" t="str">
        <f>+'CALIFICACION FINAL'!B21</f>
        <v>AGUJA PARA ANESTESIA EPIDURAL CON BISEL TIPO TUOHY No. 16</v>
      </c>
      <c r="C21" s="9" t="str">
        <f>+'CALIFICACION FINAL'!C21</f>
        <v>UND</v>
      </c>
      <c r="D21" s="9">
        <f>+'CALIFICACION FINAL'!D21</f>
        <v>8</v>
      </c>
      <c r="E21" s="15">
        <f>+'CALIFICACION FINAL'!E21/'CALIFICACION FINAL'!T21</f>
        <v>0</v>
      </c>
      <c r="F21" s="15">
        <f>+'CALIFICACION FINAL'!F21/'CALIFICACION FINAL'!T21</f>
        <v>0</v>
      </c>
      <c r="G21" s="15">
        <f>+'CALIFICACION FINAL'!G21/'CALIFICACION FINAL'!T21</f>
        <v>0</v>
      </c>
      <c r="H21" s="15">
        <f>+'CALIFICACION FINAL'!H21/'CALIFICACION FINAL'!T21</f>
        <v>103.81283703244719</v>
      </c>
      <c r="I21" s="15">
        <f>+'CALIFICACION FINAL'!I21/'CALIFICACION FINAL'!T21</f>
        <v>0</v>
      </c>
      <c r="J21" s="15">
        <f>+'CALIFICACION FINAL'!J21/'CALIFICACION FINAL'!T21</f>
        <v>59.315869235765312</v>
      </c>
      <c r="K21" s="15">
        <f>+'CALIFICACION FINAL'!K21/'CALIFICACION FINAL'!T21</f>
        <v>0</v>
      </c>
      <c r="L21" s="15">
        <f>+'CALIFICACION FINAL'!L21/'CALIFICACION FINAL'!T21</f>
        <v>0</v>
      </c>
      <c r="M21" s="15">
        <f>+'CALIFICACION FINAL'!M21/'CALIFICACION FINAL'!T21</f>
        <v>0</v>
      </c>
      <c r="N21" s="15">
        <f>+'CALIFICACION FINAL'!N21/'CALIFICACION FINAL'!T21</f>
        <v>0</v>
      </c>
      <c r="O21" s="15">
        <f>+'CALIFICACION FINAL'!O21/'CALIFICACION FINAL'!T21</f>
        <v>1</v>
      </c>
      <c r="P21" s="15">
        <f>+'CALIFICACION FINAL'!P21/'CALIFICACION FINAL'!T21</f>
        <v>105.78047196362849</v>
      </c>
      <c r="Q21" s="15">
        <f>+'CALIFICACION FINAL'!Q21/'CALIFICACION FINAL'!T21</f>
        <v>0</v>
      </c>
      <c r="R21" s="15">
        <f>+'CALIFICACION FINAL'!R21/'CALIFICACION FINAL'!T21</f>
        <v>0</v>
      </c>
      <c r="S21" s="15">
        <f>+'CALIFICACION FINAL'!S21/'CALIFICACION FINAL'!T21</f>
        <v>73.609006278415251</v>
      </c>
      <c r="T21" s="15" t="e">
        <f>+'CALIFICACION FINAL'!#REF!/'CALIFICACION FINAL'!T21</f>
        <v>#REF!</v>
      </c>
      <c r="U21" s="15" t="e">
        <f>+'CALIFICACION FINAL'!#REF!/'CALIFICACION FINAL'!T21</f>
        <v>#REF!</v>
      </c>
    </row>
    <row r="22" spans="1:21" s="1" customFormat="1">
      <c r="A22" s="9">
        <f>+'CALIFICACION FINAL'!A22</f>
        <v>17</v>
      </c>
      <c r="B22" s="9" t="str">
        <f>+'CALIFICACION FINAL'!B22</f>
        <v>AGUJA PARA ANESTESIA EPIDURAL CON BISEL TIPO TUOHY No. 17</v>
      </c>
      <c r="C22" s="9" t="str">
        <f>+'CALIFICACION FINAL'!C22</f>
        <v>UND</v>
      </c>
      <c r="D22" s="9">
        <f>+'CALIFICACION FINAL'!D22</f>
        <v>4</v>
      </c>
      <c r="E22" s="15">
        <f>+'CALIFICACION FINAL'!E22/'CALIFICACION FINAL'!T22</f>
        <v>0</v>
      </c>
      <c r="F22" s="15">
        <f>+'CALIFICACION FINAL'!F22/'CALIFICACION FINAL'!T22</f>
        <v>0</v>
      </c>
      <c r="G22" s="15">
        <f>+'CALIFICACION FINAL'!G22/'CALIFICACION FINAL'!T22</f>
        <v>0</v>
      </c>
      <c r="H22" s="15">
        <f>+'CALIFICACION FINAL'!H22/'CALIFICACION FINAL'!T22</f>
        <v>1.7501696994411038</v>
      </c>
      <c r="I22" s="15">
        <f>+'CALIFICACION FINAL'!I22/'CALIFICACION FINAL'!T22</f>
        <v>0</v>
      </c>
      <c r="J22" s="15">
        <f>+'CALIFICACION FINAL'!J22/'CALIFICACION FINAL'!T22</f>
        <v>1</v>
      </c>
      <c r="K22" s="15">
        <f>+'CALIFICACION FINAL'!K22/'CALIFICACION FINAL'!T22</f>
        <v>0</v>
      </c>
      <c r="L22" s="15">
        <f>+'CALIFICACION FINAL'!L22/'CALIFICACION FINAL'!T22</f>
        <v>0</v>
      </c>
      <c r="M22" s="15">
        <f>+'CALIFICACION FINAL'!M22/'CALIFICACION FINAL'!T22</f>
        <v>0</v>
      </c>
      <c r="N22" s="15">
        <f>+'CALIFICACION FINAL'!N22/'CALIFICACION FINAL'!T22</f>
        <v>1.1101783585176535</v>
      </c>
      <c r="O22" s="15">
        <f>+'CALIFICACION FINAL'!O22/'CALIFICACION FINAL'!T22</f>
        <v>1.6384407620994237</v>
      </c>
      <c r="P22" s="15">
        <f>+'CALIFICACION FINAL'!P22/'CALIFICACION FINAL'!T22</f>
        <v>1.7833418497700562</v>
      </c>
      <c r="Q22" s="15">
        <f>+'CALIFICACION FINAL'!Q22/'CALIFICACION FINAL'!T22</f>
        <v>0</v>
      </c>
      <c r="R22" s="15">
        <f>+'CALIFICACION FINAL'!R22/'CALIFICACION FINAL'!T22</f>
        <v>0</v>
      </c>
      <c r="S22" s="15">
        <f>+'CALIFICACION FINAL'!S22/'CALIFICACION FINAL'!T22</f>
        <v>1.2409664939046647</v>
      </c>
      <c r="T22" s="15" t="e">
        <f>+'CALIFICACION FINAL'!#REF!/'CALIFICACION FINAL'!T22</f>
        <v>#REF!</v>
      </c>
      <c r="U22" s="15" t="e">
        <f>+'CALIFICACION FINAL'!#REF!/'CALIFICACION FINAL'!T22</f>
        <v>#REF!</v>
      </c>
    </row>
    <row r="23" spans="1:21" s="1" customFormat="1">
      <c r="A23" s="9">
        <f>+'CALIFICACION FINAL'!A23</f>
        <v>18</v>
      </c>
      <c r="B23" s="9" t="str">
        <f>+'CALIFICACION FINAL'!B23</f>
        <v>ALCOHOL ANTISEPTICO X 700 ML</v>
      </c>
      <c r="C23" s="9" t="str">
        <f>+'CALIFICACION FINAL'!C23</f>
        <v>FCO X 700 ML</v>
      </c>
      <c r="D23" s="9">
        <f>+'CALIFICACION FINAL'!D23</f>
        <v>248</v>
      </c>
      <c r="E23" s="15">
        <f>+'CALIFICACION FINAL'!E23/'CALIFICACION FINAL'!T23</f>
        <v>1.2638963734706505</v>
      </c>
      <c r="F23" s="15">
        <f>+'CALIFICACION FINAL'!F23/'CALIFICACION FINAL'!T23</f>
        <v>0</v>
      </c>
      <c r="G23" s="15">
        <f>+'CALIFICACION FINAL'!G23/'CALIFICACION FINAL'!T23</f>
        <v>0</v>
      </c>
      <c r="H23" s="15">
        <f>+'CALIFICACION FINAL'!H23/'CALIFICACION FINAL'!T23</f>
        <v>1.0772808015488096</v>
      </c>
      <c r="I23" s="15">
        <f>+'CALIFICACION FINAL'!I23/'CALIFICACION FINAL'!T23</f>
        <v>0</v>
      </c>
      <c r="J23" s="15">
        <f>+'CALIFICACION FINAL'!J23/'CALIFICACION FINAL'!T23</f>
        <v>1</v>
      </c>
      <c r="K23" s="15">
        <f>+'CALIFICACION FINAL'!K23/'CALIFICACION FINAL'!T23</f>
        <v>0</v>
      </c>
      <c r="L23" s="15">
        <f>+'CALIFICACION FINAL'!L23/'CALIFICACION FINAL'!T23</f>
        <v>0</v>
      </c>
      <c r="M23" s="15">
        <f>+'CALIFICACION FINAL'!M23/'CALIFICACION FINAL'!T23</f>
        <v>0</v>
      </c>
      <c r="N23" s="15">
        <f>+'CALIFICACION FINAL'!N23/'CALIFICACION FINAL'!T23</f>
        <v>1.15761531245634</v>
      </c>
      <c r="O23" s="15">
        <f>+'CALIFICACION FINAL'!O23/'CALIFICACION FINAL'!T23</f>
        <v>1.3542103267269425</v>
      </c>
      <c r="P23" s="15">
        <f>+'CALIFICACION FINAL'!P23/'CALIFICACION FINAL'!T23</f>
        <v>1.247430293595194</v>
      </c>
      <c r="Q23" s="15">
        <f>+'CALIFICACION FINAL'!Q23/'CALIFICACION FINAL'!T23</f>
        <v>1.517374209129194</v>
      </c>
      <c r="R23" s="15">
        <f>+'CALIFICACION FINAL'!R23/'CALIFICACION FINAL'!T23</f>
        <v>0</v>
      </c>
      <c r="S23" s="15">
        <f>+'CALIFICACION FINAL'!S23/'CALIFICACION FINAL'!T23</f>
        <v>0</v>
      </c>
      <c r="T23" s="15" t="e">
        <f>+'CALIFICACION FINAL'!#REF!/'CALIFICACION FINAL'!T23</f>
        <v>#REF!</v>
      </c>
      <c r="U23" s="15" t="e">
        <f>+'CALIFICACION FINAL'!#REF!/'CALIFICACION FINAL'!T23</f>
        <v>#REF!</v>
      </c>
    </row>
    <row r="24" spans="1:21" s="1" customFormat="1">
      <c r="A24" s="9">
        <f>+'CALIFICACION FINAL'!A24</f>
        <v>19</v>
      </c>
      <c r="B24" s="9" t="str">
        <f>+'CALIFICACION FINAL'!B24</f>
        <v>ALCOHOL YODADO</v>
      </c>
      <c r="C24" s="9" t="str">
        <f>+'CALIFICACION FINAL'!C24</f>
        <v xml:space="preserve">GLN </v>
      </c>
      <c r="D24" s="9">
        <f>+'CALIFICACION FINAL'!D24</f>
        <v>4</v>
      </c>
      <c r="E24" s="15">
        <f>+'CALIFICACION FINAL'!E24/'CALIFICACION FINAL'!T24</f>
        <v>1.1695819279943525</v>
      </c>
      <c r="F24" s="15">
        <f>+'CALIFICACION FINAL'!F24/'CALIFICACION FINAL'!T24</f>
        <v>0</v>
      </c>
      <c r="G24" s="15">
        <f>+'CALIFICACION FINAL'!G24/'CALIFICACION FINAL'!T24</f>
        <v>0</v>
      </c>
      <c r="H24" s="15">
        <f>+'CALIFICACION FINAL'!H24/'CALIFICACION FINAL'!T24</f>
        <v>1.2048003765001176</v>
      </c>
      <c r="I24" s="15">
        <f>+'CALIFICACION FINAL'!I24/'CALIFICACION FINAL'!T24</f>
        <v>0</v>
      </c>
      <c r="J24" s="15">
        <f>+'CALIFICACION FINAL'!J24/'CALIFICACION FINAL'!T24</f>
        <v>1</v>
      </c>
      <c r="K24" s="15">
        <f>+'CALIFICACION FINAL'!K24/'CALIFICACION FINAL'!T24</f>
        <v>0</v>
      </c>
      <c r="L24" s="15">
        <f>+'CALIFICACION FINAL'!L24/'CALIFICACION FINAL'!T24</f>
        <v>0</v>
      </c>
      <c r="M24" s="15">
        <f>+'CALIFICACION FINAL'!M24/'CALIFICACION FINAL'!T24</f>
        <v>0</v>
      </c>
      <c r="N24" s="15">
        <f>+'CALIFICACION FINAL'!N24/'CALIFICACION FINAL'!T24</f>
        <v>0</v>
      </c>
      <c r="O24" s="15">
        <f>+'CALIFICACION FINAL'!O24/'CALIFICACION FINAL'!T24</f>
        <v>0</v>
      </c>
      <c r="P24" s="15">
        <f>+'CALIFICACION FINAL'!P24/'CALIFICACION FINAL'!T24</f>
        <v>1.1289512902972783</v>
      </c>
      <c r="Q24" s="15">
        <f>+'CALIFICACION FINAL'!Q24/'CALIFICACION FINAL'!T24</f>
        <v>1.2828980050722933</v>
      </c>
      <c r="R24" s="15">
        <f>+'CALIFICACION FINAL'!R24/'CALIFICACION FINAL'!T24</f>
        <v>0</v>
      </c>
      <c r="S24" s="15">
        <f>+'CALIFICACION FINAL'!S24/'CALIFICACION FINAL'!T24</f>
        <v>1.0526315789473684</v>
      </c>
      <c r="T24" s="15" t="e">
        <f>+'CALIFICACION FINAL'!#REF!/'CALIFICACION FINAL'!T24</f>
        <v>#REF!</v>
      </c>
      <c r="U24" s="15" t="e">
        <f>+'CALIFICACION FINAL'!#REF!/'CALIFICACION FINAL'!T24</f>
        <v>#REF!</v>
      </c>
    </row>
    <row r="25" spans="1:21" s="1" customFormat="1">
      <c r="A25" s="9">
        <f>+'CALIFICACION FINAL'!A25</f>
        <v>20</v>
      </c>
      <c r="B25" s="9" t="str">
        <f>+'CALIFICACION FINAL'!B25</f>
        <v xml:space="preserve">ALGODON HOSPITALARIO </v>
      </c>
      <c r="C25" s="9" t="str">
        <f>+'CALIFICACION FINAL'!C25</f>
        <v>RLO X 500GR</v>
      </c>
      <c r="D25" s="9">
        <f>+'CALIFICACION FINAL'!D25</f>
        <v>120</v>
      </c>
      <c r="E25" s="15">
        <f>+'CALIFICACION FINAL'!E25/'CALIFICACION FINAL'!T25</f>
        <v>1.1150047785919082</v>
      </c>
      <c r="F25" s="15">
        <f>+'CALIFICACION FINAL'!F25/'CALIFICACION FINAL'!T25</f>
        <v>0</v>
      </c>
      <c r="G25" s="15">
        <f>+'CALIFICACION FINAL'!G25/'CALIFICACION FINAL'!T25</f>
        <v>0</v>
      </c>
      <c r="H25" s="15">
        <f>+'CALIFICACION FINAL'!H25/'CALIFICACION FINAL'!T25</f>
        <v>1</v>
      </c>
      <c r="I25" s="15">
        <f>+'CALIFICACION FINAL'!I25/'CALIFICACION FINAL'!T25</f>
        <v>0</v>
      </c>
      <c r="J25" s="15">
        <f>+'CALIFICACION FINAL'!J25/'CALIFICACION FINAL'!T25</f>
        <v>1.0050812360624402</v>
      </c>
      <c r="K25" s="15">
        <f>+'CALIFICACION FINAL'!K25/'CALIFICACION FINAL'!T25</f>
        <v>0</v>
      </c>
      <c r="L25" s="15">
        <f>+'CALIFICACION FINAL'!L25/'CALIFICACION FINAL'!T25</f>
        <v>0</v>
      </c>
      <c r="M25" s="15">
        <f>+'CALIFICACION FINAL'!M25/'CALIFICACION FINAL'!T25</f>
        <v>0</v>
      </c>
      <c r="N25" s="15">
        <f>+'CALIFICACION FINAL'!N25/'CALIFICACION FINAL'!T25</f>
        <v>1.075183179356483</v>
      </c>
      <c r="O25" s="15">
        <f>+'CALIFICACION FINAL'!O25/'CALIFICACION FINAL'!T25</f>
        <v>1.3198470850589359</v>
      </c>
      <c r="P25" s="15">
        <f>+'CALIFICACION FINAL'!P25/'CALIFICACION FINAL'!T25</f>
        <v>1.3061484549219498</v>
      </c>
      <c r="Q25" s="15">
        <f>+'CALIFICACION FINAL'!Q25/'CALIFICACION FINAL'!T25</f>
        <v>1.3795794839120739</v>
      </c>
      <c r="R25" s="15">
        <f>+'CALIFICACION FINAL'!R25/'CALIFICACION FINAL'!T25</f>
        <v>0</v>
      </c>
      <c r="S25" s="15">
        <f>+'CALIFICACION FINAL'!S25/'CALIFICACION FINAL'!T25</f>
        <v>0</v>
      </c>
      <c r="T25" s="15" t="e">
        <f>+'CALIFICACION FINAL'!#REF!/'CALIFICACION FINAL'!T25</f>
        <v>#REF!</v>
      </c>
      <c r="U25" s="15" t="e">
        <f>+'CALIFICACION FINAL'!#REF!/'CALIFICACION FINAL'!T25</f>
        <v>#REF!</v>
      </c>
    </row>
    <row r="26" spans="1:21" s="1" customFormat="1">
      <c r="A26" s="9">
        <f>+'CALIFICACION FINAL'!A26</f>
        <v>21</v>
      </c>
      <c r="B26" s="9" t="str">
        <f>+'CALIFICACION FINAL'!B26</f>
        <v xml:space="preserve">APLICADORES DE MADERA CON ALGODÓN </v>
      </c>
      <c r="C26" s="9" t="str">
        <f>+'CALIFICACION FINAL'!C26</f>
        <v>UND</v>
      </c>
      <c r="D26" s="9">
        <f>+'CALIFICACION FINAL'!D26</f>
        <v>8000</v>
      </c>
      <c r="E26" s="15">
        <f>+'CALIFICACION FINAL'!E26/'CALIFICACION FINAL'!T26</f>
        <v>1.149425287356322</v>
      </c>
      <c r="F26" s="15">
        <f>+'CALIFICACION FINAL'!F26/'CALIFICACION FINAL'!T26</f>
        <v>0</v>
      </c>
      <c r="G26" s="15">
        <f>+'CALIFICACION FINAL'!G26/'CALIFICACION FINAL'!T26</f>
        <v>0</v>
      </c>
      <c r="H26" s="15">
        <f>+'CALIFICACION FINAL'!H26/'CALIFICACION FINAL'!T26</f>
        <v>1.4942528735632186</v>
      </c>
      <c r="I26" s="15">
        <f>+'CALIFICACION FINAL'!I26/'CALIFICACION FINAL'!T26</f>
        <v>0</v>
      </c>
      <c r="J26" s="15">
        <f>+'CALIFICACION FINAL'!J26/'CALIFICACION FINAL'!T26</f>
        <v>1.6719999999999999</v>
      </c>
      <c r="K26" s="15">
        <f>+'CALIFICACION FINAL'!K26/'CALIFICACION FINAL'!T26</f>
        <v>0</v>
      </c>
      <c r="L26" s="15">
        <f>+'CALIFICACION FINAL'!L26/'CALIFICACION FINAL'!T26</f>
        <v>1.4981321839080461</v>
      </c>
      <c r="M26" s="15">
        <f>+'CALIFICACION FINAL'!M26/'CALIFICACION FINAL'!T26</f>
        <v>1.3573333333333335</v>
      </c>
      <c r="N26" s="15">
        <f>+'CALIFICACION FINAL'!N26/'CALIFICACION FINAL'!T26</f>
        <v>0</v>
      </c>
      <c r="O26" s="15">
        <f>+'CALIFICACION FINAL'!O26/'CALIFICACION FINAL'!T26</f>
        <v>1.7140000000000002</v>
      </c>
      <c r="P26" s="15">
        <f>+'CALIFICACION FINAL'!P26/'CALIFICACION FINAL'!T26</f>
        <v>1</v>
      </c>
      <c r="Q26" s="15">
        <f>+'CALIFICACION FINAL'!Q26/'CALIFICACION FINAL'!T26</f>
        <v>1.8666666666666671</v>
      </c>
      <c r="R26" s="15">
        <f>+'CALIFICACION FINAL'!R26/'CALIFICACION FINAL'!T26</f>
        <v>0</v>
      </c>
      <c r="S26" s="15">
        <f>+'CALIFICACION FINAL'!S26/'CALIFICACION FINAL'!T26</f>
        <v>0</v>
      </c>
      <c r="T26" s="15" t="e">
        <f>+'CALIFICACION FINAL'!#REF!/'CALIFICACION FINAL'!T26</f>
        <v>#REF!</v>
      </c>
      <c r="U26" s="15" t="e">
        <f>+'CALIFICACION FINAL'!#REF!/'CALIFICACION FINAL'!T26</f>
        <v>#REF!</v>
      </c>
    </row>
    <row r="27" spans="1:21" s="1" customFormat="1">
      <c r="A27" s="9">
        <f>+'CALIFICACION FINAL'!A27</f>
        <v>22</v>
      </c>
      <c r="B27" s="9" t="str">
        <f>+'CALIFICACION FINAL'!B27</f>
        <v>APOSITO ABSORBENTE TRANSPARENTE  T PLUS 7.2 X 5 cm</v>
      </c>
      <c r="C27" s="9" t="str">
        <f>+'CALIFICACION FINAL'!C27</f>
        <v>UND</v>
      </c>
      <c r="D27" s="9">
        <f>+'CALIFICACION FINAL'!D27</f>
        <v>120</v>
      </c>
      <c r="E27" s="15">
        <f>+'CALIFICACION FINAL'!E27/'CALIFICACION FINAL'!T27</f>
        <v>1.1697934155777794</v>
      </c>
      <c r="F27" s="15">
        <f>+'CALIFICACION FINAL'!F27/'CALIFICACION FINAL'!T27</f>
        <v>1.1168698445141982</v>
      </c>
      <c r="G27" s="15">
        <f>+'CALIFICACION FINAL'!G27/'CALIFICACION FINAL'!T27</f>
        <v>0</v>
      </c>
      <c r="H27" s="15">
        <f>+'CALIFICACION FINAL'!H27/'CALIFICACION FINAL'!T27</f>
        <v>0</v>
      </c>
      <c r="I27" s="15">
        <f>+'CALIFICACION FINAL'!I27/'CALIFICACION FINAL'!T27</f>
        <v>1.5512081173808308</v>
      </c>
      <c r="J27" s="15">
        <f>+'CALIFICACION FINAL'!J27/'CALIFICACION FINAL'!T27</f>
        <v>1</v>
      </c>
      <c r="K27" s="15">
        <f>+'CALIFICACION FINAL'!K27/'CALIFICACION FINAL'!T27</f>
        <v>0</v>
      </c>
      <c r="L27" s="15">
        <f>+'CALIFICACION FINAL'!L27/'CALIFICACION FINAL'!T27</f>
        <v>0</v>
      </c>
      <c r="M27" s="15">
        <f>+'CALIFICACION FINAL'!M27/'CALIFICACION FINAL'!T27</f>
        <v>0</v>
      </c>
      <c r="N27" s="15">
        <f>+'CALIFICACION FINAL'!N27/'CALIFICACION FINAL'!T27</f>
        <v>0</v>
      </c>
      <c r="O27" s="15">
        <f>+'CALIFICACION FINAL'!O27/'CALIFICACION FINAL'!T27</f>
        <v>0</v>
      </c>
      <c r="P27" s="15">
        <f>+'CALIFICACION FINAL'!P27/'CALIFICACION FINAL'!T27</f>
        <v>0</v>
      </c>
      <c r="Q27" s="15">
        <f>+'CALIFICACION FINAL'!Q27/'CALIFICACION FINAL'!T27</f>
        <v>1.3157894736842106</v>
      </c>
      <c r="R27" s="15">
        <f>+'CALIFICACION FINAL'!R27/'CALIFICACION FINAL'!T27</f>
        <v>1.7032873445750298</v>
      </c>
      <c r="S27" s="15">
        <f>+'CALIFICACION FINAL'!S27/'CALIFICACION FINAL'!T27</f>
        <v>8.6502664428060445</v>
      </c>
      <c r="T27" s="15" t="e">
        <f>+'CALIFICACION FINAL'!#REF!/'CALIFICACION FINAL'!T27</f>
        <v>#REF!</v>
      </c>
      <c r="U27" s="15" t="e">
        <f>+'CALIFICACION FINAL'!#REF!/'CALIFICACION FINAL'!T27</f>
        <v>#REF!</v>
      </c>
    </row>
    <row r="28" spans="1:21" s="1" customFormat="1">
      <c r="A28" s="9">
        <f>+'CALIFICACION FINAL'!A28</f>
        <v>23</v>
      </c>
      <c r="B28" s="9" t="str">
        <f>+'CALIFICACION FINAL'!B28</f>
        <v>APOSITO ABSORBENTE TRANSPARENTE  T PLUS 8 X 15 cm</v>
      </c>
      <c r="C28" s="9" t="str">
        <f>+'CALIFICACION FINAL'!C28</f>
        <v>UND</v>
      </c>
      <c r="D28" s="9">
        <f>+'CALIFICACION FINAL'!D28</f>
        <v>120</v>
      </c>
      <c r="E28" s="15">
        <f>+'CALIFICACION FINAL'!E28/'CALIFICACION FINAL'!T28</f>
        <v>0</v>
      </c>
      <c r="F28" s="15">
        <f>+'CALIFICACION FINAL'!F28/'CALIFICACION FINAL'!T28</f>
        <v>1</v>
      </c>
      <c r="G28" s="15">
        <f>+'CALIFICACION FINAL'!G28/'CALIFICACION FINAL'!T28</f>
        <v>0</v>
      </c>
      <c r="H28" s="15">
        <f>+'CALIFICACION FINAL'!H28/'CALIFICACION FINAL'!T28</f>
        <v>0</v>
      </c>
      <c r="I28" s="15">
        <f>+'CALIFICACION FINAL'!I28/'CALIFICACION FINAL'!T28</f>
        <v>1.3781314470969643</v>
      </c>
      <c r="J28" s="15">
        <f>+'CALIFICACION FINAL'!J28/'CALIFICACION FINAL'!T28</f>
        <v>1.4783377541998233</v>
      </c>
      <c r="K28" s="15">
        <f>+'CALIFICACION FINAL'!K28/'CALIFICACION FINAL'!T28</f>
        <v>0</v>
      </c>
      <c r="L28" s="15">
        <f>+'CALIFICACION FINAL'!L28/'CALIFICACION FINAL'!T28</f>
        <v>0</v>
      </c>
      <c r="M28" s="15">
        <f>+'CALIFICACION FINAL'!M28/'CALIFICACION FINAL'!T28</f>
        <v>0</v>
      </c>
      <c r="N28" s="15">
        <f>+'CALIFICACION FINAL'!N28/'CALIFICACION FINAL'!T28</f>
        <v>0</v>
      </c>
      <c r="O28" s="15">
        <f>+'CALIFICACION FINAL'!O28/'CALIFICACION FINAL'!T28</f>
        <v>0</v>
      </c>
      <c r="P28" s="15">
        <f>+'CALIFICACION FINAL'!P28/'CALIFICACION FINAL'!T28</f>
        <v>0</v>
      </c>
      <c r="Q28" s="15">
        <f>+'CALIFICACION FINAL'!Q28/'CALIFICACION FINAL'!T28</f>
        <v>1.062481579722959</v>
      </c>
      <c r="R28" s="15">
        <f>+'CALIFICACION FINAL'!R28/'CALIFICACION FINAL'!T28</f>
        <v>3.389330975537872</v>
      </c>
      <c r="S28" s="15">
        <f>+'CALIFICACION FINAL'!S28/'CALIFICACION FINAL'!T28</f>
        <v>5.8532272325375772</v>
      </c>
      <c r="T28" s="15" t="e">
        <f>+'CALIFICACION FINAL'!#REF!/'CALIFICACION FINAL'!T28</f>
        <v>#REF!</v>
      </c>
      <c r="U28" s="15" t="e">
        <f>+'CALIFICACION FINAL'!#REF!/'CALIFICACION FINAL'!T28</f>
        <v>#REF!</v>
      </c>
    </row>
    <row r="29" spans="1:21" s="1" customFormat="1">
      <c r="A29" s="9">
        <f>+'CALIFICACION FINAL'!A29</f>
        <v>24</v>
      </c>
      <c r="B29" s="9" t="str">
        <f>+'CALIFICACION FINAL'!B29</f>
        <v>APOSITO DE HIDROFIBRA CON PLATA ionicA AL 1,2% 10 X 10cm</v>
      </c>
      <c r="C29" s="9" t="str">
        <f>+'CALIFICACION FINAL'!C29</f>
        <v>CJA X 10 UNIDADES</v>
      </c>
      <c r="D29" s="9">
        <f>+'CALIFICACION FINAL'!D29</f>
        <v>4</v>
      </c>
      <c r="E29" s="15">
        <f>+'CALIFICACION FINAL'!E29/'CALIFICACION FINAL'!T29</f>
        <v>1.4503688888888888</v>
      </c>
      <c r="F29" s="15">
        <f>+'CALIFICACION FINAL'!F29/'CALIFICACION FINAL'!T29</f>
        <v>1.4676888888888888</v>
      </c>
      <c r="G29" s="15">
        <f>+'CALIFICACION FINAL'!G29/'CALIFICACION FINAL'!T29</f>
        <v>0</v>
      </c>
      <c r="H29" s="15">
        <f>+'CALIFICACION FINAL'!H29/'CALIFICACION FINAL'!T29</f>
        <v>1.2361333333333333</v>
      </c>
      <c r="I29" s="15">
        <f>+'CALIFICACION FINAL'!I29/'CALIFICACION FINAL'!T29</f>
        <v>1.4656577777777777</v>
      </c>
      <c r="J29" s="15">
        <f>+'CALIFICACION FINAL'!J29/'CALIFICACION FINAL'!T29</f>
        <v>2.0266666666666664</v>
      </c>
      <c r="K29" s="15">
        <f>+'CALIFICACION FINAL'!K29/'CALIFICACION FINAL'!T29</f>
        <v>0</v>
      </c>
      <c r="L29" s="15">
        <f>+'CALIFICACION FINAL'!L29/'CALIFICACION FINAL'!T29</f>
        <v>0</v>
      </c>
      <c r="M29" s="15">
        <f>+'CALIFICACION FINAL'!M29/'CALIFICACION FINAL'!T29</f>
        <v>0</v>
      </c>
      <c r="N29" s="15">
        <f>+'CALIFICACION FINAL'!N29/'CALIFICACION FINAL'!T29</f>
        <v>1</v>
      </c>
      <c r="O29" s="15">
        <f>+'CALIFICACION FINAL'!O29/'CALIFICACION FINAL'!T29</f>
        <v>0</v>
      </c>
      <c r="P29" s="15">
        <f>+'CALIFICACION FINAL'!P29/'CALIFICACION FINAL'!T29</f>
        <v>0</v>
      </c>
      <c r="Q29" s="15">
        <f>+'CALIFICACION FINAL'!Q29/'CALIFICACION FINAL'!T29</f>
        <v>0</v>
      </c>
      <c r="R29" s="15">
        <f>+'CALIFICACION FINAL'!R29/'CALIFICACION FINAL'!T29</f>
        <v>0</v>
      </c>
      <c r="S29" s="15">
        <f>+'CALIFICACION FINAL'!S29/'CALIFICACION FINAL'!T29</f>
        <v>2.1333333333333333</v>
      </c>
      <c r="T29" s="15" t="e">
        <f>+'CALIFICACION FINAL'!#REF!/'CALIFICACION FINAL'!T29</f>
        <v>#REF!</v>
      </c>
      <c r="U29" s="15" t="e">
        <f>+'CALIFICACION FINAL'!#REF!/'CALIFICACION FINAL'!T29</f>
        <v>#REF!</v>
      </c>
    </row>
    <row r="30" spans="1:21" s="1" customFormat="1">
      <c r="A30" s="9">
        <f>+'CALIFICACION FINAL'!A30</f>
        <v>25</v>
      </c>
      <c r="B30" s="9" t="str">
        <f>+'CALIFICACION FINAL'!B30</f>
        <v>APOSITO DE HIDROFIBRA CON PLATA ionicA AL 1,2% 15 X 15cm</v>
      </c>
      <c r="C30" s="9" t="str">
        <f>+'CALIFICACION FINAL'!C30</f>
        <v>CJA X 5 UNIDADES</v>
      </c>
      <c r="D30" s="9">
        <f>+'CALIFICACION FINAL'!D30</f>
        <v>4</v>
      </c>
      <c r="E30" s="15">
        <f>+'CALIFICACION FINAL'!E30/'CALIFICACION FINAL'!T30</f>
        <v>1.1333286847380808</v>
      </c>
      <c r="F30" s="15">
        <f>+'CALIFICACION FINAL'!F30/'CALIFICACION FINAL'!T30</f>
        <v>1.1469885818879106</v>
      </c>
      <c r="G30" s="15">
        <f>+'CALIFICACION FINAL'!G30/'CALIFICACION FINAL'!T30</f>
        <v>0</v>
      </c>
      <c r="H30" s="15">
        <f>+'CALIFICACION FINAL'!H30/'CALIFICACION FINAL'!T30</f>
        <v>1</v>
      </c>
      <c r="I30" s="15">
        <f>+'CALIFICACION FINAL'!I30/'CALIFICACION FINAL'!T30</f>
        <v>1.1453848165257561</v>
      </c>
      <c r="J30" s="15">
        <f>+'CALIFICACION FINAL'!J30/'CALIFICACION FINAL'!T30</f>
        <v>1.1261288241959382</v>
      </c>
      <c r="K30" s="15">
        <f>+'CALIFICACION FINAL'!K30/'CALIFICACION FINAL'!T30</f>
        <v>0</v>
      </c>
      <c r="L30" s="15">
        <f>+'CALIFICACION FINAL'!L30/'CALIFICACION FINAL'!T30</f>
        <v>0</v>
      </c>
      <c r="M30" s="15">
        <f>+'CALIFICACION FINAL'!M30/'CALIFICACION FINAL'!T30</f>
        <v>0</v>
      </c>
      <c r="N30" s="15">
        <f>+'CALIFICACION FINAL'!N30/'CALIFICACION FINAL'!T30</f>
        <v>0</v>
      </c>
      <c r="O30" s="15">
        <f>+'CALIFICACION FINAL'!O30/'CALIFICACION FINAL'!T30</f>
        <v>0</v>
      </c>
      <c r="P30" s="15">
        <f>+'CALIFICACION FINAL'!P30/'CALIFICACION FINAL'!T30</f>
        <v>0</v>
      </c>
      <c r="Q30" s="15">
        <f>+'CALIFICACION FINAL'!Q30/'CALIFICACION FINAL'!T30</f>
        <v>0</v>
      </c>
      <c r="R30" s="15">
        <f>+'CALIFICACION FINAL'!R30/'CALIFICACION FINAL'!T30</f>
        <v>0</v>
      </c>
      <c r="S30" s="15">
        <f>+'CALIFICACION FINAL'!S30/'CALIFICACION FINAL'!T30</f>
        <v>0</v>
      </c>
      <c r="T30" s="15" t="e">
        <f>+'CALIFICACION FINAL'!#REF!/'CALIFICACION FINAL'!T30</f>
        <v>#REF!</v>
      </c>
      <c r="U30" s="15" t="e">
        <f>+'CALIFICACION FINAL'!#REF!/'CALIFICACION FINAL'!T30</f>
        <v>#REF!</v>
      </c>
    </row>
    <row r="31" spans="1:21" s="1" customFormat="1">
      <c r="A31" s="9">
        <f>+'CALIFICACION FINAL'!A31</f>
        <v>26</v>
      </c>
      <c r="B31" s="9" t="str">
        <f>+'CALIFICACION FINAL'!B31</f>
        <v>APOSITO DE HIDROFIBRA CON PLATA ionicA AL 1,2% 20 X 30cm</v>
      </c>
      <c r="C31" s="9" t="str">
        <f>+'CALIFICACION FINAL'!C31</f>
        <v>CJA X 5 UNIDADES</v>
      </c>
      <c r="D31" s="9">
        <f>+'CALIFICACION FINAL'!D31</f>
        <v>4</v>
      </c>
      <c r="E31" s="15">
        <f>+'CALIFICACION FINAL'!E31/'CALIFICACION FINAL'!T31</f>
        <v>1.9426108638989432</v>
      </c>
      <c r="F31" s="15">
        <f>+'CALIFICACION FINAL'!F31/'CALIFICACION FINAL'!T31</f>
        <v>1.9659327081357727</v>
      </c>
      <c r="G31" s="15">
        <f>+'CALIFICACION FINAL'!G31/'CALIFICACION FINAL'!T31</f>
        <v>0</v>
      </c>
      <c r="H31" s="15">
        <f>+'CALIFICACION FINAL'!H31/'CALIFICACION FINAL'!T31</f>
        <v>1.3245123325899941</v>
      </c>
      <c r="I31" s="15">
        <f>+'CALIFICACION FINAL'!I31/'CALIFICACION FINAL'!T31</f>
        <v>1.9631649225592793</v>
      </c>
      <c r="J31" s="15">
        <f>+'CALIFICACION FINAL'!J31/'CALIFICACION FINAL'!T31</f>
        <v>1</v>
      </c>
      <c r="K31" s="15">
        <f>+'CALIFICACION FINAL'!K31/'CALIFICACION FINAL'!T31</f>
        <v>0</v>
      </c>
      <c r="L31" s="15">
        <f>+'CALIFICACION FINAL'!L31/'CALIFICACION FINAL'!T31</f>
        <v>0</v>
      </c>
      <c r="M31" s="15">
        <f>+'CALIFICACION FINAL'!M31/'CALIFICACION FINAL'!T31</f>
        <v>0</v>
      </c>
      <c r="N31" s="15">
        <f>+'CALIFICACION FINAL'!N31/'CALIFICACION FINAL'!T31</f>
        <v>0</v>
      </c>
      <c r="O31" s="15">
        <f>+'CALIFICACION FINAL'!O31/'CALIFICACION FINAL'!T31</f>
        <v>0</v>
      </c>
      <c r="P31" s="15">
        <f>+'CALIFICACION FINAL'!P31/'CALIFICACION FINAL'!T31</f>
        <v>0</v>
      </c>
      <c r="Q31" s="15">
        <f>+'CALIFICACION FINAL'!Q31/'CALIFICACION FINAL'!T31</f>
        <v>0</v>
      </c>
      <c r="R31" s="15">
        <f>+'CALIFICACION FINAL'!R31/'CALIFICACION FINAL'!T31</f>
        <v>0</v>
      </c>
      <c r="S31" s="15">
        <f>+'CALIFICACION FINAL'!S31/'CALIFICACION FINAL'!T31</f>
        <v>0</v>
      </c>
      <c r="T31" s="15" t="e">
        <f>+'CALIFICACION FINAL'!#REF!/'CALIFICACION FINAL'!T31</f>
        <v>#REF!</v>
      </c>
      <c r="U31" s="15" t="e">
        <f>+'CALIFICACION FINAL'!#REF!/'CALIFICACION FINAL'!T31</f>
        <v>#REF!</v>
      </c>
    </row>
    <row r="32" spans="1:21" s="1" customFormat="1">
      <c r="A32" s="9">
        <f>+'CALIFICACION FINAL'!A32</f>
        <v>27</v>
      </c>
      <c r="B32" s="9" t="str">
        <f>+'CALIFICACION FINAL'!B32</f>
        <v>APOSITO HIDROCELULAR DE POLIURETANO CON PARTICULAS SUPER ABSORBENTES Y CAPA  DE SILICONA  DE 10X10  cm</v>
      </c>
      <c r="C32" s="9" t="str">
        <f>+'CALIFICACION FINAL'!C32</f>
        <v>UND</v>
      </c>
      <c r="D32" s="9">
        <f>+'CALIFICACION FINAL'!D32</f>
        <v>40</v>
      </c>
      <c r="E32" s="15">
        <f>+'CALIFICACION FINAL'!E32/'CALIFICACION FINAL'!T32</f>
        <v>1.1718653649777269</v>
      </c>
      <c r="F32" s="15">
        <f>+'CALIFICACION FINAL'!F32/'CALIFICACION FINAL'!T32</f>
        <v>1.0463171707504773</v>
      </c>
      <c r="G32" s="15">
        <f>+'CALIFICACION FINAL'!G32/'CALIFICACION FINAL'!T32</f>
        <v>0</v>
      </c>
      <c r="H32" s="15">
        <f>+'CALIFICACION FINAL'!H32/'CALIFICACION FINAL'!T32</f>
        <v>1.8541996569829298</v>
      </c>
      <c r="I32" s="15">
        <f>+'CALIFICACION FINAL'!I32/'CALIFICACION FINAL'!T32</f>
        <v>2.1982033535427283</v>
      </c>
      <c r="J32" s="15">
        <f>+'CALIFICACION FINAL'!J32/'CALIFICACION FINAL'!T32</f>
        <v>1</v>
      </c>
      <c r="K32" s="15">
        <f>+'CALIFICACION FINAL'!K32/'CALIFICACION FINAL'!T32</f>
        <v>0</v>
      </c>
      <c r="L32" s="15">
        <f>+'CALIFICACION FINAL'!L32/'CALIFICACION FINAL'!T32</f>
        <v>0</v>
      </c>
      <c r="M32" s="15">
        <f>+'CALIFICACION FINAL'!M32/'CALIFICACION FINAL'!T32</f>
        <v>0</v>
      </c>
      <c r="N32" s="15">
        <f>+'CALIFICACION FINAL'!N32/'CALIFICACION FINAL'!T32</f>
        <v>0</v>
      </c>
      <c r="O32" s="15">
        <f>+'CALIFICACION FINAL'!O32/'CALIFICACION FINAL'!T32</f>
        <v>0</v>
      </c>
      <c r="P32" s="15">
        <f>+'CALIFICACION FINAL'!P32/'CALIFICACION FINAL'!T32</f>
        <v>0</v>
      </c>
      <c r="Q32" s="15">
        <f>+'CALIFICACION FINAL'!Q32/'CALIFICACION FINAL'!T32</f>
        <v>1.098608363630982</v>
      </c>
      <c r="R32" s="15">
        <f>+'CALIFICACION FINAL'!R32/'CALIFICACION FINAL'!T32</f>
        <v>0</v>
      </c>
      <c r="S32" s="15">
        <f>+'CALIFICACION FINAL'!S32/'CALIFICACION FINAL'!T32</f>
        <v>2.0554714182588349</v>
      </c>
      <c r="T32" s="15" t="e">
        <f>+'CALIFICACION FINAL'!#REF!/'CALIFICACION FINAL'!T32</f>
        <v>#REF!</v>
      </c>
      <c r="U32" s="15" t="e">
        <f>+'CALIFICACION FINAL'!#REF!/'CALIFICACION FINAL'!T32</f>
        <v>#REF!</v>
      </c>
    </row>
    <row r="33" spans="1:21" s="1" customFormat="1">
      <c r="A33" s="9">
        <f>+'CALIFICACION FINAL'!A33</f>
        <v>28</v>
      </c>
      <c r="B33" s="9" t="str">
        <f>+'CALIFICACION FINAL'!B33</f>
        <v>APOSITO HIDROCELULAR NO ADHESIVO PARA TALONES</v>
      </c>
      <c r="C33" s="9" t="str">
        <f>+'CALIFICACION FINAL'!C33</f>
        <v>UND</v>
      </c>
      <c r="D33" s="9">
        <f>+'CALIFICACION FINAL'!D33</f>
        <v>40</v>
      </c>
      <c r="E33" s="15">
        <f>+'CALIFICACION FINAL'!E33/'CALIFICACION FINAL'!T33</f>
        <v>0</v>
      </c>
      <c r="F33" s="15">
        <f>+'CALIFICACION FINAL'!F33/'CALIFICACION FINAL'!T33</f>
        <v>0</v>
      </c>
      <c r="G33" s="15">
        <f>+'CALIFICACION FINAL'!G33/'CALIFICACION FINAL'!T33</f>
        <v>0</v>
      </c>
      <c r="H33" s="15">
        <f>+'CALIFICACION FINAL'!H33/'CALIFICACION FINAL'!T33</f>
        <v>0</v>
      </c>
      <c r="I33" s="15">
        <f>+'CALIFICACION FINAL'!I33/'CALIFICACION FINAL'!T33</f>
        <v>0</v>
      </c>
      <c r="J33" s="15">
        <f>+'CALIFICACION FINAL'!J33/'CALIFICACION FINAL'!T33</f>
        <v>1</v>
      </c>
      <c r="K33" s="15">
        <f>+'CALIFICACION FINAL'!K33/'CALIFICACION FINAL'!T33</f>
        <v>0</v>
      </c>
      <c r="L33" s="15">
        <f>+'CALIFICACION FINAL'!L33/'CALIFICACION FINAL'!T33</f>
        <v>0</v>
      </c>
      <c r="M33" s="15">
        <f>+'CALIFICACION FINAL'!M33/'CALIFICACION FINAL'!T33</f>
        <v>0</v>
      </c>
      <c r="N33" s="15">
        <f>+'CALIFICACION FINAL'!N33/'CALIFICACION FINAL'!T33</f>
        <v>0</v>
      </c>
      <c r="O33" s="15">
        <f>+'CALIFICACION FINAL'!O33/'CALIFICACION FINAL'!T33</f>
        <v>0</v>
      </c>
      <c r="P33" s="15">
        <f>+'CALIFICACION FINAL'!P33/'CALIFICACION FINAL'!T33</f>
        <v>0</v>
      </c>
      <c r="Q33" s="15">
        <f>+'CALIFICACION FINAL'!Q33/'CALIFICACION FINAL'!T33</f>
        <v>0</v>
      </c>
      <c r="R33" s="15">
        <f>+'CALIFICACION FINAL'!R33/'CALIFICACION FINAL'!T33</f>
        <v>2.537806979476755</v>
      </c>
      <c r="S33" s="15">
        <f>+'CALIFICACION FINAL'!S33/'CALIFICACION FINAL'!T33</f>
        <v>1.0574195747819812</v>
      </c>
      <c r="T33" s="15" t="e">
        <f>+'CALIFICACION FINAL'!#REF!/'CALIFICACION FINAL'!T33</f>
        <v>#REF!</v>
      </c>
      <c r="U33" s="15" t="e">
        <f>+'CALIFICACION FINAL'!#REF!/'CALIFICACION FINAL'!T33</f>
        <v>#REF!</v>
      </c>
    </row>
    <row r="34" spans="1:21" s="1" customFormat="1">
      <c r="A34" s="9">
        <f>+'CALIFICACION FINAL'!A34</f>
        <v>29</v>
      </c>
      <c r="B34" s="9" t="str">
        <f>+'CALIFICACION FINAL'!B34</f>
        <v>APOSITO HIDROCOLOIDE EXTRA CON HIDROCOLOIDES  DELGADO 10 X 10</v>
      </c>
      <c r="C34" s="9" t="str">
        <f>+'CALIFICACION FINAL'!C34</f>
        <v>UND</v>
      </c>
      <c r="D34" s="9">
        <f>+'CALIFICACION FINAL'!D34</f>
        <v>60</v>
      </c>
      <c r="E34" s="15">
        <f>+'CALIFICACION FINAL'!E34/'CALIFICACION FINAL'!T34</f>
        <v>1.1930238087853695</v>
      </c>
      <c r="F34" s="15">
        <f>+'CALIFICACION FINAL'!F34/'CALIFICACION FINAL'!T34</f>
        <v>1.0755822969326676</v>
      </c>
      <c r="G34" s="15">
        <f>+'CALIFICACION FINAL'!G34/'CALIFICACION FINAL'!T34</f>
        <v>0</v>
      </c>
      <c r="H34" s="15">
        <f>+'CALIFICACION FINAL'!H34/'CALIFICACION FINAL'!T34</f>
        <v>1.596935769004125</v>
      </c>
      <c r="I34" s="15">
        <f>+'CALIFICACION FINAL'!I34/'CALIFICACION FINAL'!T34</f>
        <v>1.2529851440622772</v>
      </c>
      <c r="J34" s="15">
        <f>+'CALIFICACION FINAL'!J34/'CALIFICACION FINAL'!T34</f>
        <v>1</v>
      </c>
      <c r="K34" s="15">
        <f>+'CALIFICACION FINAL'!K34/'CALIFICACION FINAL'!T34</f>
        <v>0</v>
      </c>
      <c r="L34" s="15">
        <f>+'CALIFICACION FINAL'!L34/'CALIFICACION FINAL'!T34</f>
        <v>0</v>
      </c>
      <c r="M34" s="15">
        <f>+'CALIFICACION FINAL'!M34/'CALIFICACION FINAL'!T34</f>
        <v>0</v>
      </c>
      <c r="N34" s="15">
        <f>+'CALIFICACION FINAL'!N34/'CALIFICACION FINAL'!T34</f>
        <v>1.0338161254639251</v>
      </c>
      <c r="O34" s="15">
        <f>+'CALIFICACION FINAL'!O34/'CALIFICACION FINAL'!T34</f>
        <v>0</v>
      </c>
      <c r="P34" s="15">
        <f>+'CALIFICACION FINAL'!P34/'CALIFICACION FINAL'!T34</f>
        <v>0</v>
      </c>
      <c r="Q34" s="15">
        <f>+'CALIFICACION FINAL'!Q34/'CALIFICACION FINAL'!T34</f>
        <v>1.1294441170693381</v>
      </c>
      <c r="R34" s="15">
        <f>+'CALIFICACION FINAL'!R34/'CALIFICACION FINAL'!T34</f>
        <v>0</v>
      </c>
      <c r="S34" s="15">
        <f>+'CALIFICACION FINAL'!S34/'CALIFICACION FINAL'!T34</f>
        <v>1.4990333819226913</v>
      </c>
      <c r="T34" s="15" t="e">
        <f>+'CALIFICACION FINAL'!#REF!/'CALIFICACION FINAL'!T34</f>
        <v>#REF!</v>
      </c>
      <c r="U34" s="15" t="e">
        <f>+'CALIFICACION FINAL'!#REF!/'CALIFICACION FINAL'!T34</f>
        <v>#REF!</v>
      </c>
    </row>
    <row r="35" spans="1:21" s="1" customFormat="1">
      <c r="A35" s="9">
        <f>+'CALIFICACION FINAL'!A35</f>
        <v>30</v>
      </c>
      <c r="B35" s="9" t="str">
        <f>+'CALIFICACION FINAL'!B35</f>
        <v>APOSITO HIDROCOLOIDE EXTRA CON HIDROCOLOIDES  DELGADO 15 X 15</v>
      </c>
      <c r="C35" s="9" t="str">
        <f>+'CALIFICACION FINAL'!C35</f>
        <v>UND</v>
      </c>
      <c r="D35" s="9">
        <f>+'CALIFICACION FINAL'!D35</f>
        <v>60</v>
      </c>
      <c r="E35" s="15">
        <f>+'CALIFICACION FINAL'!E35/'CALIFICACION FINAL'!T35</f>
        <v>1.2921181630546956</v>
      </c>
      <c r="F35" s="15">
        <f>+'CALIFICACION FINAL'!F35/'CALIFICACION FINAL'!T35</f>
        <v>1.646607327141383</v>
      </c>
      <c r="G35" s="15">
        <f>+'CALIFICACION FINAL'!G35/'CALIFICACION FINAL'!T35</f>
        <v>0</v>
      </c>
      <c r="H35" s="15">
        <f>+'CALIFICACION FINAL'!H35/'CALIFICACION FINAL'!T35</f>
        <v>2.715557275541796</v>
      </c>
      <c r="I35" s="15">
        <f>+'CALIFICACION FINAL'!I35/'CALIFICACION FINAL'!T35</f>
        <v>1.356811145510836</v>
      </c>
      <c r="J35" s="15">
        <f>+'CALIFICACION FINAL'!J35/'CALIFICACION FINAL'!T35</f>
        <v>1</v>
      </c>
      <c r="K35" s="15">
        <f>+'CALIFICACION FINAL'!K35/'CALIFICACION FINAL'!T35</f>
        <v>0</v>
      </c>
      <c r="L35" s="15">
        <f>+'CALIFICACION FINAL'!L35/'CALIFICACION FINAL'!T35</f>
        <v>0</v>
      </c>
      <c r="M35" s="15">
        <f>+'CALIFICACION FINAL'!M35/'CALIFICACION FINAL'!T35</f>
        <v>0</v>
      </c>
      <c r="N35" s="15">
        <f>+'CALIFICACION FINAL'!N35/'CALIFICACION FINAL'!T35</f>
        <v>1.2094298245614037</v>
      </c>
      <c r="O35" s="15">
        <f>+'CALIFICACION FINAL'!O35/'CALIFICACION FINAL'!T35</f>
        <v>0</v>
      </c>
      <c r="P35" s="15">
        <f>+'CALIFICACION FINAL'!P35/'CALIFICACION FINAL'!T35</f>
        <v>0</v>
      </c>
      <c r="Q35" s="15">
        <f>+'CALIFICACION FINAL'!Q35/'CALIFICACION FINAL'!T35</f>
        <v>1.7289086687306503</v>
      </c>
      <c r="R35" s="15">
        <f>+'CALIFICACION FINAL'!R35/'CALIFICACION FINAL'!T35</f>
        <v>0</v>
      </c>
      <c r="S35" s="15">
        <f>+'CALIFICACION FINAL'!S35/'CALIFICACION FINAL'!T35</f>
        <v>1.0545665634674923</v>
      </c>
      <c r="T35" s="15" t="e">
        <f>+'CALIFICACION FINAL'!#REF!/'CALIFICACION FINAL'!T35</f>
        <v>#REF!</v>
      </c>
      <c r="U35" s="15" t="e">
        <f>+'CALIFICACION FINAL'!#REF!/'CALIFICACION FINAL'!T35</f>
        <v>#REF!</v>
      </c>
    </row>
    <row r="36" spans="1:21" s="1" customFormat="1">
      <c r="A36" s="9">
        <f>+'CALIFICACION FINAL'!A36</f>
        <v>31</v>
      </c>
      <c r="B36" s="9" t="str">
        <f>+'CALIFICACION FINAL'!B36</f>
        <v>APOSITO HIDROFIBRA CON PLATA IONICA 2 X 45 cm MECHA</v>
      </c>
      <c r="C36" s="9" t="str">
        <f>+'CALIFICACION FINAL'!C36</f>
        <v>UND</v>
      </c>
      <c r="D36" s="9">
        <f>+'CALIFICACION FINAL'!D36</f>
        <v>20</v>
      </c>
      <c r="E36" s="15">
        <f>+'CALIFICACION FINAL'!E36/'CALIFICACION FINAL'!T36</f>
        <v>1.1333434523583652</v>
      </c>
      <c r="F36" s="15">
        <f>+'CALIFICACION FINAL'!F36/'CALIFICACION FINAL'!T36</f>
        <v>1.146966189807612</v>
      </c>
      <c r="G36" s="15">
        <f>+'CALIFICACION FINAL'!G36/'CALIFICACION FINAL'!T36</f>
        <v>0</v>
      </c>
      <c r="H36" s="15">
        <f>+'CALIFICACION FINAL'!H36/'CALIFICACION FINAL'!T36</f>
        <v>1</v>
      </c>
      <c r="I36" s="15">
        <f>+'CALIFICACION FINAL'!I36/'CALIFICACION FINAL'!T36</f>
        <v>1.460213258452548</v>
      </c>
      <c r="J36" s="15">
        <f>+'CALIFICACION FINAL'!J36/'CALIFICACION FINAL'!T36</f>
        <v>3.8249914620726297</v>
      </c>
      <c r="K36" s="15">
        <f>+'CALIFICACION FINAL'!K36/'CALIFICACION FINAL'!T36</f>
        <v>0</v>
      </c>
      <c r="L36" s="15">
        <f>+'CALIFICACION FINAL'!L36/'CALIFICACION FINAL'!T36</f>
        <v>0</v>
      </c>
      <c r="M36" s="15">
        <f>+'CALIFICACION FINAL'!M36/'CALIFICACION FINAL'!T36</f>
        <v>0</v>
      </c>
      <c r="N36" s="15">
        <f>+'CALIFICACION FINAL'!N36/'CALIFICACION FINAL'!T36</f>
        <v>0</v>
      </c>
      <c r="O36" s="15">
        <f>+'CALIFICACION FINAL'!O36/'CALIFICACION FINAL'!T36</f>
        <v>0</v>
      </c>
      <c r="P36" s="15">
        <f>+'CALIFICACION FINAL'!P36/'CALIFICACION FINAL'!T36</f>
        <v>0</v>
      </c>
      <c r="Q36" s="15">
        <f>+'CALIFICACION FINAL'!Q36/'CALIFICACION FINAL'!T36</f>
        <v>0</v>
      </c>
      <c r="R36" s="15">
        <f>+'CALIFICACION FINAL'!R36/'CALIFICACION FINAL'!T36</f>
        <v>0</v>
      </c>
      <c r="S36" s="15">
        <f>+'CALIFICACION FINAL'!S36/'CALIFICACION FINAL'!T36</f>
        <v>4.0982051379349596</v>
      </c>
      <c r="T36" s="15" t="e">
        <f>+'CALIFICACION FINAL'!#REF!/'CALIFICACION FINAL'!T36</f>
        <v>#REF!</v>
      </c>
      <c r="U36" s="15" t="e">
        <f>+'CALIFICACION FINAL'!#REF!/'CALIFICACION FINAL'!T36</f>
        <v>#REF!</v>
      </c>
    </row>
    <row r="37" spans="1:21" s="1" customFormat="1">
      <c r="A37" s="9">
        <f>+'CALIFICACION FINAL'!A37</f>
        <v>32</v>
      </c>
      <c r="B37" s="9" t="str">
        <f>+'CALIFICACION FINAL'!B37</f>
        <v>APOSITO IMPREGNADO CON CLORURO DIAQUILCARBAMILO 10X10cm</v>
      </c>
      <c r="C37" s="9" t="str">
        <f>+'CALIFICACION FINAL'!C37</f>
        <v>UND</v>
      </c>
      <c r="D37" s="9">
        <f>+'CALIFICACION FINAL'!D37</f>
        <v>40</v>
      </c>
      <c r="E37" s="15">
        <f>+'CALIFICACION FINAL'!E37/'CALIFICACION FINAL'!T37</f>
        <v>1.2744152046783626</v>
      </c>
      <c r="F37" s="15">
        <f>+'CALIFICACION FINAL'!F37/'CALIFICACION FINAL'!T37</f>
        <v>1.1245126705653021</v>
      </c>
      <c r="G37" s="15">
        <f>+'CALIFICACION FINAL'!G37/'CALIFICACION FINAL'!T37</f>
        <v>0</v>
      </c>
      <c r="H37" s="15">
        <f>+'CALIFICACION FINAL'!H37/'CALIFICACION FINAL'!T37</f>
        <v>0</v>
      </c>
      <c r="I37" s="15">
        <f>+'CALIFICACION FINAL'!I37/'CALIFICACION FINAL'!T37</f>
        <v>0</v>
      </c>
      <c r="J37" s="15">
        <f>+'CALIFICACION FINAL'!J37/'CALIFICACION FINAL'!T37</f>
        <v>1</v>
      </c>
      <c r="K37" s="15">
        <f>+'CALIFICACION FINAL'!K37/'CALIFICACION FINAL'!T37</f>
        <v>0</v>
      </c>
      <c r="L37" s="15">
        <f>+'CALIFICACION FINAL'!L37/'CALIFICACION FINAL'!T37</f>
        <v>0</v>
      </c>
      <c r="M37" s="15">
        <f>+'CALIFICACION FINAL'!M37/'CALIFICACION FINAL'!T37</f>
        <v>0</v>
      </c>
      <c r="N37" s="15">
        <f>+'CALIFICACION FINAL'!N37/'CALIFICACION FINAL'!T37</f>
        <v>0</v>
      </c>
      <c r="O37" s="15">
        <f>+'CALIFICACION FINAL'!O37/'CALIFICACION FINAL'!T37</f>
        <v>0</v>
      </c>
      <c r="P37" s="15">
        <f>+'CALIFICACION FINAL'!P37/'CALIFICACION FINAL'!T37</f>
        <v>0</v>
      </c>
      <c r="Q37" s="15">
        <f>+'CALIFICACION FINAL'!Q37/'CALIFICACION FINAL'!T37</f>
        <v>1.1947368421052631</v>
      </c>
      <c r="R37" s="15">
        <f>+'CALIFICACION FINAL'!R37/'CALIFICACION FINAL'!T37</f>
        <v>0</v>
      </c>
      <c r="S37" s="15">
        <f>+'CALIFICACION FINAL'!S37/'CALIFICACION FINAL'!T37</f>
        <v>1.0526315789473684</v>
      </c>
      <c r="T37" s="15" t="e">
        <f>+'CALIFICACION FINAL'!#REF!/'CALIFICACION FINAL'!T37</f>
        <v>#REF!</v>
      </c>
      <c r="U37" s="15" t="e">
        <f>+'CALIFICACION FINAL'!#REF!/'CALIFICACION FINAL'!T37</f>
        <v>#REF!</v>
      </c>
    </row>
    <row r="38" spans="1:21" s="1" customFormat="1">
      <c r="A38" s="9">
        <f>+'CALIFICACION FINAL'!A38</f>
        <v>33</v>
      </c>
      <c r="B38" s="9" t="str">
        <f>+'CALIFICACION FINAL'!B38</f>
        <v>APOSITO OCLUSIVO CON FORMULA GEL CONTROLADO  CGF 10 X 10cm</v>
      </c>
      <c r="C38" s="9" t="str">
        <f>+'CALIFICACION FINAL'!C38</f>
        <v>UND</v>
      </c>
      <c r="D38" s="9">
        <f>+'CALIFICACION FINAL'!D38</f>
        <v>40</v>
      </c>
      <c r="E38" s="15">
        <f>+'CALIFICACION FINAL'!E38/'CALIFICACION FINAL'!T38</f>
        <v>1.3635233918128657</v>
      </c>
      <c r="F38" s="15">
        <f>+'CALIFICACION FINAL'!F38/'CALIFICACION FINAL'!T38</f>
        <v>1.4358187134502927</v>
      </c>
      <c r="G38" s="15">
        <f>+'CALIFICACION FINAL'!G38/'CALIFICACION FINAL'!T38</f>
        <v>0</v>
      </c>
      <c r="H38" s="15">
        <f>+'CALIFICACION FINAL'!H38/'CALIFICACION FINAL'!T38</f>
        <v>5.8106725146198839</v>
      </c>
      <c r="I38" s="15">
        <f>+'CALIFICACION FINAL'!I38/'CALIFICACION FINAL'!T38</f>
        <v>1.4338450292397662</v>
      </c>
      <c r="J38" s="15">
        <f>+'CALIFICACION FINAL'!J38/'CALIFICACION FINAL'!T38</f>
        <v>1</v>
      </c>
      <c r="K38" s="15">
        <f>+'CALIFICACION FINAL'!K38/'CALIFICACION FINAL'!T38</f>
        <v>0</v>
      </c>
      <c r="L38" s="15">
        <f>+'CALIFICACION FINAL'!L38/'CALIFICACION FINAL'!T38</f>
        <v>0</v>
      </c>
      <c r="M38" s="15">
        <f>+'CALIFICACION FINAL'!M38/'CALIFICACION FINAL'!T38</f>
        <v>0</v>
      </c>
      <c r="N38" s="15">
        <f>+'CALIFICACION FINAL'!N38/'CALIFICACION FINAL'!T38</f>
        <v>0</v>
      </c>
      <c r="O38" s="15">
        <f>+'CALIFICACION FINAL'!O38/'CALIFICACION FINAL'!T38</f>
        <v>0</v>
      </c>
      <c r="P38" s="15">
        <f>+'CALIFICACION FINAL'!P38/'CALIFICACION FINAL'!T38</f>
        <v>0</v>
      </c>
      <c r="Q38" s="15">
        <f>+'CALIFICACION FINAL'!Q38/'CALIFICACION FINAL'!T38</f>
        <v>0</v>
      </c>
      <c r="R38" s="15">
        <f>+'CALIFICACION FINAL'!R38/'CALIFICACION FINAL'!T38</f>
        <v>0</v>
      </c>
      <c r="S38" s="15">
        <f>+'CALIFICACION FINAL'!S38/'CALIFICACION FINAL'!T38</f>
        <v>1.0526315789473686</v>
      </c>
      <c r="T38" s="15" t="e">
        <f>+'CALIFICACION FINAL'!#REF!/'CALIFICACION FINAL'!T38</f>
        <v>#REF!</v>
      </c>
      <c r="U38" s="15" t="e">
        <f>+'CALIFICACION FINAL'!#REF!/'CALIFICACION FINAL'!T38</f>
        <v>#REF!</v>
      </c>
    </row>
    <row r="39" spans="1:21" s="1" customFormat="1">
      <c r="A39" s="9">
        <f>+'CALIFICACION FINAL'!A39</f>
        <v>34</v>
      </c>
      <c r="B39" s="9" t="str">
        <f>+'CALIFICACION FINAL'!B39</f>
        <v>APOSITO OCLUSIVO CON FORMULA GEL CONTROLADO CGF 15 X 15cm</v>
      </c>
      <c r="C39" s="9" t="str">
        <f>+'CALIFICACION FINAL'!C39</f>
        <v>UND</v>
      </c>
      <c r="D39" s="9">
        <f>+'CALIFICACION FINAL'!D39</f>
        <v>40</v>
      </c>
      <c r="E39" s="15">
        <f>+'CALIFICACION FINAL'!E39/'CALIFICACION FINAL'!T39</f>
        <v>2.1018446852425181</v>
      </c>
      <c r="F39" s="15">
        <f>+'CALIFICACION FINAL'!F39/'CALIFICACION FINAL'!T39</f>
        <v>2.212138802889577</v>
      </c>
      <c r="G39" s="15">
        <f>+'CALIFICACION FINAL'!G39/'CALIFICACION FINAL'!T39</f>
        <v>0</v>
      </c>
      <c r="H39" s="15">
        <f>+'CALIFICACION FINAL'!H39/'CALIFICACION FINAL'!T39</f>
        <v>1.7913441692466463</v>
      </c>
      <c r="I39" s="15">
        <f>+'CALIFICACION FINAL'!I39/'CALIFICACION FINAL'!T39</f>
        <v>2.2090428276573788</v>
      </c>
      <c r="J39" s="15">
        <f>+'CALIFICACION FINAL'!J39/'CALIFICACION FINAL'!T39</f>
        <v>1</v>
      </c>
      <c r="K39" s="15">
        <f>+'CALIFICACION FINAL'!K39/'CALIFICACION FINAL'!T39</f>
        <v>0</v>
      </c>
      <c r="L39" s="15">
        <f>+'CALIFICACION FINAL'!L39/'CALIFICACION FINAL'!T39</f>
        <v>0</v>
      </c>
      <c r="M39" s="15">
        <f>+'CALIFICACION FINAL'!M39/'CALIFICACION FINAL'!T39</f>
        <v>0</v>
      </c>
      <c r="N39" s="15">
        <f>+'CALIFICACION FINAL'!N39/'CALIFICACION FINAL'!T39</f>
        <v>0</v>
      </c>
      <c r="O39" s="15">
        <f>+'CALIFICACION FINAL'!O39/'CALIFICACION FINAL'!T39</f>
        <v>0</v>
      </c>
      <c r="P39" s="15">
        <f>+'CALIFICACION FINAL'!P39/'CALIFICACION FINAL'!T39</f>
        <v>0</v>
      </c>
      <c r="Q39" s="15">
        <f>+'CALIFICACION FINAL'!Q39/'CALIFICACION FINAL'!T39</f>
        <v>0</v>
      </c>
      <c r="R39" s="15">
        <f>+'CALIFICACION FINAL'!R39/'CALIFICACION FINAL'!T39</f>
        <v>0</v>
      </c>
      <c r="S39" s="15">
        <f>+'CALIFICACION FINAL'!S39/'CALIFICACION FINAL'!T39</f>
        <v>1.0545665634674923</v>
      </c>
      <c r="T39" s="15" t="e">
        <f>+'CALIFICACION FINAL'!#REF!/'CALIFICACION FINAL'!T39</f>
        <v>#REF!</v>
      </c>
      <c r="U39" s="15" t="e">
        <f>+'CALIFICACION FINAL'!#REF!/'CALIFICACION FINAL'!T39</f>
        <v>#REF!</v>
      </c>
    </row>
    <row r="40" spans="1:21" s="1" customFormat="1">
      <c r="A40" s="9">
        <f>+'CALIFICACION FINAL'!A40</f>
        <v>35</v>
      </c>
      <c r="B40" s="9" t="str">
        <f>+'CALIFICACION FINAL'!B40</f>
        <v>APOSITO OCLUSIVO CON FORMULA GEL CONTROLADO CGF 20 X 20cm</v>
      </c>
      <c r="C40" s="9" t="str">
        <f>+'CALIFICACION FINAL'!C40</f>
        <v>UND</v>
      </c>
      <c r="D40" s="9">
        <f>+'CALIFICACION FINAL'!D40</f>
        <v>40</v>
      </c>
      <c r="E40" s="15">
        <f>+'CALIFICACION FINAL'!E40/'CALIFICACION FINAL'!T40</f>
        <v>1.6290329879180052</v>
      </c>
      <c r="F40" s="15">
        <f>+'CALIFICACION FINAL'!F40/'CALIFICACION FINAL'!T40</f>
        <v>1.7480711796913886</v>
      </c>
      <c r="G40" s="15">
        <f>+'CALIFICACION FINAL'!G40/'CALIFICACION FINAL'!T40</f>
        <v>0</v>
      </c>
      <c r="H40" s="15">
        <f>+'CALIFICACION FINAL'!H40/'CALIFICACION FINAL'!T40</f>
        <v>1.3883829585049097</v>
      </c>
      <c r="I40" s="15">
        <f>+'CALIFICACION FINAL'!I40/'CALIFICACION FINAL'!T40</f>
        <v>1.7456106611158875</v>
      </c>
      <c r="J40" s="15">
        <f>+'CALIFICACION FINAL'!J40/'CALIFICACION FINAL'!T40</f>
        <v>1</v>
      </c>
      <c r="K40" s="15">
        <f>+'CALIFICACION FINAL'!K40/'CALIFICACION FINAL'!T40</f>
        <v>0</v>
      </c>
      <c r="L40" s="15">
        <f>+'CALIFICACION FINAL'!L40/'CALIFICACION FINAL'!T40</f>
        <v>0</v>
      </c>
      <c r="M40" s="15">
        <f>+'CALIFICACION FINAL'!M40/'CALIFICACION FINAL'!T40</f>
        <v>0</v>
      </c>
      <c r="N40" s="15">
        <f>+'CALIFICACION FINAL'!N40/'CALIFICACION FINAL'!T40</f>
        <v>0</v>
      </c>
      <c r="O40" s="15">
        <f>+'CALIFICACION FINAL'!O40/'CALIFICACION FINAL'!T40</f>
        <v>0</v>
      </c>
      <c r="P40" s="15">
        <f>+'CALIFICACION FINAL'!P40/'CALIFICACION FINAL'!T40</f>
        <v>0</v>
      </c>
      <c r="Q40" s="15">
        <f>+'CALIFICACION FINAL'!Q40/'CALIFICACION FINAL'!T40</f>
        <v>0</v>
      </c>
      <c r="R40" s="15">
        <f>+'CALIFICACION FINAL'!R40/'CALIFICACION FINAL'!T40</f>
        <v>0</v>
      </c>
      <c r="S40" s="15">
        <f>+'CALIFICACION FINAL'!S40/'CALIFICACION FINAL'!T40</f>
        <v>1.0718810805918819</v>
      </c>
      <c r="T40" s="15" t="e">
        <f>+'CALIFICACION FINAL'!#REF!/'CALIFICACION FINAL'!T40</f>
        <v>#REF!</v>
      </c>
      <c r="U40" s="15" t="e">
        <f>+'CALIFICACION FINAL'!#REF!/'CALIFICACION FINAL'!T40</f>
        <v>#REF!</v>
      </c>
    </row>
    <row r="41" spans="1:21" s="1" customFormat="1">
      <c r="A41" s="9">
        <f>+'CALIFICACION FINAL'!A41</f>
        <v>36</v>
      </c>
      <c r="B41" s="9" t="str">
        <f>+'CALIFICACION FINAL'!B41</f>
        <v>APOSITO OCLUSIVO GELIFICANTE CON HIDROFIBRA DE 18.5 X 20.5 cm PARA TALON</v>
      </c>
      <c r="C41" s="9" t="str">
        <f>+'CALIFICACION FINAL'!C41</f>
        <v>UND</v>
      </c>
      <c r="D41" s="9">
        <f>+'CALIFICACION FINAL'!D41</f>
        <v>40</v>
      </c>
      <c r="E41" s="15">
        <f>+'CALIFICACION FINAL'!E41/'CALIFICACION FINAL'!T41</f>
        <v>1.4190113228279997</v>
      </c>
      <c r="F41" s="15">
        <f>+'CALIFICACION FINAL'!F41/'CALIFICACION FINAL'!T41</f>
        <v>1.2669504009172923</v>
      </c>
      <c r="G41" s="15">
        <f>+'CALIFICACION FINAL'!G41/'CALIFICACION FINAL'!T41</f>
        <v>0</v>
      </c>
      <c r="H41" s="15">
        <f>+'CALIFICACION FINAL'!H41/'CALIFICACION FINAL'!T41</f>
        <v>1.2093956778965975</v>
      </c>
      <c r="I41" s="15">
        <f>+'CALIFICACION FINAL'!I41/'CALIFICACION FINAL'!T41</f>
        <v>1.4334933153909242</v>
      </c>
      <c r="J41" s="15">
        <f>+'CALIFICACION FINAL'!J41/'CALIFICACION FINAL'!T41</f>
        <v>1</v>
      </c>
      <c r="K41" s="15">
        <f>+'CALIFICACION FINAL'!K41/'CALIFICACION FINAL'!T41</f>
        <v>0</v>
      </c>
      <c r="L41" s="15">
        <f>+'CALIFICACION FINAL'!L41/'CALIFICACION FINAL'!T41</f>
        <v>0</v>
      </c>
      <c r="M41" s="15">
        <f>+'CALIFICACION FINAL'!M41/'CALIFICACION FINAL'!T41</f>
        <v>0</v>
      </c>
      <c r="N41" s="15">
        <f>+'CALIFICACION FINAL'!N41/'CALIFICACION FINAL'!T41</f>
        <v>0</v>
      </c>
      <c r="O41" s="15">
        <f>+'CALIFICACION FINAL'!O41/'CALIFICACION FINAL'!T41</f>
        <v>0</v>
      </c>
      <c r="P41" s="15">
        <f>+'CALIFICACION FINAL'!P41/'CALIFICACION FINAL'!T41</f>
        <v>0</v>
      </c>
      <c r="Q41" s="15">
        <f>+'CALIFICACION FINAL'!Q41/'CALIFICACION FINAL'!T41</f>
        <v>0</v>
      </c>
      <c r="R41" s="15">
        <f>+'CALIFICACION FINAL'!R41/'CALIFICACION FINAL'!T41</f>
        <v>0</v>
      </c>
      <c r="S41" s="15">
        <f>+'CALIFICACION FINAL'!S41/'CALIFICACION FINAL'!T41</f>
        <v>1.072463710415887</v>
      </c>
      <c r="T41" s="15" t="e">
        <f>+'CALIFICACION FINAL'!#REF!/'CALIFICACION FINAL'!T41</f>
        <v>#REF!</v>
      </c>
      <c r="U41" s="15" t="e">
        <f>+'CALIFICACION FINAL'!#REF!/'CALIFICACION FINAL'!T41</f>
        <v>#REF!</v>
      </c>
    </row>
    <row r="42" spans="1:21" s="1" customFormat="1">
      <c r="A42" s="9">
        <f>+'CALIFICACION FINAL'!A42</f>
        <v>37</v>
      </c>
      <c r="B42" s="9" t="str">
        <f>+'CALIFICACION FINAL'!B42</f>
        <v>APOSITO OCLUSIVO GELIFICANTE CON HIDROFIBRA DE 21 X 25 cm PARA REGION SACRA</v>
      </c>
      <c r="C42" s="9" t="str">
        <f>+'CALIFICACION FINAL'!C42</f>
        <v>UND</v>
      </c>
      <c r="D42" s="9">
        <f>+'CALIFICACION FINAL'!D42</f>
        <v>40</v>
      </c>
      <c r="E42" s="15">
        <f>+'CALIFICACION FINAL'!E42/'CALIFICACION FINAL'!T42</f>
        <v>1.7670270410153917</v>
      </c>
      <c r="F42" s="15">
        <f>+'CALIFICACION FINAL'!F42/'CALIFICACION FINAL'!T42</f>
        <v>1.5776911623018304</v>
      </c>
      <c r="G42" s="15">
        <f>+'CALIFICACION FINAL'!G42/'CALIFICACION FINAL'!T42</f>
        <v>0</v>
      </c>
      <c r="H42" s="15">
        <f>+'CALIFICACION FINAL'!H42/'CALIFICACION FINAL'!T42</f>
        <v>1.5060028108004808</v>
      </c>
      <c r="I42" s="15">
        <f>+'CALIFICACION FINAL'!I42/'CALIFICACION FINAL'!T42</f>
        <v>1.7858138183092198</v>
      </c>
      <c r="J42" s="15">
        <f>+'CALIFICACION FINAL'!J42/'CALIFICACION FINAL'!T42</f>
        <v>1</v>
      </c>
      <c r="K42" s="15">
        <f>+'CALIFICACION FINAL'!K42/'CALIFICACION FINAL'!T42</f>
        <v>0</v>
      </c>
      <c r="L42" s="15">
        <f>+'CALIFICACION FINAL'!L42/'CALIFICACION FINAL'!T42</f>
        <v>0</v>
      </c>
      <c r="M42" s="15">
        <f>+'CALIFICACION FINAL'!M42/'CALIFICACION FINAL'!T42</f>
        <v>0</v>
      </c>
      <c r="N42" s="15">
        <f>+'CALIFICACION FINAL'!N42/'CALIFICACION FINAL'!T42</f>
        <v>0</v>
      </c>
      <c r="O42" s="15">
        <f>+'CALIFICACION FINAL'!O42/'CALIFICACION FINAL'!T42</f>
        <v>0</v>
      </c>
      <c r="P42" s="15">
        <f>+'CALIFICACION FINAL'!P42/'CALIFICACION FINAL'!T42</f>
        <v>0</v>
      </c>
      <c r="Q42" s="15">
        <f>+'CALIFICACION FINAL'!Q42/'CALIFICACION FINAL'!T42</f>
        <v>0</v>
      </c>
      <c r="R42" s="15">
        <f>+'CALIFICACION FINAL'!R42/'CALIFICACION FINAL'!T42</f>
        <v>0</v>
      </c>
      <c r="S42" s="15">
        <f>+'CALIFICACION FINAL'!S42/'CALIFICACION FINAL'!T42</f>
        <v>1.072463710415887</v>
      </c>
      <c r="T42" s="15" t="e">
        <f>+'CALIFICACION FINAL'!#REF!/'CALIFICACION FINAL'!T42</f>
        <v>#REF!</v>
      </c>
      <c r="U42" s="15" t="e">
        <f>+'CALIFICACION FINAL'!#REF!/'CALIFICACION FINAL'!T42</f>
        <v>#REF!</v>
      </c>
    </row>
    <row r="43" spans="1:21" s="1" customFormat="1">
      <c r="A43" s="9">
        <f>+'CALIFICACION FINAL'!A43</f>
        <v>38</v>
      </c>
      <c r="B43" s="9" t="str">
        <f>+'CALIFICACION FINAL'!B43</f>
        <v>APOSITO OCLUSIVO HIDROCOLOIDE CON INDICADOR DE CAMBIO Y PELICULA DE BAJA FRICCION 18,5 X 19,5 TALON</v>
      </c>
      <c r="C43" s="9" t="str">
        <f>+'CALIFICACION FINAL'!C43</f>
        <v>UND</v>
      </c>
      <c r="D43" s="9">
        <f>+'CALIFICACION FINAL'!D43</f>
        <v>16</v>
      </c>
      <c r="E43" s="15">
        <f>+'CALIFICACION FINAL'!E43/'CALIFICACION FINAL'!T43</f>
        <v>1.7597485954353735</v>
      </c>
      <c r="F43" s="15">
        <f>+'CALIFICACION FINAL'!F43/'CALIFICACION FINAL'!T43</f>
        <v>1.7782816242379789</v>
      </c>
      <c r="G43" s="15">
        <f>+'CALIFICACION FINAL'!G43/'CALIFICACION FINAL'!T43</f>
        <v>0</v>
      </c>
      <c r="H43" s="15">
        <f>+'CALIFICACION FINAL'!H43/'CALIFICACION FINAL'!T43</f>
        <v>1.4998138361424627</v>
      </c>
      <c r="I43" s="15">
        <f>+'CALIFICACION FINAL'!I43/'CALIFICACION FINAL'!T43</f>
        <v>1.7757809157038942</v>
      </c>
      <c r="J43" s="15">
        <f>+'CALIFICACION FINAL'!J43/'CALIFICACION FINAL'!T43</f>
        <v>1</v>
      </c>
      <c r="K43" s="15">
        <f>+'CALIFICACION FINAL'!K43/'CALIFICACION FINAL'!T43</f>
        <v>0</v>
      </c>
      <c r="L43" s="15">
        <f>+'CALIFICACION FINAL'!L43/'CALIFICACION FINAL'!T43</f>
        <v>0</v>
      </c>
      <c r="M43" s="15">
        <f>+'CALIFICACION FINAL'!M43/'CALIFICACION FINAL'!T43</f>
        <v>0</v>
      </c>
      <c r="N43" s="15">
        <f>+'CALIFICACION FINAL'!N43/'CALIFICACION FINAL'!T43</f>
        <v>0</v>
      </c>
      <c r="O43" s="15">
        <f>+'CALIFICACION FINAL'!O43/'CALIFICACION FINAL'!T43</f>
        <v>0</v>
      </c>
      <c r="P43" s="15">
        <f>+'CALIFICACION FINAL'!P43/'CALIFICACION FINAL'!T43</f>
        <v>0</v>
      </c>
      <c r="Q43" s="15">
        <f>+'CALIFICACION FINAL'!Q43/'CALIFICACION FINAL'!T43</f>
        <v>0</v>
      </c>
      <c r="R43" s="15">
        <f>+'CALIFICACION FINAL'!R43/'CALIFICACION FINAL'!T43</f>
        <v>0</v>
      </c>
      <c r="S43" s="15">
        <f>+'CALIFICACION FINAL'!S43/'CALIFICACION FINAL'!T43</f>
        <v>1.0558547143913</v>
      </c>
      <c r="T43" s="15" t="e">
        <f>+'CALIFICACION FINAL'!#REF!/'CALIFICACION FINAL'!T43</f>
        <v>#REF!</v>
      </c>
      <c r="U43" s="15" t="e">
        <f>+'CALIFICACION FINAL'!#REF!/'CALIFICACION FINAL'!T43</f>
        <v>#REF!</v>
      </c>
    </row>
    <row r="44" spans="1:21" s="1" customFormat="1">
      <c r="A44" s="9">
        <f>+'CALIFICACION FINAL'!A44</f>
        <v>39</v>
      </c>
      <c r="B44" s="9" t="str">
        <f>+'CALIFICACION FINAL'!B44</f>
        <v>APOSITO OCLUSIVO HIDROCOLOIDE CON INDICADOR DE CAMBIO Y PELICULA DE BAJA FRICCION 20 X 22,5</v>
      </c>
      <c r="C44" s="9" t="str">
        <f>+'CALIFICACION FINAL'!C44</f>
        <v>UND</v>
      </c>
      <c r="D44" s="9">
        <f>+'CALIFICACION FINAL'!D44</f>
        <v>12</v>
      </c>
      <c r="E44" s="15">
        <f>+'CALIFICACION FINAL'!E44/'CALIFICACION FINAL'!T44</f>
        <v>2.2506376806761921</v>
      </c>
      <c r="F44" s="15">
        <f>+'CALIFICACION FINAL'!F44/'CALIFICACION FINAL'!T44</f>
        <v>2.2774230476412765</v>
      </c>
      <c r="G44" s="15">
        <f>+'CALIFICACION FINAL'!G44/'CALIFICACION FINAL'!T44</f>
        <v>0</v>
      </c>
      <c r="H44" s="15">
        <f>+'CALIFICACION FINAL'!H44/'CALIFICACION FINAL'!T44</f>
        <v>1.918182373894826</v>
      </c>
      <c r="I44" s="15">
        <f>+'CALIFICACION FINAL'!I44/'CALIFICACION FINAL'!T44</f>
        <v>2.2742276978477238</v>
      </c>
      <c r="J44" s="15">
        <f>+'CALIFICACION FINAL'!J44/'CALIFICACION FINAL'!T44</f>
        <v>1</v>
      </c>
      <c r="K44" s="15">
        <f>+'CALIFICACION FINAL'!K44/'CALIFICACION FINAL'!T44</f>
        <v>0</v>
      </c>
      <c r="L44" s="15">
        <f>+'CALIFICACION FINAL'!L44/'CALIFICACION FINAL'!T44</f>
        <v>0</v>
      </c>
      <c r="M44" s="15">
        <f>+'CALIFICACION FINAL'!M44/'CALIFICACION FINAL'!T44</f>
        <v>0</v>
      </c>
      <c r="N44" s="15">
        <f>+'CALIFICACION FINAL'!N44/'CALIFICACION FINAL'!T44</f>
        <v>0</v>
      </c>
      <c r="O44" s="15">
        <f>+'CALIFICACION FINAL'!O44/'CALIFICACION FINAL'!T44</f>
        <v>0</v>
      </c>
      <c r="P44" s="15">
        <f>+'CALIFICACION FINAL'!P44/'CALIFICACION FINAL'!T44</f>
        <v>0</v>
      </c>
      <c r="Q44" s="15">
        <f>+'CALIFICACION FINAL'!Q44/'CALIFICACION FINAL'!T44</f>
        <v>0</v>
      </c>
      <c r="R44" s="15">
        <f>+'CALIFICACION FINAL'!R44/'CALIFICACION FINAL'!T44</f>
        <v>0</v>
      </c>
      <c r="S44" s="15">
        <f>+'CALIFICACION FINAL'!S44/'CALIFICACION FINAL'!T44</f>
        <v>1.0558547143913</v>
      </c>
      <c r="T44" s="15" t="e">
        <f>+'CALIFICACION FINAL'!#REF!/'CALIFICACION FINAL'!T44</f>
        <v>#REF!</v>
      </c>
      <c r="U44" s="15" t="e">
        <f>+'CALIFICACION FINAL'!#REF!/'CALIFICACION FINAL'!T44</f>
        <v>#REF!</v>
      </c>
    </row>
    <row r="45" spans="1:21" s="1" customFormat="1">
      <c r="A45" s="9">
        <f>+'CALIFICACION FINAL'!A45</f>
        <v>40</v>
      </c>
      <c r="B45" s="9" t="str">
        <f>+'CALIFICACION FINAL'!B45</f>
        <v>APOSITO TRANSPARENTE CON MARCO DE APLICACIÓN 10X10cm</v>
      </c>
      <c r="C45" s="9" t="str">
        <f>+'CALIFICACION FINAL'!C45</f>
        <v>UND</v>
      </c>
      <c r="D45" s="9">
        <f>+'CALIFICACION FINAL'!D45</f>
        <v>40</v>
      </c>
      <c r="E45" s="15">
        <f>+'CALIFICACION FINAL'!E45/'CALIFICACION FINAL'!T45</f>
        <v>0</v>
      </c>
      <c r="F45" s="15">
        <f>+'CALIFICACION FINAL'!F45/'CALIFICACION FINAL'!T45</f>
        <v>1</v>
      </c>
      <c r="G45" s="15">
        <f>+'CALIFICACION FINAL'!G45/'CALIFICACION FINAL'!T45</f>
        <v>0</v>
      </c>
      <c r="H45" s="15">
        <f>+'CALIFICACION FINAL'!H45/'CALIFICACION FINAL'!T45</f>
        <v>0</v>
      </c>
      <c r="I45" s="15">
        <f>+'CALIFICACION FINAL'!I45/'CALIFICACION FINAL'!T45</f>
        <v>0</v>
      </c>
      <c r="J45" s="15">
        <f>+'CALIFICACION FINAL'!J45/'CALIFICACION FINAL'!T45</f>
        <v>0</v>
      </c>
      <c r="K45" s="15">
        <f>+'CALIFICACION FINAL'!K45/'CALIFICACION FINAL'!T45</f>
        <v>0</v>
      </c>
      <c r="L45" s="15">
        <f>+'CALIFICACION FINAL'!L45/'CALIFICACION FINAL'!T45</f>
        <v>0</v>
      </c>
      <c r="M45" s="15">
        <f>+'CALIFICACION FINAL'!M45/'CALIFICACION FINAL'!T45</f>
        <v>0</v>
      </c>
      <c r="N45" s="15">
        <f>+'CALIFICACION FINAL'!N45/'CALIFICACION FINAL'!T45</f>
        <v>0</v>
      </c>
      <c r="O45" s="15">
        <f>+'CALIFICACION FINAL'!O45/'CALIFICACION FINAL'!T45</f>
        <v>0</v>
      </c>
      <c r="P45" s="15">
        <f>+'CALIFICACION FINAL'!P45/'CALIFICACION FINAL'!T45</f>
        <v>0</v>
      </c>
      <c r="Q45" s="15">
        <f>+'CALIFICACION FINAL'!Q45/'CALIFICACION FINAL'!T45</f>
        <v>0</v>
      </c>
      <c r="R45" s="15">
        <f>+'CALIFICACION FINAL'!R45/'CALIFICACION FINAL'!T45</f>
        <v>0</v>
      </c>
      <c r="S45" s="15">
        <f>+'CALIFICACION FINAL'!S45/'CALIFICACION FINAL'!T45</f>
        <v>0</v>
      </c>
      <c r="T45" s="15" t="e">
        <f>+'CALIFICACION FINAL'!#REF!/'CALIFICACION FINAL'!T45</f>
        <v>#REF!</v>
      </c>
      <c r="U45" s="15" t="e">
        <f>+'CALIFICACION FINAL'!#REF!/'CALIFICACION FINAL'!T45</f>
        <v>#REF!</v>
      </c>
    </row>
    <row r="46" spans="1:21" s="1" customFormat="1">
      <c r="A46" s="9">
        <f>+'CALIFICACION FINAL'!A46</f>
        <v>41</v>
      </c>
      <c r="B46" s="9" t="str">
        <f>+'CALIFICACION FINAL'!B46</f>
        <v>APOSITO TRANSPARENTE CON MARCO DE APLICACIÓN 10X15cm</v>
      </c>
      <c r="C46" s="9" t="str">
        <f>+'CALIFICACION FINAL'!C46</f>
        <v>UND</v>
      </c>
      <c r="D46" s="9">
        <f>+'CALIFICACION FINAL'!D46</f>
        <v>120</v>
      </c>
      <c r="E46" s="15" t="e">
        <f>+'CALIFICACION FINAL'!E46/'CALIFICACION FINAL'!T46</f>
        <v>#DIV/0!</v>
      </c>
      <c r="F46" s="15" t="e">
        <f>+'CALIFICACION FINAL'!F46/'CALIFICACION FINAL'!T46</f>
        <v>#DIV/0!</v>
      </c>
      <c r="G46" s="15" t="e">
        <f>+'CALIFICACION FINAL'!G46/'CALIFICACION FINAL'!T46</f>
        <v>#DIV/0!</v>
      </c>
      <c r="H46" s="15" t="e">
        <f>+'CALIFICACION FINAL'!H46/'CALIFICACION FINAL'!T46</f>
        <v>#DIV/0!</v>
      </c>
      <c r="I46" s="15" t="e">
        <f>+'CALIFICACION FINAL'!I46/'CALIFICACION FINAL'!T46</f>
        <v>#DIV/0!</v>
      </c>
      <c r="J46" s="15" t="e">
        <f>+'CALIFICACION FINAL'!J46/'CALIFICACION FINAL'!T46</f>
        <v>#DIV/0!</v>
      </c>
      <c r="K46" s="15" t="e">
        <f>+'CALIFICACION FINAL'!K46/'CALIFICACION FINAL'!T46</f>
        <v>#DIV/0!</v>
      </c>
      <c r="L46" s="15" t="e">
        <f>+'CALIFICACION FINAL'!L46/'CALIFICACION FINAL'!T46</f>
        <v>#DIV/0!</v>
      </c>
      <c r="M46" s="15" t="e">
        <f>+'CALIFICACION FINAL'!M46/'CALIFICACION FINAL'!T46</f>
        <v>#DIV/0!</v>
      </c>
      <c r="N46" s="15" t="e">
        <f>+'CALIFICACION FINAL'!N46/'CALIFICACION FINAL'!T46</f>
        <v>#DIV/0!</v>
      </c>
      <c r="O46" s="15" t="e">
        <f>+'CALIFICACION FINAL'!O46/'CALIFICACION FINAL'!T46</f>
        <v>#DIV/0!</v>
      </c>
      <c r="P46" s="15" t="e">
        <f>+'CALIFICACION FINAL'!P46/'CALIFICACION FINAL'!T46</f>
        <v>#DIV/0!</v>
      </c>
      <c r="Q46" s="15" t="e">
        <f>+'CALIFICACION FINAL'!Q46/'CALIFICACION FINAL'!T46</f>
        <v>#DIV/0!</v>
      </c>
      <c r="R46" s="15" t="e">
        <f>+'CALIFICACION FINAL'!R46/'CALIFICACION FINAL'!T46</f>
        <v>#DIV/0!</v>
      </c>
      <c r="S46" s="15" t="e">
        <f>+'CALIFICACION FINAL'!S46/'CALIFICACION FINAL'!T46</f>
        <v>#DIV/0!</v>
      </c>
      <c r="T46" s="15" t="e">
        <f>+'CALIFICACION FINAL'!#REF!/'CALIFICACION FINAL'!T46</f>
        <v>#REF!</v>
      </c>
      <c r="U46" s="15" t="e">
        <f>+'CALIFICACION FINAL'!#REF!/'CALIFICACION FINAL'!T46</f>
        <v>#REF!</v>
      </c>
    </row>
    <row r="47" spans="1:21" s="1" customFormat="1">
      <c r="A47" s="9">
        <f>+'CALIFICACION FINAL'!A47</f>
        <v>42</v>
      </c>
      <c r="B47" s="9" t="str">
        <f>+'CALIFICACION FINAL'!B47</f>
        <v>BAJALENGUAS</v>
      </c>
      <c r="C47" s="9" t="str">
        <f>+'CALIFICACION FINAL'!C47</f>
        <v>CJA X 500 UNIDADES</v>
      </c>
      <c r="D47" s="9">
        <f>+'CALIFICACION FINAL'!D47</f>
        <v>8</v>
      </c>
      <c r="E47" s="15">
        <f>+'CALIFICACION FINAL'!E47/'CALIFICACION FINAL'!T47</f>
        <v>1.0657796101949026</v>
      </c>
      <c r="F47" s="15">
        <f>+'CALIFICACION FINAL'!F47/'CALIFICACION FINAL'!T47</f>
        <v>0</v>
      </c>
      <c r="G47" s="15">
        <f>+'CALIFICACION FINAL'!G47/'CALIFICACION FINAL'!T47</f>
        <v>0</v>
      </c>
      <c r="H47" s="15">
        <f>+'CALIFICACION FINAL'!H47/'CALIFICACION FINAL'!T47</f>
        <v>1.0507246376811594</v>
      </c>
      <c r="I47" s="15">
        <f>+'CALIFICACION FINAL'!I47/'CALIFICACION FINAL'!T47</f>
        <v>0</v>
      </c>
      <c r="J47" s="15">
        <f>+'CALIFICACION FINAL'!J47/'CALIFICACION FINAL'!T47</f>
        <v>1.4535</v>
      </c>
      <c r="K47" s="15">
        <f>+'CALIFICACION FINAL'!K47/'CALIFICACION FINAL'!T47</f>
        <v>0</v>
      </c>
      <c r="L47" s="15">
        <f>+'CALIFICACION FINAL'!L47/'CALIFICACION FINAL'!T47</f>
        <v>1.1594202898550725</v>
      </c>
      <c r="M47" s="15">
        <f>+'CALIFICACION FINAL'!M47/'CALIFICACION FINAL'!T47</f>
        <v>0</v>
      </c>
      <c r="N47" s="15">
        <f>+'CALIFICACION FINAL'!N47/'CALIFICACION FINAL'!T47</f>
        <v>0</v>
      </c>
      <c r="O47" s="15">
        <f>+'CALIFICACION FINAL'!O47/'CALIFICACION FINAL'!T47</f>
        <v>1.0874562718640679</v>
      </c>
      <c r="P47" s="15">
        <f>+'CALIFICACION FINAL'!P47/'CALIFICACION FINAL'!T47</f>
        <v>1</v>
      </c>
      <c r="Q47" s="15">
        <f>+'CALIFICACION FINAL'!Q47/'CALIFICACION FINAL'!T47</f>
        <v>1.7217391304347824</v>
      </c>
      <c r="R47" s="15">
        <f>+'CALIFICACION FINAL'!R47/'CALIFICACION FINAL'!T47</f>
        <v>0</v>
      </c>
      <c r="S47" s="15">
        <f>+'CALIFICACION FINAL'!S47/'CALIFICACION FINAL'!T47</f>
        <v>0</v>
      </c>
      <c r="T47" s="15" t="e">
        <f>+'CALIFICACION FINAL'!#REF!/'CALIFICACION FINAL'!T47</f>
        <v>#REF!</v>
      </c>
      <c r="U47" s="15" t="e">
        <f>+'CALIFICACION FINAL'!#REF!/'CALIFICACION FINAL'!T47</f>
        <v>#REF!</v>
      </c>
    </row>
    <row r="48" spans="1:21" s="1" customFormat="1">
      <c r="A48" s="9">
        <f>+'CALIFICACION FINAL'!A48</f>
        <v>43</v>
      </c>
      <c r="B48" s="9" t="str">
        <f>+'CALIFICACION FINAL'!B48</f>
        <v>BARRERA LISA PROTECTORA DE PIEL 20 X 20</v>
      </c>
      <c r="C48" s="9" t="str">
        <f>+'CALIFICACION FINAL'!C48</f>
        <v>UND</v>
      </c>
      <c r="D48" s="9">
        <f>+'CALIFICACION FINAL'!D48</f>
        <v>8</v>
      </c>
      <c r="E48" s="15">
        <f>+'CALIFICACION FINAL'!E48/'CALIFICACION FINAL'!T48</f>
        <v>1.482375</v>
      </c>
      <c r="F48" s="15">
        <f>+'CALIFICACION FINAL'!F48/'CALIFICACION FINAL'!T48</f>
        <v>1.3235416666666666</v>
      </c>
      <c r="G48" s="15">
        <f>+'CALIFICACION FINAL'!G48/'CALIFICACION FINAL'!T48</f>
        <v>0</v>
      </c>
      <c r="H48" s="15">
        <f>+'CALIFICACION FINAL'!H48/'CALIFICACION FINAL'!T48</f>
        <v>1.2634166666666666</v>
      </c>
      <c r="I48" s="15">
        <f>+'CALIFICACION FINAL'!I48/'CALIFICACION FINAL'!T48</f>
        <v>1.5495416666666666</v>
      </c>
      <c r="J48" s="15">
        <f>+'CALIFICACION FINAL'!J48/'CALIFICACION FINAL'!T48</f>
        <v>1.6773199999999997</v>
      </c>
      <c r="K48" s="15">
        <f>+'CALIFICACION FINAL'!K48/'CALIFICACION FINAL'!T48</f>
        <v>0</v>
      </c>
      <c r="L48" s="15">
        <f>+'CALIFICACION FINAL'!L48/'CALIFICACION FINAL'!T48</f>
        <v>0</v>
      </c>
      <c r="M48" s="15">
        <f>+'CALIFICACION FINAL'!M48/'CALIFICACION FINAL'!T48</f>
        <v>0</v>
      </c>
      <c r="N48" s="15">
        <f>+'CALIFICACION FINAL'!N48/'CALIFICACION FINAL'!T48</f>
        <v>0</v>
      </c>
      <c r="O48" s="15">
        <f>+'CALIFICACION FINAL'!O48/'CALIFICACION FINAL'!T48</f>
        <v>2.1859999999999999</v>
      </c>
      <c r="P48" s="15">
        <f>+'CALIFICACION FINAL'!P48/'CALIFICACION FINAL'!T48</f>
        <v>0</v>
      </c>
      <c r="Q48" s="15">
        <f>+'CALIFICACION FINAL'!Q48/'CALIFICACION FINAL'!T48</f>
        <v>0</v>
      </c>
      <c r="R48" s="15">
        <f>+'CALIFICACION FINAL'!R48/'CALIFICACION FINAL'!T48</f>
        <v>0</v>
      </c>
      <c r="S48" s="15">
        <f>+'CALIFICACION FINAL'!S48/'CALIFICACION FINAL'!T48</f>
        <v>1</v>
      </c>
      <c r="T48" s="15" t="e">
        <f>+'CALIFICACION FINAL'!#REF!/'CALIFICACION FINAL'!T48</f>
        <v>#REF!</v>
      </c>
      <c r="U48" s="15" t="e">
        <f>+'CALIFICACION FINAL'!#REF!/'CALIFICACION FINAL'!T48</f>
        <v>#REF!</v>
      </c>
    </row>
    <row r="49" spans="1:21" s="1" customFormat="1">
      <c r="A49" s="9">
        <f>+'CALIFICACION FINAL'!A49</f>
        <v>44</v>
      </c>
      <c r="B49" s="9" t="str">
        <f>+'CALIFICACION FINAL'!B49</f>
        <v>BARRERA PROTECTORA DE PIEL FLEXIBLE PARA ADULTO DE 57mm</v>
      </c>
      <c r="C49" s="9" t="str">
        <f>+'CALIFICACION FINAL'!C49</f>
        <v>UND</v>
      </c>
      <c r="D49" s="9">
        <f>+'CALIFICACION FINAL'!D49</f>
        <v>8</v>
      </c>
      <c r="E49" s="15">
        <f>+'CALIFICACION FINAL'!E49/'CALIFICACION FINAL'!T49</f>
        <v>2.2857142857142856</v>
      </c>
      <c r="F49" s="15">
        <f>+'CALIFICACION FINAL'!F49/'CALIFICACION FINAL'!T49</f>
        <v>2.0407142857142859</v>
      </c>
      <c r="G49" s="15">
        <f>+'CALIFICACION FINAL'!G49/'CALIFICACION FINAL'!T49</f>
        <v>0</v>
      </c>
      <c r="H49" s="15">
        <f>+'CALIFICACION FINAL'!H49/'CALIFICACION FINAL'!T49</f>
        <v>1.9481428571428572</v>
      </c>
      <c r="I49" s="15">
        <f>+'CALIFICACION FINAL'!I49/'CALIFICACION FINAL'!T49</f>
        <v>2.5915714285714286</v>
      </c>
      <c r="J49" s="15">
        <f>+'CALIFICACION FINAL'!J49/'CALIFICACION FINAL'!T49</f>
        <v>2.8052142857142859</v>
      </c>
      <c r="K49" s="15">
        <f>+'CALIFICACION FINAL'!K49/'CALIFICACION FINAL'!T49</f>
        <v>0</v>
      </c>
      <c r="L49" s="15">
        <f>+'CALIFICACION FINAL'!L49/'CALIFICACION FINAL'!T49</f>
        <v>0</v>
      </c>
      <c r="M49" s="15">
        <f>+'CALIFICACION FINAL'!M49/'CALIFICACION FINAL'!T49</f>
        <v>0</v>
      </c>
      <c r="N49" s="15">
        <f>+'CALIFICACION FINAL'!N49/'CALIFICACION FINAL'!T49</f>
        <v>1.8037142857142856</v>
      </c>
      <c r="O49" s="15">
        <f>+'CALIFICACION FINAL'!O49/'CALIFICACION FINAL'!T49</f>
        <v>3.1142857142857143</v>
      </c>
      <c r="P49" s="15">
        <f>+'CALIFICACION FINAL'!P49/'CALIFICACION FINAL'!T49</f>
        <v>0</v>
      </c>
      <c r="Q49" s="15">
        <f>+'CALIFICACION FINAL'!Q49/'CALIFICACION FINAL'!T49</f>
        <v>0</v>
      </c>
      <c r="R49" s="15">
        <f>+'CALIFICACION FINAL'!R49/'CALIFICACION FINAL'!T49</f>
        <v>1</v>
      </c>
      <c r="S49" s="15">
        <f>+'CALIFICACION FINAL'!S49/'CALIFICACION FINAL'!T49</f>
        <v>1.7857142857142858</v>
      </c>
      <c r="T49" s="15" t="e">
        <f>+'CALIFICACION FINAL'!#REF!/'CALIFICACION FINAL'!T49</f>
        <v>#REF!</v>
      </c>
      <c r="U49" s="15" t="e">
        <f>+'CALIFICACION FINAL'!#REF!/'CALIFICACION FINAL'!T49</f>
        <v>#REF!</v>
      </c>
    </row>
    <row r="50" spans="1:21" s="1" customFormat="1">
      <c r="A50" s="9">
        <f>+'CALIFICACION FINAL'!A50</f>
        <v>45</v>
      </c>
      <c r="B50" s="9" t="str">
        <f>+'CALIFICACION FINAL'!B50</f>
        <v>BARRERA PROTECTORA DE PIEL FLEXIBLE PARA ADULTO DE 70mm</v>
      </c>
      <c r="C50" s="9" t="str">
        <f>+'CALIFICACION FINAL'!C50</f>
        <v>UND</v>
      </c>
      <c r="D50" s="9">
        <f>+'CALIFICACION FINAL'!D50</f>
        <v>8</v>
      </c>
      <c r="E50" s="15">
        <f>+'CALIFICACION FINAL'!E50/'CALIFICACION FINAL'!T50</f>
        <v>2.3581428571428571</v>
      </c>
      <c r="F50" s="15">
        <f>+'CALIFICACION FINAL'!F50/'CALIFICACION FINAL'!T50</f>
        <v>2.1054285714285714</v>
      </c>
      <c r="G50" s="15">
        <f>+'CALIFICACION FINAL'!G50/'CALIFICACION FINAL'!T50</f>
        <v>0</v>
      </c>
      <c r="H50" s="15">
        <f>+'CALIFICACION FINAL'!H50/'CALIFICACION FINAL'!T50</f>
        <v>2.0098571428571428</v>
      </c>
      <c r="I50" s="15">
        <f>+'CALIFICACION FINAL'!I50/'CALIFICACION FINAL'!T50</f>
        <v>2.6764285714285716</v>
      </c>
      <c r="J50" s="15">
        <f>+'CALIFICACION FINAL'!J50/'CALIFICACION FINAL'!T50</f>
        <v>2.8972285714285713</v>
      </c>
      <c r="K50" s="15">
        <f>+'CALIFICACION FINAL'!K50/'CALIFICACION FINAL'!T50</f>
        <v>0</v>
      </c>
      <c r="L50" s="15">
        <f>+'CALIFICACION FINAL'!L50/'CALIFICACION FINAL'!T50</f>
        <v>0</v>
      </c>
      <c r="M50" s="15">
        <f>+'CALIFICACION FINAL'!M50/'CALIFICACION FINAL'!T50</f>
        <v>0</v>
      </c>
      <c r="N50" s="15">
        <f>+'CALIFICACION FINAL'!N50/'CALIFICACION FINAL'!T50</f>
        <v>1.8037142857142856</v>
      </c>
      <c r="O50" s="15">
        <f>+'CALIFICACION FINAL'!O50/'CALIFICACION FINAL'!T50</f>
        <v>3.2164285714285716</v>
      </c>
      <c r="P50" s="15">
        <f>+'CALIFICACION FINAL'!P50/'CALIFICACION FINAL'!T50</f>
        <v>0</v>
      </c>
      <c r="Q50" s="15">
        <f>+'CALIFICACION FINAL'!Q50/'CALIFICACION FINAL'!T50</f>
        <v>0</v>
      </c>
      <c r="R50" s="15">
        <f>+'CALIFICACION FINAL'!R50/'CALIFICACION FINAL'!T50</f>
        <v>1</v>
      </c>
      <c r="S50" s="15">
        <f>+'CALIFICACION FINAL'!S50/'CALIFICACION FINAL'!T50</f>
        <v>2.1428571428571428</v>
      </c>
      <c r="T50" s="15" t="e">
        <f>+'CALIFICACION FINAL'!#REF!/'CALIFICACION FINAL'!T50</f>
        <v>#REF!</v>
      </c>
      <c r="U50" s="15" t="e">
        <f>+'CALIFICACION FINAL'!#REF!/'CALIFICACION FINAL'!T50</f>
        <v>#REF!</v>
      </c>
    </row>
    <row r="51" spans="1:21" s="1" customFormat="1">
      <c r="A51" s="9">
        <f>+'CALIFICACION FINAL'!A51</f>
        <v>46</v>
      </c>
      <c r="B51" s="9" t="str">
        <f>+'CALIFICACION FINAL'!B51</f>
        <v>BARRERA PROTECTORA DE PIEL FLEXIBLE PARA NIÑOS DE 32mm</v>
      </c>
      <c r="C51" s="9" t="str">
        <f>+'CALIFICACION FINAL'!C51</f>
        <v>UND</v>
      </c>
      <c r="D51" s="9">
        <f>+'CALIFICACION FINAL'!D51</f>
        <v>8</v>
      </c>
      <c r="E51" s="15">
        <f>+'CALIFICACION FINAL'!E51/'CALIFICACION FINAL'!T51</f>
        <v>1.1733333333333333</v>
      </c>
      <c r="F51" s="15">
        <f>+'CALIFICACION FINAL'!F51/'CALIFICACION FINAL'!T51</f>
        <v>1.0475959595959596</v>
      </c>
      <c r="G51" s="15">
        <f>+'CALIFICACION FINAL'!G51/'CALIFICACION FINAL'!T51</f>
        <v>0</v>
      </c>
      <c r="H51" s="15">
        <f>+'CALIFICACION FINAL'!H51/'CALIFICACION FINAL'!T51</f>
        <v>1</v>
      </c>
      <c r="I51" s="15">
        <f>+'CALIFICACION FINAL'!I51/'CALIFICACION FINAL'!T51</f>
        <v>1.2267474747474747</v>
      </c>
      <c r="J51" s="15">
        <f>+'CALIFICACION FINAL'!J51/'CALIFICACION FINAL'!T51</f>
        <v>1.3279272727272726</v>
      </c>
      <c r="K51" s="15">
        <f>+'CALIFICACION FINAL'!K51/'CALIFICACION FINAL'!T51</f>
        <v>0</v>
      </c>
      <c r="L51" s="15">
        <f>+'CALIFICACION FINAL'!L51/'CALIFICACION FINAL'!T51</f>
        <v>0</v>
      </c>
      <c r="M51" s="15">
        <f>+'CALIFICACION FINAL'!M51/'CALIFICACION FINAL'!T51</f>
        <v>0</v>
      </c>
      <c r="N51" s="15">
        <f>+'CALIFICACION FINAL'!N51/'CALIFICACION FINAL'!T51</f>
        <v>1.0202828282828282</v>
      </c>
      <c r="O51" s="15">
        <f>+'CALIFICACION FINAL'!O51/'CALIFICACION FINAL'!T51</f>
        <v>1.4741818181818183</v>
      </c>
      <c r="P51" s="15">
        <f>+'CALIFICACION FINAL'!P51/'CALIFICACION FINAL'!T51</f>
        <v>0</v>
      </c>
      <c r="Q51" s="15">
        <f>+'CALIFICACION FINAL'!Q51/'CALIFICACION FINAL'!T51</f>
        <v>0</v>
      </c>
      <c r="R51" s="15">
        <f>+'CALIFICACION FINAL'!R51/'CALIFICACION FINAL'!T51</f>
        <v>0</v>
      </c>
      <c r="S51" s="15">
        <f>+'CALIFICACION FINAL'!S51/'CALIFICACION FINAL'!T51</f>
        <v>1.0101010101010102</v>
      </c>
      <c r="T51" s="15" t="e">
        <f>+'CALIFICACION FINAL'!#REF!/'CALIFICACION FINAL'!T51</f>
        <v>#REF!</v>
      </c>
      <c r="U51" s="15" t="e">
        <f>+'CALIFICACION FINAL'!#REF!/'CALIFICACION FINAL'!T51</f>
        <v>#REF!</v>
      </c>
    </row>
    <row r="52" spans="1:21" s="1" customFormat="1">
      <c r="A52" s="9">
        <f>+'CALIFICACION FINAL'!A52</f>
        <v>47</v>
      </c>
      <c r="B52" s="9" t="str">
        <f>+'CALIFICACION FINAL'!B52</f>
        <v>BARRERA PROTECTORA DE PIEL FLEXIBLE PARA NIÑOS DE 45mm</v>
      </c>
      <c r="C52" s="9" t="str">
        <f>+'CALIFICACION FINAL'!C52</f>
        <v>UND</v>
      </c>
      <c r="D52" s="9">
        <f>+'CALIFICACION FINAL'!D52</f>
        <v>8</v>
      </c>
      <c r="E52" s="15">
        <f>+'CALIFICACION FINAL'!E52/'CALIFICACION FINAL'!T52</f>
        <v>2.0742857142857143</v>
      </c>
      <c r="F52" s="15">
        <f>+'CALIFICACION FINAL'!F52/'CALIFICACION FINAL'!T52</f>
        <v>1.8520000000000001</v>
      </c>
      <c r="G52" s="15">
        <f>+'CALIFICACION FINAL'!G52/'CALIFICACION FINAL'!T52</f>
        <v>0</v>
      </c>
      <c r="H52" s="15">
        <f>+'CALIFICACION FINAL'!H52/'CALIFICACION FINAL'!T52</f>
        <v>1.7678571428571428</v>
      </c>
      <c r="I52" s="15">
        <f>+'CALIFICACION FINAL'!I52/'CALIFICACION FINAL'!T52</f>
        <v>2.1687142857142856</v>
      </c>
      <c r="J52" s="15">
        <f>+'CALIFICACION FINAL'!J52/'CALIFICACION FINAL'!T52</f>
        <v>2.3475857142857142</v>
      </c>
      <c r="K52" s="15">
        <f>+'CALIFICACION FINAL'!K52/'CALIFICACION FINAL'!T52</f>
        <v>0</v>
      </c>
      <c r="L52" s="15">
        <f>+'CALIFICACION FINAL'!L52/'CALIFICACION FINAL'!T52</f>
        <v>0</v>
      </c>
      <c r="M52" s="15">
        <f>+'CALIFICACION FINAL'!M52/'CALIFICACION FINAL'!T52</f>
        <v>0</v>
      </c>
      <c r="N52" s="15">
        <f>+'CALIFICACION FINAL'!N52/'CALIFICACION FINAL'!T52</f>
        <v>1.6607142857142858</v>
      </c>
      <c r="O52" s="15">
        <f>+'CALIFICACION FINAL'!O52/'CALIFICACION FINAL'!T52</f>
        <v>3.1142857142857143</v>
      </c>
      <c r="P52" s="15">
        <f>+'CALIFICACION FINAL'!P52/'CALIFICACION FINAL'!T52</f>
        <v>0</v>
      </c>
      <c r="Q52" s="15">
        <f>+'CALIFICACION FINAL'!Q52/'CALIFICACION FINAL'!T52</f>
        <v>0</v>
      </c>
      <c r="R52" s="15">
        <f>+'CALIFICACION FINAL'!R52/'CALIFICACION FINAL'!T52</f>
        <v>1</v>
      </c>
      <c r="S52" s="15">
        <f>+'CALIFICACION FINAL'!S52/'CALIFICACION FINAL'!T52</f>
        <v>1.7857142857142858</v>
      </c>
      <c r="T52" s="15" t="e">
        <f>+'CALIFICACION FINAL'!#REF!/'CALIFICACION FINAL'!T52</f>
        <v>#REF!</v>
      </c>
      <c r="U52" s="15" t="e">
        <f>+'CALIFICACION FINAL'!#REF!/'CALIFICACION FINAL'!T52</f>
        <v>#REF!</v>
      </c>
    </row>
    <row r="53" spans="1:21" s="1" customFormat="1">
      <c r="A53" s="9">
        <f>+'CALIFICACION FINAL'!A53</f>
        <v>48</v>
      </c>
      <c r="B53" s="9" t="str">
        <f>+'CALIFICACION FINAL'!B53</f>
        <v>BARRERA PROTECTORA DE PIEL REGULAR DE 38mm</v>
      </c>
      <c r="C53" s="9" t="str">
        <f>+'CALIFICACION FINAL'!C53</f>
        <v>UND</v>
      </c>
      <c r="D53" s="9">
        <f>+'CALIFICACION FINAL'!D53</f>
        <v>8</v>
      </c>
      <c r="E53" s="15">
        <f>+'CALIFICACION FINAL'!E53/'CALIFICACION FINAL'!T53</f>
        <v>1.3473684210526315</v>
      </c>
      <c r="F53" s="15">
        <f>+'CALIFICACION FINAL'!F53/'CALIFICACION FINAL'!T53</f>
        <v>1.2029473684210525</v>
      </c>
      <c r="G53" s="15">
        <f>+'CALIFICACION FINAL'!G53/'CALIFICACION FINAL'!T53</f>
        <v>0</v>
      </c>
      <c r="H53" s="15">
        <f>+'CALIFICACION FINAL'!H53/'CALIFICACION FINAL'!T53</f>
        <v>1.1483789473684209</v>
      </c>
      <c r="I53" s="15">
        <f>+'CALIFICACION FINAL'!I53/'CALIFICACION FINAL'!T53</f>
        <v>1.5276631578947368</v>
      </c>
      <c r="J53" s="15">
        <f>+'CALIFICACION FINAL'!J53/'CALIFICACION FINAL'!T53</f>
        <v>1.6536</v>
      </c>
      <c r="K53" s="15">
        <f>+'CALIFICACION FINAL'!K53/'CALIFICACION FINAL'!T53</f>
        <v>0</v>
      </c>
      <c r="L53" s="15">
        <f>+'CALIFICACION FINAL'!L53/'CALIFICACION FINAL'!T53</f>
        <v>0</v>
      </c>
      <c r="M53" s="15">
        <f>+'CALIFICACION FINAL'!M53/'CALIFICACION FINAL'!T53</f>
        <v>0</v>
      </c>
      <c r="N53" s="15">
        <f>+'CALIFICACION FINAL'!N53/'CALIFICACION FINAL'!T53</f>
        <v>1</v>
      </c>
      <c r="O53" s="15">
        <f>+'CALIFICACION FINAL'!O53/'CALIFICACION FINAL'!T53</f>
        <v>2.6438736842105262</v>
      </c>
      <c r="P53" s="15">
        <f>+'CALIFICACION FINAL'!P53/'CALIFICACION FINAL'!T53</f>
        <v>0</v>
      </c>
      <c r="Q53" s="15">
        <f>+'CALIFICACION FINAL'!Q53/'CALIFICACION FINAL'!T53</f>
        <v>1.2106947368421053</v>
      </c>
      <c r="R53" s="15">
        <f>+'CALIFICACION FINAL'!R53/'CALIFICACION FINAL'!T53</f>
        <v>0</v>
      </c>
      <c r="S53" s="15">
        <f>+'CALIFICACION FINAL'!S53/'CALIFICACION FINAL'!T53</f>
        <v>1.0526315789473684</v>
      </c>
      <c r="T53" s="15" t="e">
        <f>+'CALIFICACION FINAL'!#REF!/'CALIFICACION FINAL'!T53</f>
        <v>#REF!</v>
      </c>
      <c r="U53" s="15" t="e">
        <f>+'CALIFICACION FINAL'!#REF!/'CALIFICACION FINAL'!T53</f>
        <v>#REF!</v>
      </c>
    </row>
    <row r="54" spans="1:21" s="1" customFormat="1">
      <c r="A54" s="9">
        <f>+'CALIFICACION FINAL'!A54</f>
        <v>49</v>
      </c>
      <c r="B54" s="9" t="str">
        <f>+'CALIFICACION FINAL'!B54</f>
        <v>BARRERA PROTECTORA DE PIEL REGULAR DE 45mm</v>
      </c>
      <c r="C54" s="9" t="str">
        <f>+'CALIFICACION FINAL'!C54</f>
        <v>UND</v>
      </c>
      <c r="D54" s="9">
        <f>+'CALIFICACION FINAL'!D54</f>
        <v>8</v>
      </c>
      <c r="E54" s="15">
        <f>+'CALIFICACION FINAL'!E54/'CALIFICACION FINAL'!T54</f>
        <v>2.2857142857142856</v>
      </c>
      <c r="F54" s="15">
        <f>+'CALIFICACION FINAL'!F54/'CALIFICACION FINAL'!T54</f>
        <v>0</v>
      </c>
      <c r="G54" s="15">
        <f>+'CALIFICACION FINAL'!G54/'CALIFICACION FINAL'!T54</f>
        <v>0</v>
      </c>
      <c r="H54" s="15">
        <f>+'CALIFICACION FINAL'!H54/'CALIFICACION FINAL'!T54</f>
        <v>9.7407142857142865</v>
      </c>
      <c r="I54" s="15">
        <f>+'CALIFICACION FINAL'!I54/'CALIFICACION FINAL'!T54</f>
        <v>2.5915714285714286</v>
      </c>
      <c r="J54" s="15">
        <f>+'CALIFICACION FINAL'!J54/'CALIFICACION FINAL'!T54</f>
        <v>2.8052142857142859</v>
      </c>
      <c r="K54" s="15">
        <f>+'CALIFICACION FINAL'!K54/'CALIFICACION FINAL'!T54</f>
        <v>0</v>
      </c>
      <c r="L54" s="15">
        <f>+'CALIFICACION FINAL'!L54/'CALIFICACION FINAL'!T54</f>
        <v>0</v>
      </c>
      <c r="M54" s="15">
        <f>+'CALIFICACION FINAL'!M54/'CALIFICACION FINAL'!T54</f>
        <v>0</v>
      </c>
      <c r="N54" s="15">
        <f>+'CALIFICACION FINAL'!N54/'CALIFICACION FINAL'!T54</f>
        <v>1.6964285714285714</v>
      </c>
      <c r="O54" s="15">
        <f>+'CALIFICACION FINAL'!O54/'CALIFICACION FINAL'!T54</f>
        <v>3.1041428571428571</v>
      </c>
      <c r="P54" s="15">
        <f>+'CALIFICACION FINAL'!P54/'CALIFICACION FINAL'!T54</f>
        <v>0</v>
      </c>
      <c r="Q54" s="15">
        <f>+'CALIFICACION FINAL'!Q54/'CALIFICACION FINAL'!T54</f>
        <v>2.0538571428571428</v>
      </c>
      <c r="R54" s="15">
        <f>+'CALIFICACION FINAL'!R54/'CALIFICACION FINAL'!T54</f>
        <v>1</v>
      </c>
      <c r="S54" s="15">
        <f>+'CALIFICACION FINAL'!S54/'CALIFICACION FINAL'!T54</f>
        <v>1.7857142857142858</v>
      </c>
      <c r="T54" s="15" t="e">
        <f>+'CALIFICACION FINAL'!#REF!/'CALIFICACION FINAL'!T54</f>
        <v>#REF!</v>
      </c>
      <c r="U54" s="15" t="e">
        <f>+'CALIFICACION FINAL'!#REF!/'CALIFICACION FINAL'!T54</f>
        <v>#REF!</v>
      </c>
    </row>
    <row r="55" spans="1:21" s="1" customFormat="1">
      <c r="A55" s="9">
        <f>+'CALIFICACION FINAL'!A55</f>
        <v>50</v>
      </c>
      <c r="B55" s="9" t="str">
        <f>+'CALIFICACION FINAL'!B55</f>
        <v>BARRERA PROTECTORA DE PIEL REGULAR DE 57mm</v>
      </c>
      <c r="C55" s="9" t="str">
        <f>+'CALIFICACION FINAL'!C55</f>
        <v>UND</v>
      </c>
      <c r="D55" s="9">
        <f>+'CALIFICACION FINAL'!D55</f>
        <v>8</v>
      </c>
      <c r="E55" s="15">
        <f>+'CALIFICACION FINAL'!E55/'CALIFICACION FINAL'!T55</f>
        <v>2.2857142857142856</v>
      </c>
      <c r="F55" s="15">
        <f>+'CALIFICACION FINAL'!F55/'CALIFICACION FINAL'!T55</f>
        <v>2.0407142857142859</v>
      </c>
      <c r="G55" s="15">
        <f>+'CALIFICACION FINAL'!G55/'CALIFICACION FINAL'!T55</f>
        <v>0</v>
      </c>
      <c r="H55" s="15">
        <f>+'CALIFICACION FINAL'!H55/'CALIFICACION FINAL'!T55</f>
        <v>9.7407142857142865</v>
      </c>
      <c r="I55" s="15">
        <f>+'CALIFICACION FINAL'!I55/'CALIFICACION FINAL'!T55</f>
        <v>2.5915714285714286</v>
      </c>
      <c r="J55" s="15">
        <f>+'CALIFICACION FINAL'!J55/'CALIFICACION FINAL'!T55</f>
        <v>2.8052142857142859</v>
      </c>
      <c r="K55" s="15">
        <f>+'CALIFICACION FINAL'!K55/'CALIFICACION FINAL'!T55</f>
        <v>0</v>
      </c>
      <c r="L55" s="15">
        <f>+'CALIFICACION FINAL'!L55/'CALIFICACION FINAL'!T55</f>
        <v>0</v>
      </c>
      <c r="M55" s="15">
        <f>+'CALIFICACION FINAL'!M55/'CALIFICACION FINAL'!T55</f>
        <v>0</v>
      </c>
      <c r="N55" s="15">
        <f>+'CALIFICACION FINAL'!N55/'CALIFICACION FINAL'!T55</f>
        <v>1.7322857142857142</v>
      </c>
      <c r="O55" s="15">
        <f>+'CALIFICACION FINAL'!O55/'CALIFICACION FINAL'!T55</f>
        <v>3.1142857142857143</v>
      </c>
      <c r="P55" s="15">
        <f>+'CALIFICACION FINAL'!P55/'CALIFICACION FINAL'!T55</f>
        <v>0</v>
      </c>
      <c r="Q55" s="15">
        <f>+'CALIFICACION FINAL'!Q55/'CALIFICACION FINAL'!T55</f>
        <v>2.0538571428571428</v>
      </c>
      <c r="R55" s="15">
        <f>+'CALIFICACION FINAL'!R55/'CALIFICACION FINAL'!T55</f>
        <v>1</v>
      </c>
      <c r="S55" s="15">
        <f>+'CALIFICACION FINAL'!S55/'CALIFICACION FINAL'!T55</f>
        <v>1.7857142857142858</v>
      </c>
      <c r="T55" s="15" t="e">
        <f>+'CALIFICACION FINAL'!#REF!/'CALIFICACION FINAL'!T55</f>
        <v>#REF!</v>
      </c>
      <c r="U55" s="15" t="e">
        <f>+'CALIFICACION FINAL'!#REF!/'CALIFICACION FINAL'!T55</f>
        <v>#REF!</v>
      </c>
    </row>
    <row r="56" spans="1:21" s="1" customFormat="1">
      <c r="A56" s="9">
        <f>+'CALIFICACION FINAL'!A56</f>
        <v>51</v>
      </c>
      <c r="B56" s="9" t="str">
        <f>+'CALIFICACION FINAL'!B56</f>
        <v>BARRERA PROTECTORA DE PIEL REGULAR DE 70mm</v>
      </c>
      <c r="C56" s="9" t="str">
        <f>+'CALIFICACION FINAL'!C56</f>
        <v>UND</v>
      </c>
      <c r="D56" s="9">
        <f>+'CALIFICACION FINAL'!D56</f>
        <v>8</v>
      </c>
      <c r="E56" s="15">
        <f>+'CALIFICACION FINAL'!E56/'CALIFICACION FINAL'!T56</f>
        <v>2.3581428571428571</v>
      </c>
      <c r="F56" s="15">
        <f>+'CALIFICACION FINAL'!F56/'CALIFICACION FINAL'!T56</f>
        <v>2.1054285714285714</v>
      </c>
      <c r="G56" s="15">
        <f>+'CALIFICACION FINAL'!G56/'CALIFICACION FINAL'!T56</f>
        <v>0</v>
      </c>
      <c r="H56" s="15">
        <f>+'CALIFICACION FINAL'!H56/'CALIFICACION FINAL'!T56</f>
        <v>10.049285714285714</v>
      </c>
      <c r="I56" s="15">
        <f>+'CALIFICACION FINAL'!I56/'CALIFICACION FINAL'!T56</f>
        <v>2.6764285714285716</v>
      </c>
      <c r="J56" s="15">
        <f>+'CALIFICACION FINAL'!J56/'CALIFICACION FINAL'!T56</f>
        <v>2.8972285714285713</v>
      </c>
      <c r="K56" s="15">
        <f>+'CALIFICACION FINAL'!K56/'CALIFICACION FINAL'!T56</f>
        <v>0</v>
      </c>
      <c r="L56" s="15">
        <f>+'CALIFICACION FINAL'!L56/'CALIFICACION FINAL'!T56</f>
        <v>0</v>
      </c>
      <c r="M56" s="15">
        <f>+'CALIFICACION FINAL'!M56/'CALIFICACION FINAL'!T56</f>
        <v>0</v>
      </c>
      <c r="N56" s="15">
        <f>+'CALIFICACION FINAL'!N56/'CALIFICACION FINAL'!T56</f>
        <v>1.7322857142857142</v>
      </c>
      <c r="O56" s="15">
        <f>+'CALIFICACION FINAL'!O56/'CALIFICACION FINAL'!T56</f>
        <v>3.2164285714285716</v>
      </c>
      <c r="P56" s="15">
        <f>+'CALIFICACION FINAL'!P56/'CALIFICACION FINAL'!T56</f>
        <v>0</v>
      </c>
      <c r="Q56" s="15">
        <f>+'CALIFICACION FINAL'!Q56/'CALIFICACION FINAL'!T56</f>
        <v>2.0538571428571428</v>
      </c>
      <c r="R56" s="15">
        <f>+'CALIFICACION FINAL'!R56/'CALIFICACION FINAL'!T56</f>
        <v>1</v>
      </c>
      <c r="S56" s="15">
        <f>+'CALIFICACION FINAL'!S56/'CALIFICACION FINAL'!T56</f>
        <v>2.1428571428571428</v>
      </c>
      <c r="T56" s="15" t="e">
        <f>+'CALIFICACION FINAL'!#REF!/'CALIFICACION FINAL'!T56</f>
        <v>#REF!</v>
      </c>
      <c r="U56" s="15" t="e">
        <f>+'CALIFICACION FINAL'!#REF!/'CALIFICACION FINAL'!T56</f>
        <v>#REF!</v>
      </c>
    </row>
    <row r="57" spans="1:21" s="1" customFormat="1">
      <c r="A57" s="9">
        <f>+'CALIFICACION FINAL'!A57</f>
        <v>52</v>
      </c>
      <c r="B57" s="9" t="str">
        <f>+'CALIFICACION FINAL'!B57</f>
        <v>BARRERA PROTECTORA MOLDEABLE CONVEXA DE 45mm</v>
      </c>
      <c r="C57" s="9" t="str">
        <f>+'CALIFICACION FINAL'!C57</f>
        <v>UND</v>
      </c>
      <c r="D57" s="9">
        <f>+'CALIFICACION FINAL'!D57</f>
        <v>8</v>
      </c>
      <c r="E57" s="15">
        <f>+'CALIFICACION FINAL'!E57/'CALIFICACION FINAL'!T57</f>
        <v>1.6848000000000001</v>
      </c>
      <c r="F57" s="15">
        <f>+'CALIFICACION FINAL'!F57/'CALIFICACION FINAL'!T57</f>
        <v>1.50424</v>
      </c>
      <c r="G57" s="15">
        <f>+'CALIFICACION FINAL'!G57/'CALIFICACION FINAL'!T57</f>
        <v>0</v>
      </c>
      <c r="H57" s="15">
        <f>+'CALIFICACION FINAL'!H57/'CALIFICACION FINAL'!T57</f>
        <v>1.4359200000000001</v>
      </c>
      <c r="I57" s="15">
        <f>+'CALIFICACION FINAL'!I57/'CALIFICACION FINAL'!T57</f>
        <v>2.3737599999999999</v>
      </c>
      <c r="J57" s="15">
        <f>+'CALIFICACION FINAL'!J57/'CALIFICACION FINAL'!T57</f>
        <v>2.5695599999999996</v>
      </c>
      <c r="K57" s="15">
        <f>+'CALIFICACION FINAL'!K57/'CALIFICACION FINAL'!T57</f>
        <v>0</v>
      </c>
      <c r="L57" s="15">
        <f>+'CALIFICACION FINAL'!L57/'CALIFICACION FINAL'!T57</f>
        <v>0</v>
      </c>
      <c r="M57" s="15">
        <f>+'CALIFICACION FINAL'!M57/'CALIFICACION FINAL'!T57</f>
        <v>0</v>
      </c>
      <c r="N57" s="15">
        <f>+'CALIFICACION FINAL'!N57/'CALIFICACION FINAL'!T57</f>
        <v>2.4</v>
      </c>
      <c r="O57" s="15">
        <f>+'CALIFICACION FINAL'!O57/'CALIFICACION FINAL'!T57</f>
        <v>0</v>
      </c>
      <c r="P57" s="15">
        <f>+'CALIFICACION FINAL'!P57/'CALIFICACION FINAL'!T57</f>
        <v>0</v>
      </c>
      <c r="Q57" s="15">
        <f>+'CALIFICACION FINAL'!Q57/'CALIFICACION FINAL'!T57</f>
        <v>0</v>
      </c>
      <c r="R57" s="15">
        <f>+'CALIFICACION FINAL'!R57/'CALIFICACION FINAL'!T57</f>
        <v>0</v>
      </c>
      <c r="S57" s="15">
        <f>+'CALIFICACION FINAL'!S57/'CALIFICACION FINAL'!T57</f>
        <v>1</v>
      </c>
      <c r="T57" s="15" t="e">
        <f>+'CALIFICACION FINAL'!#REF!/'CALIFICACION FINAL'!T57</f>
        <v>#REF!</v>
      </c>
      <c r="U57" s="15" t="e">
        <f>+'CALIFICACION FINAL'!#REF!/'CALIFICACION FINAL'!T57</f>
        <v>#REF!</v>
      </c>
    </row>
    <row r="58" spans="1:21" s="1" customFormat="1">
      <c r="A58" s="9">
        <f>+'CALIFICACION FINAL'!A58</f>
        <v>53</v>
      </c>
      <c r="B58" s="9" t="str">
        <f>+'CALIFICACION FINAL'!B58</f>
        <v>BARRERA PROTECTORA MOLDEABLE CONVEXA DE 57mm</v>
      </c>
      <c r="C58" s="9" t="str">
        <f>+'CALIFICACION FINAL'!C58</f>
        <v>UND</v>
      </c>
      <c r="D58" s="9">
        <f>+'CALIFICACION FINAL'!D58</f>
        <v>8</v>
      </c>
      <c r="E58" s="15">
        <f>+'CALIFICACION FINAL'!E58/'CALIFICACION FINAL'!T58</f>
        <v>1.6848000000000001</v>
      </c>
      <c r="F58" s="15">
        <f>+'CALIFICACION FINAL'!F58/'CALIFICACION FINAL'!T58</f>
        <v>1.50424</v>
      </c>
      <c r="G58" s="15">
        <f>+'CALIFICACION FINAL'!G58/'CALIFICACION FINAL'!T58</f>
        <v>0</v>
      </c>
      <c r="H58" s="15">
        <f>+'CALIFICACION FINAL'!H58/'CALIFICACION FINAL'!T58</f>
        <v>1.4359200000000001</v>
      </c>
      <c r="I58" s="15">
        <f>+'CALIFICACION FINAL'!I58/'CALIFICACION FINAL'!T58</f>
        <v>2.3737599999999999</v>
      </c>
      <c r="J58" s="15">
        <f>+'CALIFICACION FINAL'!J58/'CALIFICACION FINAL'!T58</f>
        <v>2.5695599999999996</v>
      </c>
      <c r="K58" s="15">
        <f>+'CALIFICACION FINAL'!K58/'CALIFICACION FINAL'!T58</f>
        <v>0</v>
      </c>
      <c r="L58" s="15">
        <f>+'CALIFICACION FINAL'!L58/'CALIFICACION FINAL'!T58</f>
        <v>0</v>
      </c>
      <c r="M58" s="15">
        <f>+'CALIFICACION FINAL'!M58/'CALIFICACION FINAL'!T58</f>
        <v>0</v>
      </c>
      <c r="N58" s="15">
        <f>+'CALIFICACION FINAL'!N58/'CALIFICACION FINAL'!T58</f>
        <v>2.4</v>
      </c>
      <c r="O58" s="15">
        <f>+'CALIFICACION FINAL'!O58/'CALIFICACION FINAL'!T58</f>
        <v>0</v>
      </c>
      <c r="P58" s="15">
        <f>+'CALIFICACION FINAL'!P58/'CALIFICACION FINAL'!T58</f>
        <v>0</v>
      </c>
      <c r="Q58" s="15">
        <f>+'CALIFICACION FINAL'!Q58/'CALIFICACION FINAL'!T58</f>
        <v>0</v>
      </c>
      <c r="R58" s="15">
        <f>+'CALIFICACION FINAL'!R58/'CALIFICACION FINAL'!T58</f>
        <v>0</v>
      </c>
      <c r="S58" s="15">
        <f>+'CALIFICACION FINAL'!S58/'CALIFICACION FINAL'!T58</f>
        <v>1</v>
      </c>
      <c r="T58" s="15" t="e">
        <f>+'CALIFICACION FINAL'!#REF!/'CALIFICACION FINAL'!T58</f>
        <v>#REF!</v>
      </c>
      <c r="U58" s="15" t="e">
        <f>+'CALIFICACION FINAL'!#REF!/'CALIFICACION FINAL'!T58</f>
        <v>#REF!</v>
      </c>
    </row>
    <row r="59" spans="1:21" s="1" customFormat="1">
      <c r="A59" s="9">
        <f>+'CALIFICACION FINAL'!A59</f>
        <v>54</v>
      </c>
      <c r="B59" s="9" t="str">
        <f>+'CALIFICACION FINAL'!B59</f>
        <v>BARRERA PROTECTORA MOLDEABLE PLANA DE 45mm</v>
      </c>
      <c r="C59" s="9" t="str">
        <f>+'CALIFICACION FINAL'!C59</f>
        <v>UND</v>
      </c>
      <c r="D59" s="9">
        <f>+'CALIFICACION FINAL'!D59</f>
        <v>8</v>
      </c>
      <c r="E59" s="15">
        <f>+'CALIFICACION FINAL'!E59/'CALIFICACION FINAL'!T59</f>
        <v>2.82</v>
      </c>
      <c r="F59" s="15">
        <f>+'CALIFICACION FINAL'!F59/'CALIFICACION FINAL'!T59</f>
        <v>2.5178571428571428</v>
      </c>
      <c r="G59" s="15">
        <f>+'CALIFICACION FINAL'!G59/'CALIFICACION FINAL'!T59</f>
        <v>0</v>
      </c>
      <c r="H59" s="15">
        <f>+'CALIFICACION FINAL'!H59/'CALIFICACION FINAL'!T59</f>
        <v>2.4034285714285715</v>
      </c>
      <c r="I59" s="15">
        <f>+'CALIFICACION FINAL'!I59/'CALIFICACION FINAL'!T59</f>
        <v>3.9630000000000001</v>
      </c>
      <c r="J59" s="15">
        <f>+'CALIFICACION FINAL'!J59/'CALIFICACION FINAL'!T59</f>
        <v>4.2898199999999997</v>
      </c>
      <c r="K59" s="15">
        <f>+'CALIFICACION FINAL'!K59/'CALIFICACION FINAL'!T59</f>
        <v>0</v>
      </c>
      <c r="L59" s="15">
        <f>+'CALIFICACION FINAL'!L59/'CALIFICACION FINAL'!T59</f>
        <v>0</v>
      </c>
      <c r="M59" s="15">
        <f>+'CALIFICACION FINAL'!M59/'CALIFICACION FINAL'!T59</f>
        <v>0</v>
      </c>
      <c r="N59" s="15">
        <f>+'CALIFICACION FINAL'!N59/'CALIFICACION FINAL'!T59</f>
        <v>0</v>
      </c>
      <c r="O59" s="15">
        <f>+'CALIFICACION FINAL'!O59/'CALIFICACION FINAL'!T59</f>
        <v>0</v>
      </c>
      <c r="P59" s="15">
        <f>+'CALIFICACION FINAL'!P59/'CALIFICACION FINAL'!T59</f>
        <v>0</v>
      </c>
      <c r="Q59" s="15">
        <f>+'CALIFICACION FINAL'!Q59/'CALIFICACION FINAL'!T59</f>
        <v>0</v>
      </c>
      <c r="R59" s="15">
        <f>+'CALIFICACION FINAL'!R59/'CALIFICACION FINAL'!T59</f>
        <v>1</v>
      </c>
      <c r="S59" s="15">
        <f>+'CALIFICACION FINAL'!S59/'CALIFICACION FINAL'!T59</f>
        <v>0</v>
      </c>
      <c r="T59" s="15" t="e">
        <f>+'CALIFICACION FINAL'!#REF!/'CALIFICACION FINAL'!T59</f>
        <v>#REF!</v>
      </c>
      <c r="U59" s="15" t="e">
        <f>+'CALIFICACION FINAL'!#REF!/'CALIFICACION FINAL'!T59</f>
        <v>#REF!</v>
      </c>
    </row>
    <row r="60" spans="1:21" s="1" customFormat="1">
      <c r="A60" s="9">
        <f>+'CALIFICACION FINAL'!A60</f>
        <v>55</v>
      </c>
      <c r="B60" s="9" t="str">
        <f>+'CALIFICACION FINAL'!B60</f>
        <v>BARRERA PROTECTORA MOLDEABLE PLANA DE 57mm</v>
      </c>
      <c r="C60" s="9" t="str">
        <f>+'CALIFICACION FINAL'!C60</f>
        <v>UND</v>
      </c>
      <c r="D60" s="9">
        <f>+'CALIFICACION FINAL'!D60</f>
        <v>8</v>
      </c>
      <c r="E60" s="15">
        <f>+'CALIFICACION FINAL'!E60/'CALIFICACION FINAL'!T60</f>
        <v>2.82</v>
      </c>
      <c r="F60" s="15">
        <f>+'CALIFICACION FINAL'!F60/'CALIFICACION FINAL'!T60</f>
        <v>2.5178571428571428</v>
      </c>
      <c r="G60" s="15">
        <f>+'CALIFICACION FINAL'!G60/'CALIFICACION FINAL'!T60</f>
        <v>0</v>
      </c>
      <c r="H60" s="15">
        <f>+'CALIFICACION FINAL'!H60/'CALIFICACION FINAL'!T60</f>
        <v>2.4034285714285715</v>
      </c>
      <c r="I60" s="15">
        <f>+'CALIFICACION FINAL'!I60/'CALIFICACION FINAL'!T60</f>
        <v>3.9630000000000001</v>
      </c>
      <c r="J60" s="15">
        <f>+'CALIFICACION FINAL'!J60/'CALIFICACION FINAL'!T60</f>
        <v>4.2898199999999997</v>
      </c>
      <c r="K60" s="15">
        <f>+'CALIFICACION FINAL'!K60/'CALIFICACION FINAL'!T60</f>
        <v>0</v>
      </c>
      <c r="L60" s="15">
        <f>+'CALIFICACION FINAL'!L60/'CALIFICACION FINAL'!T60</f>
        <v>0</v>
      </c>
      <c r="M60" s="15">
        <f>+'CALIFICACION FINAL'!M60/'CALIFICACION FINAL'!T60</f>
        <v>0</v>
      </c>
      <c r="N60" s="15">
        <f>+'CALIFICACION FINAL'!N60/'CALIFICACION FINAL'!T60</f>
        <v>0</v>
      </c>
      <c r="O60" s="15">
        <f>+'CALIFICACION FINAL'!O60/'CALIFICACION FINAL'!T60</f>
        <v>0</v>
      </c>
      <c r="P60" s="15">
        <f>+'CALIFICACION FINAL'!P60/'CALIFICACION FINAL'!T60</f>
        <v>0</v>
      </c>
      <c r="Q60" s="15">
        <f>+'CALIFICACION FINAL'!Q60/'CALIFICACION FINAL'!T60</f>
        <v>0</v>
      </c>
      <c r="R60" s="15">
        <f>+'CALIFICACION FINAL'!R60/'CALIFICACION FINAL'!T60</f>
        <v>1</v>
      </c>
      <c r="S60" s="15">
        <f>+'CALIFICACION FINAL'!S60/'CALIFICACION FINAL'!T60</f>
        <v>0</v>
      </c>
      <c r="T60" s="15" t="e">
        <f>+'CALIFICACION FINAL'!#REF!/'CALIFICACION FINAL'!T60</f>
        <v>#REF!</v>
      </c>
      <c r="U60" s="15" t="e">
        <f>+'CALIFICACION FINAL'!#REF!/'CALIFICACION FINAL'!T60</f>
        <v>#REF!</v>
      </c>
    </row>
    <row r="61" spans="1:21" s="1" customFormat="1">
      <c r="A61" s="9">
        <f>+'CALIFICACION FINAL'!A61</f>
        <v>56</v>
      </c>
      <c r="B61" s="9" t="str">
        <f>+'CALIFICACION FINAL'!B61</f>
        <v>BARRERA PROTECTORA MOLDEABLE PLANA DE 70mm</v>
      </c>
      <c r="C61" s="9" t="str">
        <f>+'CALIFICACION FINAL'!C61</f>
        <v>UND</v>
      </c>
      <c r="D61" s="9">
        <f>+'CALIFICACION FINAL'!D61</f>
        <v>20</v>
      </c>
      <c r="E61" s="15">
        <f>+'CALIFICACION FINAL'!E61/'CALIFICACION FINAL'!T61</f>
        <v>2.82</v>
      </c>
      <c r="F61" s="15">
        <f>+'CALIFICACION FINAL'!F61/'CALIFICACION FINAL'!T61</f>
        <v>2.5178571428571428</v>
      </c>
      <c r="G61" s="15">
        <f>+'CALIFICACION FINAL'!G61/'CALIFICACION FINAL'!T61</f>
        <v>0</v>
      </c>
      <c r="H61" s="15">
        <f>+'CALIFICACION FINAL'!H61/'CALIFICACION FINAL'!T61</f>
        <v>2.4034285714285715</v>
      </c>
      <c r="I61" s="15">
        <f>+'CALIFICACION FINAL'!I61/'CALIFICACION FINAL'!T61</f>
        <v>3.9630000000000001</v>
      </c>
      <c r="J61" s="15">
        <f>+'CALIFICACION FINAL'!J61/'CALIFICACION FINAL'!T61</f>
        <v>4.2898199999999997</v>
      </c>
      <c r="K61" s="15">
        <f>+'CALIFICACION FINAL'!K61/'CALIFICACION FINAL'!T61</f>
        <v>0</v>
      </c>
      <c r="L61" s="15">
        <f>+'CALIFICACION FINAL'!L61/'CALIFICACION FINAL'!T61</f>
        <v>0</v>
      </c>
      <c r="M61" s="15">
        <f>+'CALIFICACION FINAL'!M61/'CALIFICACION FINAL'!T61</f>
        <v>0</v>
      </c>
      <c r="N61" s="15">
        <f>+'CALIFICACION FINAL'!N61/'CALIFICACION FINAL'!T61</f>
        <v>0</v>
      </c>
      <c r="O61" s="15">
        <f>+'CALIFICACION FINAL'!O61/'CALIFICACION FINAL'!T61</f>
        <v>0</v>
      </c>
      <c r="P61" s="15">
        <f>+'CALIFICACION FINAL'!P61/'CALIFICACION FINAL'!T61</f>
        <v>0</v>
      </c>
      <c r="Q61" s="15">
        <f>+'CALIFICACION FINAL'!Q61/'CALIFICACION FINAL'!T61</f>
        <v>0</v>
      </c>
      <c r="R61" s="15">
        <f>+'CALIFICACION FINAL'!R61/'CALIFICACION FINAL'!T61</f>
        <v>1</v>
      </c>
      <c r="S61" s="15">
        <f>+'CALIFICACION FINAL'!S61/'CALIFICACION FINAL'!T61</f>
        <v>0</v>
      </c>
      <c r="T61" s="15" t="e">
        <f>+'CALIFICACION FINAL'!#REF!/'CALIFICACION FINAL'!T61</f>
        <v>#REF!</v>
      </c>
      <c r="U61" s="15" t="e">
        <f>+'CALIFICACION FINAL'!#REF!/'CALIFICACION FINAL'!T61</f>
        <v>#REF!</v>
      </c>
    </row>
    <row r="62" spans="1:21" s="1" customFormat="1">
      <c r="A62" s="9">
        <f>+'CALIFICACION FINAL'!A62</f>
        <v>57</v>
      </c>
      <c r="B62" s="9" t="str">
        <f>+'CALIFICACION FINAL'!B62</f>
        <v>BICARBONATO DE SODIO BOLSA X 500 GR</v>
      </c>
      <c r="C62" s="9" t="str">
        <f>+'CALIFICACION FINAL'!C62</f>
        <v>BOLSAS X 500 GR</v>
      </c>
      <c r="D62" s="9">
        <f>+'CALIFICACION FINAL'!D62</f>
        <v>16</v>
      </c>
      <c r="E62" s="15">
        <f>+'CALIFICACION FINAL'!E62/'CALIFICACION FINAL'!T62</f>
        <v>0</v>
      </c>
      <c r="F62" s="15">
        <f>+'CALIFICACION FINAL'!F62/'CALIFICACION FINAL'!T62</f>
        <v>0</v>
      </c>
      <c r="G62" s="15">
        <f>+'CALIFICACION FINAL'!G62/'CALIFICACION FINAL'!T62</f>
        <v>0</v>
      </c>
      <c r="H62" s="15">
        <f>+'CALIFICACION FINAL'!H62/'CALIFICACION FINAL'!T62</f>
        <v>1</v>
      </c>
      <c r="I62" s="15">
        <f>+'CALIFICACION FINAL'!I62/'CALIFICACION FINAL'!T62</f>
        <v>0</v>
      </c>
      <c r="J62" s="15">
        <f>+'CALIFICACION FINAL'!J62/'CALIFICACION FINAL'!T62</f>
        <v>0</v>
      </c>
      <c r="K62" s="15">
        <f>+'CALIFICACION FINAL'!K62/'CALIFICACION FINAL'!T62</f>
        <v>0</v>
      </c>
      <c r="L62" s="15">
        <f>+'CALIFICACION FINAL'!L62/'CALIFICACION FINAL'!T62</f>
        <v>0</v>
      </c>
      <c r="M62" s="15">
        <f>+'CALIFICACION FINAL'!M62/'CALIFICACION FINAL'!T62</f>
        <v>0</v>
      </c>
      <c r="N62" s="15">
        <f>+'CALIFICACION FINAL'!N62/'CALIFICACION FINAL'!T62</f>
        <v>0</v>
      </c>
      <c r="O62" s="15">
        <f>+'CALIFICACION FINAL'!O62/'CALIFICACION FINAL'!T62</f>
        <v>0</v>
      </c>
      <c r="P62" s="15">
        <f>+'CALIFICACION FINAL'!P62/'CALIFICACION FINAL'!T62</f>
        <v>0</v>
      </c>
      <c r="Q62" s="15">
        <f>+'CALIFICACION FINAL'!Q62/'CALIFICACION FINAL'!T62</f>
        <v>0</v>
      </c>
      <c r="R62" s="15">
        <f>+'CALIFICACION FINAL'!R62/'CALIFICACION FINAL'!T62</f>
        <v>0</v>
      </c>
      <c r="S62" s="15">
        <f>+'CALIFICACION FINAL'!S62/'CALIFICACION FINAL'!T62</f>
        <v>0</v>
      </c>
      <c r="T62" s="15" t="e">
        <f>+'CALIFICACION FINAL'!#REF!/'CALIFICACION FINAL'!T62</f>
        <v>#REF!</v>
      </c>
      <c r="U62" s="15" t="e">
        <f>+'CALIFICACION FINAL'!#REF!/'CALIFICACION FINAL'!T62</f>
        <v>#REF!</v>
      </c>
    </row>
    <row r="63" spans="1:21" s="1" customFormat="1">
      <c r="A63" s="9">
        <f>+'CALIFICACION FINAL'!A63</f>
        <v>58</v>
      </c>
      <c r="B63" s="9" t="str">
        <f>+'CALIFICACION FINAL'!B63</f>
        <v>BOLSA DRENABLE DE COLOSTOMIA 32 MM</v>
      </c>
      <c r="C63" s="9" t="str">
        <f>+'CALIFICACION FINAL'!C63</f>
        <v>UND</v>
      </c>
      <c r="D63" s="9">
        <f>+'CALIFICACION FINAL'!D63</f>
        <v>8</v>
      </c>
      <c r="E63" s="15">
        <f>+'CALIFICACION FINAL'!E63/'CALIFICACION FINAL'!T63</f>
        <v>1.5192660550458716</v>
      </c>
      <c r="F63" s="15">
        <f>+'CALIFICACION FINAL'!F63/'CALIFICACION FINAL'!T63</f>
        <v>1.3563302752293578</v>
      </c>
      <c r="G63" s="15">
        <f>+'CALIFICACION FINAL'!G63/'CALIFICACION FINAL'!T63</f>
        <v>0</v>
      </c>
      <c r="H63" s="15">
        <f>+'CALIFICACION FINAL'!H63/'CALIFICACION FINAL'!T63</f>
        <v>1.9449541284403671</v>
      </c>
      <c r="I63" s="15">
        <f>+'CALIFICACION FINAL'!I63/'CALIFICACION FINAL'!T63</f>
        <v>1.5858715596330275</v>
      </c>
      <c r="J63" s="15">
        <f>+'CALIFICACION FINAL'!J63/'CALIFICACION FINAL'!T63</f>
        <v>1.7164844036697244</v>
      </c>
      <c r="K63" s="15">
        <f>+'CALIFICACION FINAL'!K63/'CALIFICACION FINAL'!T63</f>
        <v>0</v>
      </c>
      <c r="L63" s="15">
        <f>+'CALIFICACION FINAL'!L63/'CALIFICACION FINAL'!T63</f>
        <v>0</v>
      </c>
      <c r="M63" s="15">
        <f>+'CALIFICACION FINAL'!M63/'CALIFICACION FINAL'!T63</f>
        <v>0</v>
      </c>
      <c r="N63" s="15">
        <f>+'CALIFICACION FINAL'!N63/'CALIFICACION FINAL'!T63</f>
        <v>1.6056880733944954</v>
      </c>
      <c r="O63" s="15">
        <f>+'CALIFICACION FINAL'!O63/'CALIFICACION FINAL'!T63</f>
        <v>1.9056880733944954</v>
      </c>
      <c r="P63" s="15">
        <f>+'CALIFICACION FINAL'!P63/'CALIFICACION FINAL'!T63</f>
        <v>0</v>
      </c>
      <c r="Q63" s="15">
        <f>+'CALIFICACION FINAL'!Q63/'CALIFICACION FINAL'!T63</f>
        <v>0</v>
      </c>
      <c r="R63" s="15">
        <f>+'CALIFICACION FINAL'!R63/'CALIFICACION FINAL'!T63</f>
        <v>0</v>
      </c>
      <c r="S63" s="15">
        <f>+'CALIFICACION FINAL'!S63/'CALIFICACION FINAL'!T63</f>
        <v>1</v>
      </c>
      <c r="T63" s="15" t="e">
        <f>+'CALIFICACION FINAL'!#REF!/'CALIFICACION FINAL'!T63</f>
        <v>#REF!</v>
      </c>
      <c r="U63" s="15" t="e">
        <f>+'CALIFICACION FINAL'!#REF!/'CALIFICACION FINAL'!T63</f>
        <v>#REF!</v>
      </c>
    </row>
    <row r="64" spans="1:21" s="1" customFormat="1">
      <c r="A64" s="9">
        <f>+'CALIFICACION FINAL'!A64</f>
        <v>59</v>
      </c>
      <c r="B64" s="9" t="str">
        <f>+'CALIFICACION FINAL'!B64</f>
        <v>BOLSA DRENABLE DE COLOSTOMIA 38 MM</v>
      </c>
      <c r="C64" s="9" t="str">
        <f>+'CALIFICACION FINAL'!C64</f>
        <v>UND</v>
      </c>
      <c r="D64" s="9">
        <f>+'CALIFICACION FINAL'!D64</f>
        <v>8</v>
      </c>
      <c r="E64" s="15">
        <f>+'CALIFICACION FINAL'!E64/'CALIFICACION FINAL'!T64</f>
        <v>2.5564988290398127</v>
      </c>
      <c r="F64" s="15">
        <f>+'CALIFICACION FINAL'!F64/'CALIFICACION FINAL'!T64</f>
        <v>2.2824941451990632</v>
      </c>
      <c r="G64" s="15">
        <f>+'CALIFICACION FINAL'!G64/'CALIFICACION FINAL'!T64</f>
        <v>0</v>
      </c>
      <c r="H64" s="15">
        <f>+'CALIFICACION FINAL'!H64/'CALIFICACION FINAL'!T64</f>
        <v>2.1794496487119437</v>
      </c>
      <c r="I64" s="15">
        <f>+'CALIFICACION FINAL'!I64/'CALIFICACION FINAL'!T64</f>
        <v>2.7423887587822016</v>
      </c>
      <c r="J64" s="15">
        <f>+'CALIFICACION FINAL'!J64/'CALIFICACION FINAL'!T64</f>
        <v>2.9684718969555033</v>
      </c>
      <c r="K64" s="15">
        <f>+'CALIFICACION FINAL'!K64/'CALIFICACION FINAL'!T64</f>
        <v>0</v>
      </c>
      <c r="L64" s="15">
        <f>+'CALIFICACION FINAL'!L64/'CALIFICACION FINAL'!T64</f>
        <v>0</v>
      </c>
      <c r="M64" s="15">
        <f>+'CALIFICACION FINAL'!M64/'CALIFICACION FINAL'!T64</f>
        <v>0</v>
      </c>
      <c r="N64" s="15">
        <f>+'CALIFICACION FINAL'!N64/'CALIFICACION FINAL'!T64</f>
        <v>2.5617681498829041</v>
      </c>
      <c r="O64" s="15">
        <f>+'CALIFICACION FINAL'!O64/'CALIFICACION FINAL'!T64</f>
        <v>4.2116510538641689</v>
      </c>
      <c r="P64" s="15">
        <f>+'CALIFICACION FINAL'!P64/'CALIFICACION FINAL'!T64</f>
        <v>0</v>
      </c>
      <c r="Q64" s="15">
        <f>+'CALIFICACION FINAL'!Q64/'CALIFICACION FINAL'!T64</f>
        <v>1</v>
      </c>
      <c r="R64" s="15">
        <f>+'CALIFICACION FINAL'!R64/'CALIFICACION FINAL'!T64</f>
        <v>0</v>
      </c>
      <c r="S64" s="15">
        <f>+'CALIFICACION FINAL'!S64/'CALIFICACION FINAL'!T64</f>
        <v>1.5954332552693209</v>
      </c>
      <c r="T64" s="15" t="e">
        <f>+'CALIFICACION FINAL'!#REF!/'CALIFICACION FINAL'!T64</f>
        <v>#REF!</v>
      </c>
      <c r="U64" s="15" t="e">
        <f>+'CALIFICACION FINAL'!#REF!/'CALIFICACION FINAL'!T64</f>
        <v>#REF!</v>
      </c>
    </row>
    <row r="65" spans="1:21" s="1" customFormat="1">
      <c r="A65" s="9">
        <f>+'CALIFICACION FINAL'!A65</f>
        <v>60</v>
      </c>
      <c r="B65" s="9" t="str">
        <f>+'CALIFICACION FINAL'!B65</f>
        <v>BOLSA DRENABLE DE COLOSTOMIA 45 MM</v>
      </c>
      <c r="C65" s="9" t="str">
        <f>+'CALIFICACION FINAL'!C65</f>
        <v>UND</v>
      </c>
      <c r="D65" s="9">
        <f>+'CALIFICACION FINAL'!D65</f>
        <v>8</v>
      </c>
      <c r="E65" s="15">
        <f>+'CALIFICACION FINAL'!E65/'CALIFICACION FINAL'!T65</f>
        <v>2.5564988290398127</v>
      </c>
      <c r="F65" s="15">
        <f>+'CALIFICACION FINAL'!F65/'CALIFICACION FINAL'!T65</f>
        <v>2.2824941451990632</v>
      </c>
      <c r="G65" s="15">
        <f>+'CALIFICACION FINAL'!G65/'CALIFICACION FINAL'!T65</f>
        <v>0</v>
      </c>
      <c r="H65" s="15">
        <f>+'CALIFICACION FINAL'!H65/'CALIFICACION FINAL'!T65</f>
        <v>21.794496487119439</v>
      </c>
      <c r="I65" s="15">
        <f>+'CALIFICACION FINAL'!I65/'CALIFICACION FINAL'!T65</f>
        <v>2.7423887587822016</v>
      </c>
      <c r="J65" s="15">
        <f>+'CALIFICACION FINAL'!J65/'CALIFICACION FINAL'!T65</f>
        <v>2.9684718969555033</v>
      </c>
      <c r="K65" s="15">
        <f>+'CALIFICACION FINAL'!K65/'CALIFICACION FINAL'!T65</f>
        <v>0</v>
      </c>
      <c r="L65" s="15">
        <f>+'CALIFICACION FINAL'!L65/'CALIFICACION FINAL'!T65</f>
        <v>0</v>
      </c>
      <c r="M65" s="15">
        <f>+'CALIFICACION FINAL'!M65/'CALIFICACION FINAL'!T65</f>
        <v>0</v>
      </c>
      <c r="N65" s="15">
        <f>+'CALIFICACION FINAL'!N65/'CALIFICACION FINAL'!T65</f>
        <v>2.5617681498829041</v>
      </c>
      <c r="O65" s="15">
        <f>+'CALIFICACION FINAL'!O65/'CALIFICACION FINAL'!T65</f>
        <v>4.2116510538641689</v>
      </c>
      <c r="P65" s="15">
        <f>+'CALIFICACION FINAL'!P65/'CALIFICACION FINAL'!T65</f>
        <v>0</v>
      </c>
      <c r="Q65" s="15">
        <f>+'CALIFICACION FINAL'!Q65/'CALIFICACION FINAL'!T65</f>
        <v>1</v>
      </c>
      <c r="R65" s="15">
        <f>+'CALIFICACION FINAL'!R65/'CALIFICACION FINAL'!T65</f>
        <v>2.1662763466042154</v>
      </c>
      <c r="S65" s="15">
        <f>+'CALIFICACION FINAL'!S65/'CALIFICACION FINAL'!T65</f>
        <v>1.5954332552693209</v>
      </c>
      <c r="T65" s="15" t="e">
        <f>+'CALIFICACION FINAL'!#REF!/'CALIFICACION FINAL'!T65</f>
        <v>#REF!</v>
      </c>
      <c r="U65" s="15" t="e">
        <f>+'CALIFICACION FINAL'!#REF!/'CALIFICACION FINAL'!T65</f>
        <v>#REF!</v>
      </c>
    </row>
    <row r="66" spans="1:21" s="1" customFormat="1">
      <c r="A66" s="9">
        <f>+'CALIFICACION FINAL'!A66</f>
        <v>61</v>
      </c>
      <c r="B66" s="9" t="str">
        <f>+'CALIFICACION FINAL'!B66</f>
        <v>BOLSA DRENABLE DE COLOSTOMIA 57 MM</v>
      </c>
      <c r="C66" s="9" t="str">
        <f>+'CALIFICACION FINAL'!C66</f>
        <v>UND</v>
      </c>
      <c r="D66" s="9">
        <f>+'CALIFICACION FINAL'!D66</f>
        <v>12</v>
      </c>
      <c r="E66" s="15">
        <f>+'CALIFICACION FINAL'!E66/'CALIFICACION FINAL'!T66</f>
        <v>2.5564988290398127</v>
      </c>
      <c r="F66" s="15">
        <f>+'CALIFICACION FINAL'!F66/'CALIFICACION FINAL'!T66</f>
        <v>2.2824941451990632</v>
      </c>
      <c r="G66" s="15">
        <f>+'CALIFICACION FINAL'!G66/'CALIFICACION FINAL'!T66</f>
        <v>0</v>
      </c>
      <c r="H66" s="15">
        <f>+'CALIFICACION FINAL'!H66/'CALIFICACION FINAL'!T66</f>
        <v>21.794496487119439</v>
      </c>
      <c r="I66" s="15">
        <f>+'CALIFICACION FINAL'!I66/'CALIFICACION FINAL'!T66</f>
        <v>2.7423887587822016</v>
      </c>
      <c r="J66" s="15">
        <f>+'CALIFICACION FINAL'!J66/'CALIFICACION FINAL'!T66</f>
        <v>2.9684718969555033</v>
      </c>
      <c r="K66" s="15">
        <f>+'CALIFICACION FINAL'!K66/'CALIFICACION FINAL'!T66</f>
        <v>0</v>
      </c>
      <c r="L66" s="15">
        <f>+'CALIFICACION FINAL'!L66/'CALIFICACION FINAL'!T66</f>
        <v>0</v>
      </c>
      <c r="M66" s="15">
        <f>+'CALIFICACION FINAL'!M66/'CALIFICACION FINAL'!T66</f>
        <v>0</v>
      </c>
      <c r="N66" s="15">
        <f>+'CALIFICACION FINAL'!N66/'CALIFICACION FINAL'!T66</f>
        <v>2.5617681498829041</v>
      </c>
      <c r="O66" s="15">
        <f>+'CALIFICACION FINAL'!O66/'CALIFICACION FINAL'!T66</f>
        <v>3.2953747072599531</v>
      </c>
      <c r="P66" s="15">
        <f>+'CALIFICACION FINAL'!P66/'CALIFICACION FINAL'!T66</f>
        <v>0</v>
      </c>
      <c r="Q66" s="15">
        <f>+'CALIFICACION FINAL'!Q66/'CALIFICACION FINAL'!T66</f>
        <v>1</v>
      </c>
      <c r="R66" s="15">
        <f>+'CALIFICACION FINAL'!R66/'CALIFICACION FINAL'!T66</f>
        <v>2.1662763466042154</v>
      </c>
      <c r="S66" s="15">
        <f>+'CALIFICACION FINAL'!S66/'CALIFICACION FINAL'!T66</f>
        <v>1.5954332552693209</v>
      </c>
      <c r="T66" s="15" t="e">
        <f>+'CALIFICACION FINAL'!#REF!/'CALIFICACION FINAL'!T66</f>
        <v>#REF!</v>
      </c>
      <c r="U66" s="15" t="e">
        <f>+'CALIFICACION FINAL'!#REF!/'CALIFICACION FINAL'!T66</f>
        <v>#REF!</v>
      </c>
    </row>
    <row r="67" spans="1:21" s="1" customFormat="1">
      <c r="A67" s="9">
        <f>+'CALIFICACION FINAL'!A67</f>
        <v>62</v>
      </c>
      <c r="B67" s="9" t="str">
        <f>+'CALIFICACION FINAL'!B67</f>
        <v>BOLSA DRENABLE DE COLOSTOMIA 70 MM</v>
      </c>
      <c r="C67" s="9" t="str">
        <f>+'CALIFICACION FINAL'!C67</f>
        <v>UND</v>
      </c>
      <c r="D67" s="9">
        <f>+'CALIFICACION FINAL'!D67</f>
        <v>12</v>
      </c>
      <c r="E67" s="15">
        <f>+'CALIFICACION FINAL'!E67/'CALIFICACION FINAL'!T67</f>
        <v>2.5564988290398127</v>
      </c>
      <c r="F67" s="15">
        <f>+'CALIFICACION FINAL'!F67/'CALIFICACION FINAL'!T67</f>
        <v>2.2824941451990632</v>
      </c>
      <c r="G67" s="15">
        <f>+'CALIFICACION FINAL'!G67/'CALIFICACION FINAL'!T67</f>
        <v>0</v>
      </c>
      <c r="H67" s="15">
        <f>+'CALIFICACION FINAL'!H67/'CALIFICACION FINAL'!T67</f>
        <v>21.794496487119439</v>
      </c>
      <c r="I67" s="15">
        <f>+'CALIFICACION FINAL'!I67/'CALIFICACION FINAL'!T67</f>
        <v>2.7423887587822016</v>
      </c>
      <c r="J67" s="15">
        <f>+'CALIFICACION FINAL'!J67/'CALIFICACION FINAL'!T67</f>
        <v>2.9684718969555033</v>
      </c>
      <c r="K67" s="15">
        <f>+'CALIFICACION FINAL'!K67/'CALIFICACION FINAL'!T67</f>
        <v>0</v>
      </c>
      <c r="L67" s="15">
        <f>+'CALIFICACION FINAL'!L67/'CALIFICACION FINAL'!T67</f>
        <v>0</v>
      </c>
      <c r="M67" s="15">
        <f>+'CALIFICACION FINAL'!M67/'CALIFICACION FINAL'!T67</f>
        <v>0</v>
      </c>
      <c r="N67" s="15">
        <f>+'CALIFICACION FINAL'!N67/'CALIFICACION FINAL'!T67</f>
        <v>2.5617681498829041</v>
      </c>
      <c r="O67" s="15">
        <f>+'CALIFICACION FINAL'!O67/'CALIFICACION FINAL'!T67</f>
        <v>3.2953747072599531</v>
      </c>
      <c r="P67" s="15">
        <f>+'CALIFICACION FINAL'!P67/'CALIFICACION FINAL'!T67</f>
        <v>0</v>
      </c>
      <c r="Q67" s="15">
        <f>+'CALIFICACION FINAL'!Q67/'CALIFICACION FINAL'!T67</f>
        <v>1</v>
      </c>
      <c r="R67" s="15">
        <f>+'CALIFICACION FINAL'!R67/'CALIFICACION FINAL'!T67</f>
        <v>2.1662763466042154</v>
      </c>
      <c r="S67" s="15">
        <f>+'CALIFICACION FINAL'!S67/'CALIFICACION FINAL'!T67</f>
        <v>2.810304449648712</v>
      </c>
      <c r="T67" s="15" t="e">
        <f>+'CALIFICACION FINAL'!#REF!/'CALIFICACION FINAL'!T67</f>
        <v>#REF!</v>
      </c>
      <c r="U67" s="15" t="e">
        <f>+'CALIFICACION FINAL'!#REF!/'CALIFICACION FINAL'!T67</f>
        <v>#REF!</v>
      </c>
    </row>
    <row r="68" spans="1:21" s="1" customFormat="1">
      <c r="A68" s="9">
        <f>+'CALIFICACION FINAL'!A68</f>
        <v>63</v>
      </c>
      <c r="B68" s="9" t="str">
        <f>+'CALIFICACION FINAL'!B68</f>
        <v>BOLSA DE DRENAJE URINARIO CYSTOFLO</v>
      </c>
      <c r="C68" s="9" t="str">
        <f>+'CALIFICACION FINAL'!C68</f>
        <v>UND</v>
      </c>
      <c r="D68" s="9">
        <f>+'CALIFICACION FINAL'!D68</f>
        <v>600</v>
      </c>
      <c r="E68" s="15">
        <f>+'CALIFICACION FINAL'!E68/'CALIFICACION FINAL'!T68</f>
        <v>1</v>
      </c>
      <c r="F68" s="15">
        <f>+'CALIFICACION FINAL'!F68/'CALIFICACION FINAL'!T68</f>
        <v>0</v>
      </c>
      <c r="G68" s="15">
        <f>+'CALIFICACION FINAL'!G68/'CALIFICACION FINAL'!T68</f>
        <v>0</v>
      </c>
      <c r="H68" s="15">
        <f>+'CALIFICACION FINAL'!H68/'CALIFICACION FINAL'!T68</f>
        <v>1.772863568215892</v>
      </c>
      <c r="I68" s="15">
        <f>+'CALIFICACION FINAL'!I68/'CALIFICACION FINAL'!T68</f>
        <v>0</v>
      </c>
      <c r="J68" s="15">
        <f>+'CALIFICACION FINAL'!J68/'CALIFICACION FINAL'!T68</f>
        <v>1.4899750124937534</v>
      </c>
      <c r="K68" s="15">
        <f>+'CALIFICACION FINAL'!K68/'CALIFICACION FINAL'!T68</f>
        <v>0</v>
      </c>
      <c r="L68" s="15">
        <f>+'CALIFICACION FINAL'!L68/'CALIFICACION FINAL'!T68</f>
        <v>0</v>
      </c>
      <c r="M68" s="15">
        <f>+'CALIFICACION FINAL'!M68/'CALIFICACION FINAL'!T68</f>
        <v>0</v>
      </c>
      <c r="N68" s="15">
        <f>+'CALIFICACION FINAL'!N68/'CALIFICACION FINAL'!T68</f>
        <v>0</v>
      </c>
      <c r="O68" s="15">
        <f>+'CALIFICACION FINAL'!O68/'CALIFICACION FINAL'!T68</f>
        <v>2.1614492753623189</v>
      </c>
      <c r="P68" s="15">
        <f>+'CALIFICACION FINAL'!P68/'CALIFICACION FINAL'!T68</f>
        <v>2.3002898550724638</v>
      </c>
      <c r="Q68" s="15">
        <f>+'CALIFICACION FINAL'!Q68/'CALIFICACION FINAL'!T68</f>
        <v>2.0007496251874062</v>
      </c>
      <c r="R68" s="15">
        <f>+'CALIFICACION FINAL'!R68/'CALIFICACION FINAL'!T68</f>
        <v>0</v>
      </c>
      <c r="S68" s="15">
        <f>+'CALIFICACION FINAL'!S68/'CALIFICACION FINAL'!T68</f>
        <v>0</v>
      </c>
      <c r="T68" s="15" t="e">
        <f>+'CALIFICACION FINAL'!#REF!/'CALIFICACION FINAL'!T68</f>
        <v>#REF!</v>
      </c>
      <c r="U68" s="15" t="e">
        <f>+'CALIFICACION FINAL'!#REF!/'CALIFICACION FINAL'!T68</f>
        <v>#REF!</v>
      </c>
    </row>
    <row r="69" spans="1:21" s="1" customFormat="1">
      <c r="A69" s="9">
        <f>+'CALIFICACION FINAL'!A69</f>
        <v>64</v>
      </c>
      <c r="B69" s="9" t="str">
        <f>+'CALIFICACION FINAL'!B69</f>
        <v>BOLSA DE GASTROCLISIS PARA NUTRICION ENTERAL</v>
      </c>
      <c r="C69" s="9" t="str">
        <f>+'CALIFICACION FINAL'!C69</f>
        <v>UND</v>
      </c>
      <c r="D69" s="9">
        <f>+'CALIFICACION FINAL'!D69</f>
        <v>10</v>
      </c>
      <c r="E69" s="15">
        <f>+'CALIFICACION FINAL'!E69/'CALIFICACION FINAL'!T69</f>
        <v>0</v>
      </c>
      <c r="F69" s="15">
        <f>+'CALIFICACION FINAL'!F69/'CALIFICACION FINAL'!T69</f>
        <v>0</v>
      </c>
      <c r="G69" s="15">
        <f>+'CALIFICACION FINAL'!G69/'CALIFICACION FINAL'!T69</f>
        <v>0</v>
      </c>
      <c r="H69" s="15">
        <f>+'CALIFICACION FINAL'!H69/'CALIFICACION FINAL'!T69</f>
        <v>1</v>
      </c>
      <c r="I69" s="15">
        <f>+'CALIFICACION FINAL'!I69/'CALIFICACION FINAL'!T69</f>
        <v>0</v>
      </c>
      <c r="J69" s="15">
        <f>+'CALIFICACION FINAL'!J69/'CALIFICACION FINAL'!T69</f>
        <v>0</v>
      </c>
      <c r="K69" s="15">
        <f>+'CALIFICACION FINAL'!K69/'CALIFICACION FINAL'!T69</f>
        <v>0</v>
      </c>
      <c r="L69" s="15">
        <f>+'CALIFICACION FINAL'!L69/'CALIFICACION FINAL'!T69</f>
        <v>0</v>
      </c>
      <c r="M69" s="15">
        <f>+'CALIFICACION FINAL'!M69/'CALIFICACION FINAL'!T69</f>
        <v>0</v>
      </c>
      <c r="N69" s="15">
        <f>+'CALIFICACION FINAL'!N69/'CALIFICACION FINAL'!T69</f>
        <v>0</v>
      </c>
      <c r="O69" s="15">
        <f>+'CALIFICACION FINAL'!O69/'CALIFICACION FINAL'!T69</f>
        <v>1.3208250017478853</v>
      </c>
      <c r="P69" s="15">
        <f>+'CALIFICACION FINAL'!P69/'CALIFICACION FINAL'!T69</f>
        <v>1.2031461931063412</v>
      </c>
      <c r="Q69" s="15">
        <f>+'CALIFICACION FINAL'!Q69/'CALIFICACION FINAL'!T69</f>
        <v>0</v>
      </c>
      <c r="R69" s="15">
        <f>+'CALIFICACION FINAL'!R69/'CALIFICACION FINAL'!T69</f>
        <v>0</v>
      </c>
      <c r="S69" s="15">
        <f>+'CALIFICACION FINAL'!S69/'CALIFICACION FINAL'!T69</f>
        <v>0</v>
      </c>
      <c r="T69" s="15" t="e">
        <f>+'CALIFICACION FINAL'!#REF!/'CALIFICACION FINAL'!T69</f>
        <v>#REF!</v>
      </c>
      <c r="U69" s="15" t="e">
        <f>+'CALIFICACION FINAL'!#REF!/'CALIFICACION FINAL'!T69</f>
        <v>#REF!</v>
      </c>
    </row>
    <row r="70" spans="1:21" s="1" customFormat="1">
      <c r="A70" s="9">
        <f>+'CALIFICACION FINAL'!A70</f>
        <v>65</v>
      </c>
      <c r="B70" s="9" t="str">
        <f>+'CALIFICACION FINAL'!B70</f>
        <v>BOLSA RECOLECTOR DE  ORINA PEDIATRICO</v>
      </c>
      <c r="C70" s="9" t="str">
        <f>+'CALIFICACION FINAL'!C70</f>
        <v>UND</v>
      </c>
      <c r="D70" s="9">
        <f>+'CALIFICACION FINAL'!D70</f>
        <v>150</v>
      </c>
      <c r="E70" s="15">
        <f>+'CALIFICACION FINAL'!E70/'CALIFICACION FINAL'!T70</f>
        <v>1.3041724751659258</v>
      </c>
      <c r="F70" s="15">
        <f>+'CALIFICACION FINAL'!F70/'CALIFICACION FINAL'!T70</f>
        <v>0</v>
      </c>
      <c r="G70" s="15">
        <f>+'CALIFICACION FINAL'!G70/'CALIFICACION FINAL'!T70</f>
        <v>0</v>
      </c>
      <c r="H70" s="15">
        <f>+'CALIFICACION FINAL'!H70/'CALIFICACION FINAL'!T70</f>
        <v>37.514137668008104</v>
      </c>
      <c r="I70" s="15">
        <f>+'CALIFICACION FINAL'!I70/'CALIFICACION FINAL'!T70</f>
        <v>0</v>
      </c>
      <c r="J70" s="15">
        <f>+'CALIFICACION FINAL'!J70/'CALIFICACION FINAL'!T70</f>
        <v>1</v>
      </c>
      <c r="K70" s="15">
        <f>+'CALIFICACION FINAL'!K70/'CALIFICACION FINAL'!T70</f>
        <v>0</v>
      </c>
      <c r="L70" s="15">
        <f>+'CALIFICACION FINAL'!L70/'CALIFICACION FINAL'!T70</f>
        <v>0</v>
      </c>
      <c r="M70" s="15">
        <f>+'CALIFICACION FINAL'!M70/'CALIFICACION FINAL'!T70</f>
        <v>0</v>
      </c>
      <c r="N70" s="15">
        <f>+'CALIFICACION FINAL'!N70/'CALIFICACION FINAL'!T70</f>
        <v>0</v>
      </c>
      <c r="O70" s="15">
        <f>+'CALIFICACION FINAL'!O70/'CALIFICACION FINAL'!T70</f>
        <v>1.3348588863463005</v>
      </c>
      <c r="P70" s="15">
        <f>+'CALIFICACION FINAL'!P70/'CALIFICACION FINAL'!T70</f>
        <v>1.1187388761759471</v>
      </c>
      <c r="Q70" s="15">
        <f>+'CALIFICACION FINAL'!Q70/'CALIFICACION FINAL'!T70</f>
        <v>1.627256547165014</v>
      </c>
      <c r="R70" s="15">
        <f>+'CALIFICACION FINAL'!R70/'CALIFICACION FINAL'!T70</f>
        <v>0</v>
      </c>
      <c r="S70" s="15">
        <f>+'CALIFICACION FINAL'!S70/'CALIFICACION FINAL'!T70</f>
        <v>0</v>
      </c>
      <c r="T70" s="15" t="e">
        <f>+'CALIFICACION FINAL'!#REF!/'CALIFICACION FINAL'!T70</f>
        <v>#REF!</v>
      </c>
      <c r="U70" s="15" t="e">
        <f>+'CALIFICACION FINAL'!#REF!/'CALIFICACION FINAL'!T70</f>
        <v>#REF!</v>
      </c>
    </row>
    <row r="71" spans="1:21" s="1" customFormat="1">
      <c r="A71" s="9">
        <f>+'CALIFICACION FINAL'!A71</f>
        <v>66</v>
      </c>
      <c r="B71" s="9" t="str">
        <f>+'CALIFICACION FINAL'!B71</f>
        <v>BOLSA RESERVORIO ADULTOS</v>
      </c>
      <c r="C71" s="9" t="str">
        <f>+'CALIFICACION FINAL'!C71</f>
        <v>UND</v>
      </c>
      <c r="D71" s="9">
        <f>+'CALIFICACION FINAL'!D71</f>
        <v>40</v>
      </c>
      <c r="E71" s="15">
        <f>+'CALIFICACION FINAL'!E71/'CALIFICACION FINAL'!T71</f>
        <v>1.2121157584047224</v>
      </c>
      <c r="F71" s="15">
        <f>+'CALIFICACION FINAL'!F71/'CALIFICACION FINAL'!T71</f>
        <v>0</v>
      </c>
      <c r="G71" s="15">
        <f>+'CALIFICACION FINAL'!G71/'CALIFICACION FINAL'!T71</f>
        <v>2.1120389700765481</v>
      </c>
      <c r="H71" s="15">
        <f>+'CALIFICACION FINAL'!H71/'CALIFICACION FINAL'!T71</f>
        <v>1.323698797782737</v>
      </c>
      <c r="I71" s="15">
        <f>+'CALIFICACION FINAL'!I71/'CALIFICACION FINAL'!T71</f>
        <v>0</v>
      </c>
      <c r="J71" s="15">
        <f>+'CALIFICACION FINAL'!J71/'CALIFICACION FINAL'!T71</f>
        <v>2.121920668058455</v>
      </c>
      <c r="K71" s="15">
        <f>+'CALIFICACION FINAL'!K71/'CALIFICACION FINAL'!T71</f>
        <v>0</v>
      </c>
      <c r="L71" s="15">
        <f>+'CALIFICACION FINAL'!L71/'CALIFICACION FINAL'!T71</f>
        <v>0</v>
      </c>
      <c r="M71" s="15">
        <f>+'CALIFICACION FINAL'!M71/'CALIFICACION FINAL'!T71</f>
        <v>0</v>
      </c>
      <c r="N71" s="15">
        <f>+'CALIFICACION FINAL'!N71/'CALIFICACION FINAL'!T71</f>
        <v>0</v>
      </c>
      <c r="O71" s="15">
        <f>+'CALIFICACION FINAL'!O71/'CALIFICACION FINAL'!T71</f>
        <v>1.2985386221294362</v>
      </c>
      <c r="P71" s="15">
        <f>+'CALIFICACION FINAL'!P71/'CALIFICACION FINAL'!T71</f>
        <v>1</v>
      </c>
      <c r="Q71" s="15">
        <f>+'CALIFICACION FINAL'!Q71/'CALIFICACION FINAL'!T71</f>
        <v>0</v>
      </c>
      <c r="R71" s="15">
        <f>+'CALIFICACION FINAL'!R71/'CALIFICACION FINAL'!T71</f>
        <v>0</v>
      </c>
      <c r="S71" s="15">
        <f>+'CALIFICACION FINAL'!S71/'CALIFICACION FINAL'!T71</f>
        <v>0</v>
      </c>
      <c r="T71" s="15" t="e">
        <f>+'CALIFICACION FINAL'!#REF!/'CALIFICACION FINAL'!T71</f>
        <v>#REF!</v>
      </c>
      <c r="U71" s="15" t="e">
        <f>+'CALIFICACION FINAL'!#REF!/'CALIFICACION FINAL'!T71</f>
        <v>#REF!</v>
      </c>
    </row>
    <row r="72" spans="1:21" s="1" customFormat="1">
      <c r="A72" s="9">
        <f>+'CALIFICACION FINAL'!A72</f>
        <v>67</v>
      </c>
      <c r="B72" s="9" t="str">
        <f>+'CALIFICACION FINAL'!B72</f>
        <v>BOLSA RESERVORIO PEDIATRICA</v>
      </c>
      <c r="C72" s="9" t="str">
        <f>+'CALIFICACION FINAL'!C72</f>
        <v>UND</v>
      </c>
      <c r="D72" s="9">
        <f>+'CALIFICACION FINAL'!D72</f>
        <v>40</v>
      </c>
      <c r="E72" s="15">
        <f>+'CALIFICACION FINAL'!E72/'CALIFICACION FINAL'!T72</f>
        <v>1.2121157584047224</v>
      </c>
      <c r="F72" s="15">
        <f>+'CALIFICACION FINAL'!F72/'CALIFICACION FINAL'!T72</f>
        <v>0</v>
      </c>
      <c r="G72" s="15">
        <f>+'CALIFICACION FINAL'!G72/'CALIFICACION FINAL'!T72</f>
        <v>1.6758872651356993</v>
      </c>
      <c r="H72" s="15">
        <f>+'CALIFICACION FINAL'!H72/'CALIFICACION FINAL'!T72</f>
        <v>0</v>
      </c>
      <c r="I72" s="15">
        <f>+'CALIFICACION FINAL'!I72/'CALIFICACION FINAL'!T72</f>
        <v>0</v>
      </c>
      <c r="J72" s="15">
        <f>+'CALIFICACION FINAL'!J72/'CALIFICACION FINAL'!T72</f>
        <v>2.121920668058455</v>
      </c>
      <c r="K72" s="15">
        <f>+'CALIFICACION FINAL'!K72/'CALIFICACION FINAL'!T72</f>
        <v>0</v>
      </c>
      <c r="L72" s="15">
        <f>+'CALIFICACION FINAL'!L72/'CALIFICACION FINAL'!T72</f>
        <v>0</v>
      </c>
      <c r="M72" s="15">
        <f>+'CALIFICACION FINAL'!M72/'CALIFICACION FINAL'!T72</f>
        <v>0</v>
      </c>
      <c r="N72" s="15">
        <f>+'CALIFICACION FINAL'!N72/'CALIFICACION FINAL'!T72</f>
        <v>0</v>
      </c>
      <c r="O72" s="15">
        <f>+'CALIFICACION FINAL'!O72/'CALIFICACION FINAL'!T72</f>
        <v>1.2985386221294362</v>
      </c>
      <c r="P72" s="15">
        <f>+'CALIFICACION FINAL'!P72/'CALIFICACION FINAL'!T72</f>
        <v>1</v>
      </c>
      <c r="Q72" s="15">
        <f>+'CALIFICACION FINAL'!Q72/'CALIFICACION FINAL'!T72</f>
        <v>0</v>
      </c>
      <c r="R72" s="15">
        <f>+'CALIFICACION FINAL'!R72/'CALIFICACION FINAL'!T72</f>
        <v>0</v>
      </c>
      <c r="S72" s="15">
        <f>+'CALIFICACION FINAL'!S72/'CALIFICACION FINAL'!T72</f>
        <v>0</v>
      </c>
      <c r="T72" s="15" t="e">
        <f>+'CALIFICACION FINAL'!#REF!/'CALIFICACION FINAL'!T72</f>
        <v>#REF!</v>
      </c>
      <c r="U72" s="15" t="e">
        <f>+'CALIFICACION FINAL'!#REF!/'CALIFICACION FINAL'!T72</f>
        <v>#REF!</v>
      </c>
    </row>
    <row r="73" spans="1:21" s="1" customFormat="1">
      <c r="A73" s="9">
        <f>+'CALIFICACION FINAL'!A73</f>
        <v>68</v>
      </c>
      <c r="B73" s="9" t="str">
        <f>+'CALIFICACION FINAL'!B73</f>
        <v xml:space="preserve">BOTA DE UNA VENDA EXTENSIBLE IMPREGNADA CON OXIDO DE ZINC </v>
      </c>
      <c r="C73" s="9" t="str">
        <f>+'CALIFICACION FINAL'!C73</f>
        <v>UND</v>
      </c>
      <c r="D73" s="9">
        <f>+'CALIFICACION FINAL'!D73</f>
        <v>12</v>
      </c>
      <c r="E73" s="15">
        <f>+'CALIFICACION FINAL'!E73/'CALIFICACION FINAL'!T73</f>
        <v>1.1733217391304347</v>
      </c>
      <c r="F73" s="15">
        <f>+'CALIFICACION FINAL'!F73/'CALIFICACION FINAL'!T73</f>
        <v>1.1863304347826087</v>
      </c>
      <c r="G73" s="15">
        <f>+'CALIFICACION FINAL'!G73/'CALIFICACION FINAL'!T73</f>
        <v>0</v>
      </c>
      <c r="H73" s="15">
        <f>+'CALIFICACION FINAL'!H73/'CALIFICACION FINAL'!T73</f>
        <v>1</v>
      </c>
      <c r="I73" s="15">
        <f>+'CALIFICACION FINAL'!I73/'CALIFICACION FINAL'!T73</f>
        <v>1.5051130434782609</v>
      </c>
      <c r="J73" s="15">
        <f>+'CALIFICACION FINAL'!J73/'CALIFICACION FINAL'!T73</f>
        <v>1.6292285217391302</v>
      </c>
      <c r="K73" s="15">
        <f>+'CALIFICACION FINAL'!K73/'CALIFICACION FINAL'!T73</f>
        <v>0</v>
      </c>
      <c r="L73" s="15">
        <f>+'CALIFICACION FINAL'!L73/'CALIFICACION FINAL'!T73</f>
        <v>0</v>
      </c>
      <c r="M73" s="15">
        <f>+'CALIFICACION FINAL'!M73/'CALIFICACION FINAL'!T73</f>
        <v>0</v>
      </c>
      <c r="N73" s="15">
        <f>+'CALIFICACION FINAL'!N73/'CALIFICACION FINAL'!T73</f>
        <v>1.3913043478260869</v>
      </c>
      <c r="O73" s="15">
        <f>+'CALIFICACION FINAL'!O73/'CALIFICACION FINAL'!T73</f>
        <v>1.4236173913043477</v>
      </c>
      <c r="P73" s="15">
        <f>+'CALIFICACION FINAL'!P73/'CALIFICACION FINAL'!T73</f>
        <v>0</v>
      </c>
      <c r="Q73" s="15">
        <f>+'CALIFICACION FINAL'!Q73/'CALIFICACION FINAL'!T73</f>
        <v>0</v>
      </c>
      <c r="R73" s="15">
        <f>+'CALIFICACION FINAL'!R73/'CALIFICACION FINAL'!T73</f>
        <v>0</v>
      </c>
      <c r="S73" s="15">
        <f>+'CALIFICACION FINAL'!S73/'CALIFICACION FINAL'!T73</f>
        <v>0</v>
      </c>
      <c r="T73" s="15" t="e">
        <f>+'CALIFICACION FINAL'!#REF!/'CALIFICACION FINAL'!T73</f>
        <v>#REF!</v>
      </c>
      <c r="U73" s="15" t="e">
        <f>+'CALIFICACION FINAL'!#REF!/'CALIFICACION FINAL'!T73</f>
        <v>#REF!</v>
      </c>
    </row>
    <row r="74" spans="1:21" s="4" customFormat="1">
      <c r="A74" s="9">
        <f>+'CALIFICACION FINAL'!A74</f>
        <v>69</v>
      </c>
      <c r="B74" s="9" t="str">
        <f>+'CALIFICACION FINAL'!B74</f>
        <v>SET DE BUJIAS DE FROVA ADULTO</v>
      </c>
      <c r="C74" s="9" t="str">
        <f>+'CALIFICACION FINAL'!C74</f>
        <v>SET X 5 UNIDADES</v>
      </c>
      <c r="D74" s="9">
        <f>+'CALIFICACION FINAL'!D74</f>
        <v>4</v>
      </c>
      <c r="E74" s="15">
        <f>+'CALIFICACION FINAL'!E74/'CALIFICACION FINAL'!T74</f>
        <v>0</v>
      </c>
      <c r="F74" s="15">
        <f>+'CALIFICACION FINAL'!F74/'CALIFICACION FINAL'!T74</f>
        <v>0</v>
      </c>
      <c r="G74" s="15">
        <f>+'CALIFICACION FINAL'!G74/'CALIFICACION FINAL'!T74</f>
        <v>0</v>
      </c>
      <c r="H74" s="15">
        <f>+'CALIFICACION FINAL'!H74/'CALIFICACION FINAL'!T74</f>
        <v>0</v>
      </c>
      <c r="I74" s="15">
        <f>+'CALIFICACION FINAL'!I74/'CALIFICACION FINAL'!T74</f>
        <v>0</v>
      </c>
      <c r="J74" s="15">
        <f>+'CALIFICACION FINAL'!J74/'CALIFICACION FINAL'!T74</f>
        <v>1</v>
      </c>
      <c r="K74" s="15">
        <f>+'CALIFICACION FINAL'!K74/'CALIFICACION FINAL'!T74</f>
        <v>0</v>
      </c>
      <c r="L74" s="15">
        <f>+'CALIFICACION FINAL'!L74/'CALIFICACION FINAL'!T74</f>
        <v>0</v>
      </c>
      <c r="M74" s="15">
        <f>+'CALIFICACION FINAL'!M74/'CALIFICACION FINAL'!T74</f>
        <v>0</v>
      </c>
      <c r="N74" s="15">
        <f>+'CALIFICACION FINAL'!N74/'CALIFICACION FINAL'!T74</f>
        <v>0</v>
      </c>
      <c r="O74" s="15">
        <f>+'CALIFICACION FINAL'!O74/'CALIFICACION FINAL'!T74</f>
        <v>0</v>
      </c>
      <c r="P74" s="15">
        <f>+'CALIFICACION FINAL'!P74/'CALIFICACION FINAL'!T74</f>
        <v>0</v>
      </c>
      <c r="Q74" s="15">
        <f>+'CALIFICACION FINAL'!Q74/'CALIFICACION FINAL'!T74</f>
        <v>0</v>
      </c>
      <c r="R74" s="15">
        <f>+'CALIFICACION FINAL'!R74/'CALIFICACION FINAL'!T74</f>
        <v>0</v>
      </c>
      <c r="S74" s="15">
        <f>+'CALIFICACION FINAL'!S74/'CALIFICACION FINAL'!T74</f>
        <v>0</v>
      </c>
      <c r="T74" s="15" t="e">
        <f>+'CALIFICACION FINAL'!#REF!/'CALIFICACION FINAL'!T74</f>
        <v>#REF!</v>
      </c>
      <c r="U74" s="15" t="e">
        <f>+'CALIFICACION FINAL'!#REF!/'CALIFICACION FINAL'!T74</f>
        <v>#REF!</v>
      </c>
    </row>
    <row r="75" spans="1:21" s="1" customFormat="1">
      <c r="A75" s="9">
        <f>+'CALIFICACION FINAL'!A75</f>
        <v>70</v>
      </c>
      <c r="B75" s="9" t="str">
        <f>+'CALIFICACION FINAL'!B75</f>
        <v>SET DE BUJIAS DE FROVA PEDIATRICO</v>
      </c>
      <c r="C75" s="9" t="str">
        <f>+'CALIFICACION FINAL'!C75</f>
        <v>SET X 5 UNIDADES</v>
      </c>
      <c r="D75" s="9">
        <f>+'CALIFICACION FINAL'!D75</f>
        <v>4</v>
      </c>
      <c r="E75" s="15">
        <f>+'CALIFICACION FINAL'!E75/'CALIFICACION FINAL'!T75</f>
        <v>0</v>
      </c>
      <c r="F75" s="15">
        <f>+'CALIFICACION FINAL'!F75/'CALIFICACION FINAL'!T75</f>
        <v>0</v>
      </c>
      <c r="G75" s="15">
        <f>+'CALIFICACION FINAL'!G75/'CALIFICACION FINAL'!T75</f>
        <v>0</v>
      </c>
      <c r="H75" s="15">
        <f>+'CALIFICACION FINAL'!H75/'CALIFICACION FINAL'!T75</f>
        <v>0</v>
      </c>
      <c r="I75" s="15">
        <f>+'CALIFICACION FINAL'!I75/'CALIFICACION FINAL'!T75</f>
        <v>0</v>
      </c>
      <c r="J75" s="15">
        <f>+'CALIFICACION FINAL'!J75/'CALIFICACION FINAL'!T75</f>
        <v>1</v>
      </c>
      <c r="K75" s="15">
        <f>+'CALIFICACION FINAL'!K75/'CALIFICACION FINAL'!T75</f>
        <v>0</v>
      </c>
      <c r="L75" s="15">
        <f>+'CALIFICACION FINAL'!L75/'CALIFICACION FINAL'!T75</f>
        <v>0</v>
      </c>
      <c r="M75" s="15">
        <f>+'CALIFICACION FINAL'!M75/'CALIFICACION FINAL'!T75</f>
        <v>0</v>
      </c>
      <c r="N75" s="15">
        <f>+'CALIFICACION FINAL'!N75/'CALIFICACION FINAL'!T75</f>
        <v>0</v>
      </c>
      <c r="O75" s="15">
        <f>+'CALIFICACION FINAL'!O75/'CALIFICACION FINAL'!T75</f>
        <v>0</v>
      </c>
      <c r="P75" s="15">
        <f>+'CALIFICACION FINAL'!P75/'CALIFICACION FINAL'!T75</f>
        <v>0</v>
      </c>
      <c r="Q75" s="15">
        <f>+'CALIFICACION FINAL'!Q75/'CALIFICACION FINAL'!T75</f>
        <v>0</v>
      </c>
      <c r="R75" s="15">
        <f>+'CALIFICACION FINAL'!R75/'CALIFICACION FINAL'!T75</f>
        <v>0</v>
      </c>
      <c r="S75" s="15">
        <f>+'CALIFICACION FINAL'!S75/'CALIFICACION FINAL'!T75</f>
        <v>0</v>
      </c>
      <c r="T75" s="15" t="e">
        <f>+'CALIFICACION FINAL'!#REF!/'CALIFICACION FINAL'!T75</f>
        <v>#REF!</v>
      </c>
      <c r="U75" s="15" t="e">
        <f>+'CALIFICACION FINAL'!#REF!/'CALIFICACION FINAL'!T75</f>
        <v>#REF!</v>
      </c>
    </row>
    <row r="76" spans="1:21" s="1" customFormat="1">
      <c r="A76" s="9">
        <f>+'CALIFICACION FINAL'!A76</f>
        <v>71</v>
      </c>
      <c r="B76" s="9" t="str">
        <f>+'CALIFICACION FINAL'!B76</f>
        <v>BURETA X 150 ML BURETROL</v>
      </c>
      <c r="C76" s="9" t="str">
        <f>+'CALIFICACION FINAL'!C76</f>
        <v>UND</v>
      </c>
      <c r="D76" s="9">
        <f>+'CALIFICACION FINAL'!D76</f>
        <v>4800</v>
      </c>
      <c r="E76" s="15">
        <f>+'CALIFICACION FINAL'!E76/'CALIFICACION FINAL'!T76</f>
        <v>1.0571428571428572</v>
      </c>
      <c r="F76" s="15">
        <f>+'CALIFICACION FINAL'!F76/'CALIFICACION FINAL'!T76</f>
        <v>0</v>
      </c>
      <c r="G76" s="15">
        <f>+'CALIFICACION FINAL'!G76/'CALIFICACION FINAL'!T76</f>
        <v>0</v>
      </c>
      <c r="H76" s="15">
        <f>+'CALIFICACION FINAL'!H76/'CALIFICACION FINAL'!T76</f>
        <v>2.1662857142857144</v>
      </c>
      <c r="I76" s="15">
        <f>+'CALIFICACION FINAL'!I76/'CALIFICACION FINAL'!T76</f>
        <v>0</v>
      </c>
      <c r="J76" s="15">
        <f>+'CALIFICACION FINAL'!J76/'CALIFICACION FINAL'!T76</f>
        <v>2.1400800000000002</v>
      </c>
      <c r="K76" s="15">
        <f>+'CALIFICACION FINAL'!K76/'CALIFICACION FINAL'!T76</f>
        <v>0</v>
      </c>
      <c r="L76" s="15">
        <f>+'CALIFICACION FINAL'!L76/'CALIFICACION FINAL'!T76</f>
        <v>0</v>
      </c>
      <c r="M76" s="15">
        <f>+'CALIFICACION FINAL'!M76/'CALIFICACION FINAL'!T76</f>
        <v>1.330857142857143</v>
      </c>
      <c r="N76" s="15">
        <f>+'CALIFICACION FINAL'!N76/'CALIFICACION FINAL'!T76</f>
        <v>1</v>
      </c>
      <c r="O76" s="15">
        <f>+'CALIFICACION FINAL'!O76/'CALIFICACION FINAL'!T76</f>
        <v>1.1834285714285715</v>
      </c>
      <c r="P76" s="15">
        <f>+'CALIFICACION FINAL'!P76/'CALIFICACION FINAL'!T76</f>
        <v>1.9782857142857142</v>
      </c>
      <c r="Q76" s="15">
        <f>+'CALIFICACION FINAL'!Q76/'CALIFICACION FINAL'!T76</f>
        <v>2.7594285714285713</v>
      </c>
      <c r="R76" s="15">
        <f>+'CALIFICACION FINAL'!R76/'CALIFICACION FINAL'!T76</f>
        <v>0</v>
      </c>
      <c r="S76" s="15">
        <f>+'CALIFICACION FINAL'!S76/'CALIFICACION FINAL'!T76</f>
        <v>0</v>
      </c>
      <c r="T76" s="15" t="e">
        <f>+'CALIFICACION FINAL'!#REF!/'CALIFICACION FINAL'!T76</f>
        <v>#REF!</v>
      </c>
      <c r="U76" s="15" t="e">
        <f>+'CALIFICACION FINAL'!#REF!/'CALIFICACION FINAL'!T76</f>
        <v>#REF!</v>
      </c>
    </row>
    <row r="77" spans="1:21" s="1" customFormat="1">
      <c r="A77" s="9">
        <f>+'CALIFICACION FINAL'!A77</f>
        <v>72</v>
      </c>
      <c r="B77" s="9" t="str">
        <f>+'CALIFICACION FINAL'!B77</f>
        <v>CAL SODADA CANECA X 33 LB</v>
      </c>
      <c r="C77" s="9" t="str">
        <f>+'CALIFICACION FINAL'!C77</f>
        <v>CANECA X 33 LB</v>
      </c>
      <c r="D77" s="9">
        <f>+'CALIFICACION FINAL'!D77</f>
        <v>2</v>
      </c>
      <c r="E77" s="15">
        <f>+'CALIFICACION FINAL'!E77/'CALIFICACION FINAL'!T77</f>
        <v>1.2121183259137271</v>
      </c>
      <c r="F77" s="15">
        <f>+'CALIFICACION FINAL'!F77/'CALIFICACION FINAL'!T77</f>
        <v>0</v>
      </c>
      <c r="G77" s="15">
        <f>+'CALIFICACION FINAL'!G77/'CALIFICACION FINAL'!T77</f>
        <v>0</v>
      </c>
      <c r="H77" s="15">
        <f>+'CALIFICACION FINAL'!H77/'CALIFICACION FINAL'!T77</f>
        <v>1.033053104009926</v>
      </c>
      <c r="I77" s="15">
        <f>+'CALIFICACION FINAL'!I77/'CALIFICACION FINAL'!T77</f>
        <v>0</v>
      </c>
      <c r="J77" s="15">
        <f>+'CALIFICACION FINAL'!J77/'CALIFICACION FINAL'!T77</f>
        <v>1.4297475383134668</v>
      </c>
      <c r="K77" s="15">
        <f>+'CALIFICACION FINAL'!K77/'CALIFICACION FINAL'!T77</f>
        <v>0</v>
      </c>
      <c r="L77" s="15">
        <f>+'CALIFICACION FINAL'!L77/'CALIFICACION FINAL'!T77</f>
        <v>0</v>
      </c>
      <c r="M77" s="15">
        <f>+'CALIFICACION FINAL'!M77/'CALIFICACION FINAL'!T77</f>
        <v>0</v>
      </c>
      <c r="N77" s="15">
        <f>+'CALIFICACION FINAL'!N77/'CALIFICACION FINAL'!T77</f>
        <v>0</v>
      </c>
      <c r="O77" s="15">
        <f>+'CALIFICACION FINAL'!O77/'CALIFICACION FINAL'!T77</f>
        <v>1.3261613636234202</v>
      </c>
      <c r="P77" s="15">
        <f>+'CALIFICACION FINAL'!P77/'CALIFICACION FINAL'!T77</f>
        <v>1</v>
      </c>
      <c r="Q77" s="15">
        <f>+'CALIFICACION FINAL'!Q77/'CALIFICACION FINAL'!T77</f>
        <v>1.1363623420334756</v>
      </c>
      <c r="R77" s="15">
        <f>+'CALIFICACION FINAL'!R77/'CALIFICACION FINAL'!T77</f>
        <v>0</v>
      </c>
      <c r="S77" s="15">
        <f>+'CALIFICACION FINAL'!S77/'CALIFICACION FINAL'!T77</f>
        <v>0</v>
      </c>
      <c r="T77" s="15" t="e">
        <f>+'CALIFICACION FINAL'!#REF!/'CALIFICACION FINAL'!T77</f>
        <v>#REF!</v>
      </c>
      <c r="U77" s="15" t="e">
        <f>+'CALIFICACION FINAL'!#REF!/'CALIFICACION FINAL'!T77</f>
        <v>#REF!</v>
      </c>
    </row>
    <row r="78" spans="1:21" s="1" customFormat="1">
      <c r="A78" s="9">
        <f>+'CALIFICACION FINAL'!A78</f>
        <v>73</v>
      </c>
      <c r="B78" s="9" t="str">
        <f>+'CALIFICACION FINAL'!B78</f>
        <v>CANULA DE GUEDEL No. 100</v>
      </c>
      <c r="C78" s="9" t="str">
        <f>+'CALIFICACION FINAL'!C78</f>
        <v>UND</v>
      </c>
      <c r="D78" s="9">
        <f>+'CALIFICACION FINAL'!D78</f>
        <v>40</v>
      </c>
      <c r="E78" s="15">
        <f>+'CALIFICACION FINAL'!E78/'CALIFICACION FINAL'!T78</f>
        <v>1.3740026709584632</v>
      </c>
      <c r="F78" s="15">
        <f>+'CALIFICACION FINAL'!F78/'CALIFICACION FINAL'!T78</f>
        <v>0</v>
      </c>
      <c r="G78" s="15">
        <f>+'CALIFICACION FINAL'!G78/'CALIFICACION FINAL'!T78</f>
        <v>0</v>
      </c>
      <c r="H78" s="15">
        <f>+'CALIFICACION FINAL'!H78/'CALIFICACION FINAL'!T78</f>
        <v>1.7877729457019258</v>
      </c>
      <c r="I78" s="15">
        <f>+'CALIFICACION FINAL'!I78/'CALIFICACION FINAL'!T78</f>
        <v>0</v>
      </c>
      <c r="J78" s="15">
        <f>+'CALIFICACION FINAL'!J78/'CALIFICACION FINAL'!T78</f>
        <v>1</v>
      </c>
      <c r="K78" s="15">
        <f>+'CALIFICACION FINAL'!K78/'CALIFICACION FINAL'!T78</f>
        <v>0</v>
      </c>
      <c r="L78" s="15">
        <f>+'CALIFICACION FINAL'!L78/'CALIFICACION FINAL'!T78</f>
        <v>0</v>
      </c>
      <c r="M78" s="15">
        <f>+'CALIFICACION FINAL'!M78/'CALIFICACION FINAL'!T78</f>
        <v>2.5223435948361472</v>
      </c>
      <c r="N78" s="15">
        <f>+'CALIFICACION FINAL'!N78/'CALIFICACION FINAL'!T78</f>
        <v>1.4498510427010924</v>
      </c>
      <c r="O78" s="15">
        <f>+'CALIFICACION FINAL'!O78/'CALIFICACION FINAL'!T78</f>
        <v>1.6070837471036084</v>
      </c>
      <c r="P78" s="15">
        <f>+'CALIFICACION FINAL'!P78/'CALIFICACION FINAL'!T78</f>
        <v>1.092353525322741</v>
      </c>
      <c r="Q78" s="15">
        <f>+'CALIFICACION FINAL'!Q78/'CALIFICACION FINAL'!T78</f>
        <v>0</v>
      </c>
      <c r="R78" s="15">
        <f>+'CALIFICACION FINAL'!R78/'CALIFICACION FINAL'!T78</f>
        <v>0</v>
      </c>
      <c r="S78" s="15">
        <f>+'CALIFICACION FINAL'!S78/'CALIFICACION FINAL'!T78</f>
        <v>1.3406156901688184</v>
      </c>
      <c r="T78" s="15" t="e">
        <f>+'CALIFICACION FINAL'!#REF!/'CALIFICACION FINAL'!T78</f>
        <v>#REF!</v>
      </c>
      <c r="U78" s="15" t="e">
        <f>+'CALIFICACION FINAL'!#REF!/'CALIFICACION FINAL'!T78</f>
        <v>#REF!</v>
      </c>
    </row>
    <row r="79" spans="1:21" s="1" customFormat="1">
      <c r="A79" s="9">
        <f>+'CALIFICACION FINAL'!A79</f>
        <v>74</v>
      </c>
      <c r="B79" s="9" t="str">
        <f>+'CALIFICACION FINAL'!B79</f>
        <v>CANULA DE GUEDEL No. 50</v>
      </c>
      <c r="C79" s="9" t="str">
        <f>+'CALIFICACION FINAL'!C79</f>
        <v>UND</v>
      </c>
      <c r="D79" s="9">
        <f>+'CALIFICACION FINAL'!D79</f>
        <v>20</v>
      </c>
      <c r="E79" s="15">
        <f>+'CALIFICACION FINAL'!E79/'CALIFICACION FINAL'!T79</f>
        <v>1.2578369905956113</v>
      </c>
      <c r="F79" s="15">
        <f>+'CALIFICACION FINAL'!F79/'CALIFICACION FINAL'!T79</f>
        <v>0</v>
      </c>
      <c r="G79" s="15">
        <f>+'CALIFICACION FINAL'!G79/'CALIFICACION FINAL'!T79</f>
        <v>0</v>
      </c>
      <c r="H79" s="15">
        <f>+'CALIFICACION FINAL'!H79/'CALIFICACION FINAL'!T79</f>
        <v>1.6366248693834899</v>
      </c>
      <c r="I79" s="15">
        <f>+'CALIFICACION FINAL'!I79/'CALIFICACION FINAL'!T79</f>
        <v>0</v>
      </c>
      <c r="J79" s="15">
        <f>+'CALIFICACION FINAL'!J79/'CALIFICACION FINAL'!T79</f>
        <v>1.1918181818181817</v>
      </c>
      <c r="K79" s="15">
        <f>+'CALIFICACION FINAL'!K79/'CALIFICACION FINAL'!T79</f>
        <v>0</v>
      </c>
      <c r="L79" s="15">
        <f>+'CALIFICACION FINAL'!L79/'CALIFICACION FINAL'!T79</f>
        <v>0</v>
      </c>
      <c r="M79" s="15">
        <f>+'CALIFICACION FINAL'!M79/'CALIFICACION FINAL'!T79</f>
        <v>1.9742424242424241</v>
      </c>
      <c r="N79" s="15">
        <f>+'CALIFICACION FINAL'!N79/'CALIFICACION FINAL'!T79</f>
        <v>1.3272727272727272</v>
      </c>
      <c r="O79" s="15">
        <f>+'CALIFICACION FINAL'!O79/'CALIFICACION FINAL'!T79</f>
        <v>1.4712121212121214</v>
      </c>
      <c r="P79" s="15">
        <f>+'CALIFICACION FINAL'!P79/'CALIFICACION FINAL'!T79</f>
        <v>1</v>
      </c>
      <c r="Q79" s="15">
        <f>+'CALIFICACION FINAL'!Q79/'CALIFICACION FINAL'!T79</f>
        <v>0</v>
      </c>
      <c r="R79" s="15">
        <f>+'CALIFICACION FINAL'!R79/'CALIFICACION FINAL'!T79</f>
        <v>0</v>
      </c>
      <c r="S79" s="15">
        <f>+'CALIFICACION FINAL'!S79/'CALIFICACION FINAL'!T79</f>
        <v>1.2272727272727273</v>
      </c>
      <c r="T79" s="15" t="e">
        <f>+'CALIFICACION FINAL'!#REF!/'CALIFICACION FINAL'!T79</f>
        <v>#REF!</v>
      </c>
      <c r="U79" s="15" t="e">
        <f>+'CALIFICACION FINAL'!#REF!/'CALIFICACION FINAL'!T79</f>
        <v>#REF!</v>
      </c>
    </row>
    <row r="80" spans="1:21" s="1" customFormat="1">
      <c r="A80" s="9">
        <f>+'CALIFICACION FINAL'!A80</f>
        <v>75</v>
      </c>
      <c r="B80" s="9" t="str">
        <f>+'CALIFICACION FINAL'!B80</f>
        <v>CANULA DE GUEDEL No. 60</v>
      </c>
      <c r="C80" s="9" t="str">
        <f>+'CALIFICACION FINAL'!C80</f>
        <v>UND</v>
      </c>
      <c r="D80" s="9">
        <f>+'CALIFICACION FINAL'!D80</f>
        <v>20</v>
      </c>
      <c r="E80" s="15">
        <f>+'CALIFICACION FINAL'!E80/'CALIFICACION FINAL'!T80</f>
        <v>1.3740026709584632</v>
      </c>
      <c r="F80" s="15">
        <f>+'CALIFICACION FINAL'!F80/'CALIFICACION FINAL'!T80</f>
        <v>0</v>
      </c>
      <c r="G80" s="15">
        <f>+'CALIFICACION FINAL'!G80/'CALIFICACION FINAL'!T80</f>
        <v>0</v>
      </c>
      <c r="H80" s="15">
        <f>+'CALIFICACION FINAL'!H80/'CALIFICACION FINAL'!T80</f>
        <v>1.7877729457019258</v>
      </c>
      <c r="I80" s="15">
        <f>+'CALIFICACION FINAL'!I80/'CALIFICACION FINAL'!T80</f>
        <v>0</v>
      </c>
      <c r="J80" s="15">
        <f>+'CALIFICACION FINAL'!J80/'CALIFICACION FINAL'!T80</f>
        <v>1</v>
      </c>
      <c r="K80" s="15">
        <f>+'CALIFICACION FINAL'!K80/'CALIFICACION FINAL'!T80</f>
        <v>0</v>
      </c>
      <c r="L80" s="15">
        <f>+'CALIFICACION FINAL'!L80/'CALIFICACION FINAL'!T80</f>
        <v>0</v>
      </c>
      <c r="M80" s="15">
        <f>+'CALIFICACION FINAL'!M80/'CALIFICACION FINAL'!T80</f>
        <v>2.6315789473684212</v>
      </c>
      <c r="N80" s="15">
        <f>+'CALIFICACION FINAL'!N80/'CALIFICACION FINAL'!T80</f>
        <v>1.4498510427010924</v>
      </c>
      <c r="O80" s="15">
        <f>+'CALIFICACION FINAL'!O80/'CALIFICACION FINAL'!T80</f>
        <v>0</v>
      </c>
      <c r="P80" s="15">
        <f>+'CALIFICACION FINAL'!P80/'CALIFICACION FINAL'!T80</f>
        <v>1.092353525322741</v>
      </c>
      <c r="Q80" s="15">
        <f>+'CALIFICACION FINAL'!Q80/'CALIFICACION FINAL'!T80</f>
        <v>0</v>
      </c>
      <c r="R80" s="15">
        <f>+'CALIFICACION FINAL'!R80/'CALIFICACION FINAL'!T80</f>
        <v>0</v>
      </c>
      <c r="S80" s="15">
        <f>+'CALIFICACION FINAL'!S80/'CALIFICACION FINAL'!T80</f>
        <v>1.3406156901688184</v>
      </c>
      <c r="T80" s="15" t="e">
        <f>+'CALIFICACION FINAL'!#REF!/'CALIFICACION FINAL'!T80</f>
        <v>#REF!</v>
      </c>
      <c r="U80" s="15" t="e">
        <f>+'CALIFICACION FINAL'!#REF!/'CALIFICACION FINAL'!T80</f>
        <v>#REF!</v>
      </c>
    </row>
    <row r="81" spans="1:21" s="1" customFormat="1">
      <c r="A81" s="9">
        <f>+'CALIFICACION FINAL'!A81</f>
        <v>76</v>
      </c>
      <c r="B81" s="9" t="str">
        <f>+'CALIFICACION FINAL'!B81</f>
        <v>CANULA DE GUEDEL No. 70</v>
      </c>
      <c r="C81" s="9" t="str">
        <f>+'CALIFICACION FINAL'!C81</f>
        <v>UND</v>
      </c>
      <c r="D81" s="9">
        <f>+'CALIFICACION FINAL'!D81</f>
        <v>40</v>
      </c>
      <c r="E81" s="15">
        <f>+'CALIFICACION FINAL'!E81/'CALIFICACION FINAL'!T81</f>
        <v>1.3740026709584632</v>
      </c>
      <c r="F81" s="15">
        <f>+'CALIFICACION FINAL'!F81/'CALIFICACION FINAL'!T81</f>
        <v>0</v>
      </c>
      <c r="G81" s="15">
        <f>+'CALIFICACION FINAL'!G81/'CALIFICACION FINAL'!T81</f>
        <v>0</v>
      </c>
      <c r="H81" s="15">
        <f>+'CALIFICACION FINAL'!H81/'CALIFICACION FINAL'!T81</f>
        <v>1.7877729457019258</v>
      </c>
      <c r="I81" s="15">
        <f>+'CALIFICACION FINAL'!I81/'CALIFICACION FINAL'!T81</f>
        <v>0</v>
      </c>
      <c r="J81" s="15">
        <f>+'CALIFICACION FINAL'!J81/'CALIFICACION FINAL'!T81</f>
        <v>1</v>
      </c>
      <c r="K81" s="15">
        <f>+'CALIFICACION FINAL'!K81/'CALIFICACION FINAL'!T81</f>
        <v>0</v>
      </c>
      <c r="L81" s="15">
        <f>+'CALIFICACION FINAL'!L81/'CALIFICACION FINAL'!T81</f>
        <v>0</v>
      </c>
      <c r="M81" s="15">
        <f>+'CALIFICACION FINAL'!M81/'CALIFICACION FINAL'!T81</f>
        <v>2.5223435948361472</v>
      </c>
      <c r="N81" s="15">
        <f>+'CALIFICACION FINAL'!N81/'CALIFICACION FINAL'!T81</f>
        <v>1.4498510427010924</v>
      </c>
      <c r="O81" s="15">
        <f>+'CALIFICACION FINAL'!O81/'CALIFICACION FINAL'!T81</f>
        <v>1.6070837471036084</v>
      </c>
      <c r="P81" s="15">
        <f>+'CALIFICACION FINAL'!P81/'CALIFICACION FINAL'!T81</f>
        <v>0</v>
      </c>
      <c r="Q81" s="15">
        <f>+'CALIFICACION FINAL'!Q81/'CALIFICACION FINAL'!T81</f>
        <v>0</v>
      </c>
      <c r="R81" s="15">
        <f>+'CALIFICACION FINAL'!R81/'CALIFICACION FINAL'!T81</f>
        <v>0</v>
      </c>
      <c r="S81" s="15">
        <f>+'CALIFICACION FINAL'!S81/'CALIFICACION FINAL'!T81</f>
        <v>1.3406156901688184</v>
      </c>
      <c r="T81" s="15" t="e">
        <f>+'CALIFICACION FINAL'!#REF!/'CALIFICACION FINAL'!T81</f>
        <v>#REF!</v>
      </c>
      <c r="U81" s="15" t="e">
        <f>+'CALIFICACION FINAL'!#REF!/'CALIFICACION FINAL'!T81</f>
        <v>#REF!</v>
      </c>
    </row>
    <row r="82" spans="1:21" s="1" customFormat="1">
      <c r="A82" s="9">
        <f>+'CALIFICACION FINAL'!A82</f>
        <v>77</v>
      </c>
      <c r="B82" s="9" t="str">
        <f>+'CALIFICACION FINAL'!B82</f>
        <v>CANULA DE GUEDEL No. 80</v>
      </c>
      <c r="C82" s="9" t="str">
        <f>+'CALIFICACION FINAL'!C82</f>
        <v>UND</v>
      </c>
      <c r="D82" s="9">
        <f>+'CALIFICACION FINAL'!D82</f>
        <v>40</v>
      </c>
      <c r="E82" s="15">
        <f>+'CALIFICACION FINAL'!E82/'CALIFICACION FINAL'!T82</f>
        <v>1.3740026709584632</v>
      </c>
      <c r="F82" s="15">
        <f>+'CALIFICACION FINAL'!F82/'CALIFICACION FINAL'!T82</f>
        <v>0</v>
      </c>
      <c r="G82" s="15">
        <f>+'CALIFICACION FINAL'!G82/'CALIFICACION FINAL'!T82</f>
        <v>0</v>
      </c>
      <c r="H82" s="15">
        <f>+'CALIFICACION FINAL'!H82/'CALIFICACION FINAL'!T82</f>
        <v>0</v>
      </c>
      <c r="I82" s="15">
        <f>+'CALIFICACION FINAL'!I82/'CALIFICACION FINAL'!T82</f>
        <v>0</v>
      </c>
      <c r="J82" s="15">
        <f>+'CALIFICACION FINAL'!J82/'CALIFICACION FINAL'!T82</f>
        <v>1</v>
      </c>
      <c r="K82" s="15">
        <f>+'CALIFICACION FINAL'!K82/'CALIFICACION FINAL'!T82</f>
        <v>0</v>
      </c>
      <c r="L82" s="15">
        <f>+'CALIFICACION FINAL'!L82/'CALIFICACION FINAL'!T82</f>
        <v>0</v>
      </c>
      <c r="M82" s="15">
        <f>+'CALIFICACION FINAL'!M82/'CALIFICACION FINAL'!T82</f>
        <v>2.5223435948361472</v>
      </c>
      <c r="N82" s="15">
        <f>+'CALIFICACION FINAL'!N82/'CALIFICACION FINAL'!T82</f>
        <v>1.4498510427010924</v>
      </c>
      <c r="O82" s="15">
        <f>+'CALIFICACION FINAL'!O82/'CALIFICACION FINAL'!T82</f>
        <v>1.6070837471036084</v>
      </c>
      <c r="P82" s="15">
        <f>+'CALIFICACION FINAL'!P82/'CALIFICACION FINAL'!T82</f>
        <v>0</v>
      </c>
      <c r="Q82" s="15">
        <f>+'CALIFICACION FINAL'!Q82/'CALIFICACION FINAL'!T82</f>
        <v>0</v>
      </c>
      <c r="R82" s="15">
        <f>+'CALIFICACION FINAL'!R82/'CALIFICACION FINAL'!T82</f>
        <v>0</v>
      </c>
      <c r="S82" s="15">
        <f>+'CALIFICACION FINAL'!S82/'CALIFICACION FINAL'!T82</f>
        <v>1.3406156901688184</v>
      </c>
      <c r="T82" s="15" t="e">
        <f>+'CALIFICACION FINAL'!#REF!/'CALIFICACION FINAL'!T82</f>
        <v>#REF!</v>
      </c>
      <c r="U82" s="15" t="e">
        <f>+'CALIFICACION FINAL'!#REF!/'CALIFICACION FINAL'!T82</f>
        <v>#REF!</v>
      </c>
    </row>
    <row r="83" spans="1:21" s="1" customFormat="1">
      <c r="A83" s="9">
        <f>+'CALIFICACION FINAL'!A83</f>
        <v>78</v>
      </c>
      <c r="B83" s="9" t="str">
        <f>+'CALIFICACION FINAL'!B83</f>
        <v>CANULA DE GUEDEL No. 90</v>
      </c>
      <c r="C83" s="9" t="str">
        <f>+'CALIFICACION FINAL'!C83</f>
        <v>UND</v>
      </c>
      <c r="D83" s="9">
        <f>+'CALIFICACION FINAL'!D83</f>
        <v>80</v>
      </c>
      <c r="E83" s="15">
        <f>+'CALIFICACION FINAL'!E83/'CALIFICACION FINAL'!T83</f>
        <v>1.3740026709584632</v>
      </c>
      <c r="F83" s="15">
        <f>+'CALIFICACION FINAL'!F83/'CALIFICACION FINAL'!T83</f>
        <v>0</v>
      </c>
      <c r="G83" s="15">
        <f>+'CALIFICACION FINAL'!G83/'CALIFICACION FINAL'!T83</f>
        <v>0</v>
      </c>
      <c r="H83" s="15">
        <f>+'CALIFICACION FINAL'!H83/'CALIFICACION FINAL'!T83</f>
        <v>1.7877729457019258</v>
      </c>
      <c r="I83" s="15">
        <f>+'CALIFICACION FINAL'!I83/'CALIFICACION FINAL'!T83</f>
        <v>0</v>
      </c>
      <c r="J83" s="15">
        <f>+'CALIFICACION FINAL'!J83/'CALIFICACION FINAL'!T83</f>
        <v>1</v>
      </c>
      <c r="K83" s="15">
        <f>+'CALIFICACION FINAL'!K83/'CALIFICACION FINAL'!T83</f>
        <v>0</v>
      </c>
      <c r="L83" s="15">
        <f>+'CALIFICACION FINAL'!L83/'CALIFICACION FINAL'!T83</f>
        <v>0</v>
      </c>
      <c r="M83" s="15">
        <f>+'CALIFICACION FINAL'!M83/'CALIFICACION FINAL'!T83</f>
        <v>2.5223435948361472</v>
      </c>
      <c r="N83" s="15">
        <f>+'CALIFICACION FINAL'!N83/'CALIFICACION FINAL'!T83</f>
        <v>1.4498510427010924</v>
      </c>
      <c r="O83" s="15">
        <f>+'CALIFICACION FINAL'!O83/'CALIFICACION FINAL'!T83</f>
        <v>1.6070837471036084</v>
      </c>
      <c r="P83" s="15">
        <f>+'CALIFICACION FINAL'!P83/'CALIFICACION FINAL'!T83</f>
        <v>0</v>
      </c>
      <c r="Q83" s="15">
        <f>+'CALIFICACION FINAL'!Q83/'CALIFICACION FINAL'!T83</f>
        <v>0</v>
      </c>
      <c r="R83" s="15">
        <f>+'CALIFICACION FINAL'!R83/'CALIFICACION FINAL'!T83</f>
        <v>0</v>
      </c>
      <c r="S83" s="15">
        <f>+'CALIFICACION FINAL'!S83/'CALIFICACION FINAL'!T83</f>
        <v>1.3406156901688184</v>
      </c>
      <c r="T83" s="15" t="e">
        <f>+'CALIFICACION FINAL'!#REF!/'CALIFICACION FINAL'!T83</f>
        <v>#REF!</v>
      </c>
      <c r="U83" s="15" t="e">
        <f>+'CALIFICACION FINAL'!#REF!/'CALIFICACION FINAL'!T83</f>
        <v>#REF!</v>
      </c>
    </row>
    <row r="84" spans="1:21" s="1" customFormat="1">
      <c r="A84" s="9">
        <f>+'CALIFICACION FINAL'!A84</f>
        <v>79</v>
      </c>
      <c r="B84" s="9" t="str">
        <f>+'CALIFICACION FINAL'!B84</f>
        <v>CANULA DE OXIGENO ADULTO</v>
      </c>
      <c r="C84" s="9" t="str">
        <f>+'CALIFICACION FINAL'!C84</f>
        <v>UND</v>
      </c>
      <c r="D84" s="9">
        <f>+'CALIFICACION FINAL'!D84</f>
        <v>600</v>
      </c>
      <c r="E84" s="15">
        <f>+'CALIFICACION FINAL'!E84/'CALIFICACION FINAL'!T84</f>
        <v>3.0769230769230771</v>
      </c>
      <c r="F84" s="15">
        <f>+'CALIFICACION FINAL'!F84/'CALIFICACION FINAL'!T84</f>
        <v>0</v>
      </c>
      <c r="G84" s="15">
        <f>+'CALIFICACION FINAL'!G84/'CALIFICACION FINAL'!T84</f>
        <v>0</v>
      </c>
      <c r="H84" s="15">
        <f>+'CALIFICACION FINAL'!H84/'CALIFICACION FINAL'!T84</f>
        <v>1.5107306486616832</v>
      </c>
      <c r="I84" s="15">
        <f>+'CALIFICACION FINAL'!I84/'CALIFICACION FINAL'!T84</f>
        <v>0</v>
      </c>
      <c r="J84" s="15">
        <f>+'CALIFICACION FINAL'!J84/'CALIFICACION FINAL'!T84</f>
        <v>1.0523076923076924</v>
      </c>
      <c r="K84" s="15">
        <f>+'CALIFICACION FINAL'!K84/'CALIFICACION FINAL'!T84</f>
        <v>0</v>
      </c>
      <c r="L84" s="15">
        <f>+'CALIFICACION FINAL'!L84/'CALIFICACION FINAL'!T84</f>
        <v>0</v>
      </c>
      <c r="M84" s="15">
        <f>+'CALIFICACION FINAL'!M84/'CALIFICACION FINAL'!T84</f>
        <v>2.3552447552447555</v>
      </c>
      <c r="N84" s="15">
        <f>+'CALIFICACION FINAL'!N84/'CALIFICACION FINAL'!T84</f>
        <v>1.1468531468531469</v>
      </c>
      <c r="O84" s="15">
        <f>+'CALIFICACION FINAL'!O84/'CALIFICACION FINAL'!T84</f>
        <v>1.6587412587412589</v>
      </c>
      <c r="P84" s="15">
        <f>+'CALIFICACION FINAL'!P84/'CALIFICACION FINAL'!T84</f>
        <v>1</v>
      </c>
      <c r="Q84" s="15">
        <f>+'CALIFICACION FINAL'!Q84/'CALIFICACION FINAL'!T84</f>
        <v>0</v>
      </c>
      <c r="R84" s="15">
        <f>+'CALIFICACION FINAL'!R84/'CALIFICACION FINAL'!T84</f>
        <v>0</v>
      </c>
      <c r="S84" s="15">
        <f>+'CALIFICACION FINAL'!S84/'CALIFICACION FINAL'!T84</f>
        <v>1.1888111888111887</v>
      </c>
      <c r="T84" s="15" t="e">
        <f>+'CALIFICACION FINAL'!#REF!/'CALIFICACION FINAL'!T84</f>
        <v>#REF!</v>
      </c>
      <c r="U84" s="15" t="e">
        <f>+'CALIFICACION FINAL'!#REF!/'CALIFICACION FINAL'!T84</f>
        <v>#REF!</v>
      </c>
    </row>
    <row r="85" spans="1:21" s="1" customFormat="1">
      <c r="A85" s="9">
        <f>+'CALIFICACION FINAL'!A85</f>
        <v>80</v>
      </c>
      <c r="B85" s="9" t="str">
        <f>+'CALIFICACION FINAL'!B85</f>
        <v>CANULA DE OXIGENO NEONATAL</v>
      </c>
      <c r="C85" s="9" t="str">
        <f>+'CALIFICACION FINAL'!C85</f>
        <v>UND</v>
      </c>
      <c r="D85" s="9">
        <f>+'CALIFICACION FINAL'!D85</f>
        <v>200</v>
      </c>
      <c r="E85" s="15">
        <f>+'CALIFICACION FINAL'!E85/'CALIFICACION FINAL'!T85</f>
        <v>2.3111671394054003</v>
      </c>
      <c r="F85" s="15">
        <f>+'CALIFICACION FINAL'!F85/'CALIFICACION FINAL'!T85</f>
        <v>0</v>
      </c>
      <c r="G85" s="15">
        <f>+'CALIFICACION FINAL'!G85/'CALIFICACION FINAL'!T85</f>
        <v>0</v>
      </c>
      <c r="H85" s="15">
        <f>+'CALIFICACION FINAL'!H85/'CALIFICACION FINAL'!T85</f>
        <v>8.6904231464475785</v>
      </c>
      <c r="I85" s="15">
        <f>+'CALIFICACION FINAL'!I85/'CALIFICACION FINAL'!T85</f>
        <v>0</v>
      </c>
      <c r="J85" s="15">
        <f>+'CALIFICACION FINAL'!J85/'CALIFICACION FINAL'!T85</f>
        <v>1</v>
      </c>
      <c r="K85" s="15">
        <f>+'CALIFICACION FINAL'!K85/'CALIFICACION FINAL'!T85</f>
        <v>0</v>
      </c>
      <c r="L85" s="15">
        <f>+'CALIFICACION FINAL'!L85/'CALIFICACION FINAL'!T85</f>
        <v>0</v>
      </c>
      <c r="M85" s="15">
        <f>+'CALIFICACION FINAL'!M85/'CALIFICACION FINAL'!T85</f>
        <v>0</v>
      </c>
      <c r="N85" s="15">
        <f>+'CALIFICACION FINAL'!N85/'CALIFICACION FINAL'!T85</f>
        <v>1.3142136779073437</v>
      </c>
      <c r="O85" s="15">
        <f>+'CALIFICACION FINAL'!O85/'CALIFICACION FINAL'!T85</f>
        <v>1.0883496165563613</v>
      </c>
      <c r="P85" s="15">
        <f>+'CALIFICACION FINAL'!P85/'CALIFICACION FINAL'!T85</f>
        <v>1.1492803865952308</v>
      </c>
      <c r="Q85" s="15">
        <f>+'CALIFICACION FINAL'!Q85/'CALIFICACION FINAL'!T85</f>
        <v>0</v>
      </c>
      <c r="R85" s="15">
        <f>+'CALIFICACION FINAL'!R85/'CALIFICACION FINAL'!T85</f>
        <v>0</v>
      </c>
      <c r="S85" s="15">
        <f>+'CALIFICACION FINAL'!S85/'CALIFICACION FINAL'!T85</f>
        <v>1.1030570438071228</v>
      </c>
      <c r="T85" s="15" t="e">
        <f>+'CALIFICACION FINAL'!#REF!/'CALIFICACION FINAL'!T85</f>
        <v>#REF!</v>
      </c>
      <c r="U85" s="15" t="e">
        <f>+'CALIFICACION FINAL'!#REF!/'CALIFICACION FINAL'!T85</f>
        <v>#REF!</v>
      </c>
    </row>
    <row r="86" spans="1:21" s="1" customFormat="1">
      <c r="A86" s="9">
        <f>+'CALIFICACION FINAL'!A86</f>
        <v>81</v>
      </c>
      <c r="B86" s="9" t="str">
        <f>+'CALIFICACION FINAL'!B86</f>
        <v>CANULA DE OXIGENO PEDIATRICA</v>
      </c>
      <c r="C86" s="9" t="str">
        <f>+'CALIFICACION FINAL'!C86</f>
        <v>UND</v>
      </c>
      <c r="D86" s="9">
        <f>+'CALIFICACION FINAL'!D86</f>
        <v>600</v>
      </c>
      <c r="E86" s="15">
        <f>+'CALIFICACION FINAL'!E86/'CALIFICACION FINAL'!T86</f>
        <v>3.0769230769230771</v>
      </c>
      <c r="F86" s="15">
        <f>+'CALIFICACION FINAL'!F86/'CALIFICACION FINAL'!T86</f>
        <v>0</v>
      </c>
      <c r="G86" s="15">
        <f>+'CALIFICACION FINAL'!G86/'CALIFICACION FINAL'!T86</f>
        <v>0</v>
      </c>
      <c r="H86" s="15">
        <f>+'CALIFICACION FINAL'!H86/'CALIFICACION FINAL'!T86</f>
        <v>1.5107306486616832</v>
      </c>
      <c r="I86" s="15">
        <f>+'CALIFICACION FINAL'!I86/'CALIFICACION FINAL'!T86</f>
        <v>0</v>
      </c>
      <c r="J86" s="15">
        <f>+'CALIFICACION FINAL'!J86/'CALIFICACION FINAL'!T86</f>
        <v>1.2914685314685315</v>
      </c>
      <c r="K86" s="15">
        <f>+'CALIFICACION FINAL'!K86/'CALIFICACION FINAL'!T86</f>
        <v>0</v>
      </c>
      <c r="L86" s="15">
        <f>+'CALIFICACION FINAL'!L86/'CALIFICACION FINAL'!T86</f>
        <v>0</v>
      </c>
      <c r="M86" s="15">
        <f>+'CALIFICACION FINAL'!M86/'CALIFICACION FINAL'!T86</f>
        <v>2.3552447552447555</v>
      </c>
      <c r="N86" s="15">
        <f>+'CALIFICACION FINAL'!N86/'CALIFICACION FINAL'!T86</f>
        <v>1.1468531468531469</v>
      </c>
      <c r="O86" s="15">
        <f>+'CALIFICACION FINAL'!O86/'CALIFICACION FINAL'!T86</f>
        <v>1.4489510489510489</v>
      </c>
      <c r="P86" s="15">
        <f>+'CALIFICACION FINAL'!P86/'CALIFICACION FINAL'!T86</f>
        <v>1</v>
      </c>
      <c r="Q86" s="15">
        <f>+'CALIFICACION FINAL'!Q86/'CALIFICACION FINAL'!T86</f>
        <v>0</v>
      </c>
      <c r="R86" s="15">
        <f>+'CALIFICACION FINAL'!R86/'CALIFICACION FINAL'!T86</f>
        <v>0</v>
      </c>
      <c r="S86" s="15">
        <f>+'CALIFICACION FINAL'!S86/'CALIFICACION FINAL'!T86</f>
        <v>1.2587412587412588</v>
      </c>
      <c r="T86" s="15" t="e">
        <f>+'CALIFICACION FINAL'!#REF!/'CALIFICACION FINAL'!T86</f>
        <v>#REF!</v>
      </c>
      <c r="U86" s="15" t="e">
        <f>+'CALIFICACION FINAL'!#REF!/'CALIFICACION FINAL'!T86</f>
        <v>#REF!</v>
      </c>
    </row>
    <row r="87" spans="1:21" s="1" customFormat="1">
      <c r="A87" s="9">
        <f>+'CALIFICACION FINAL'!A87</f>
        <v>82</v>
      </c>
      <c r="B87" s="9" t="str">
        <f>+'CALIFICACION FINAL'!B87</f>
        <v xml:space="preserve">CATETER CENTRAL INSERCION PERIFERICA ADULTO  14 G X 71 CM </v>
      </c>
      <c r="C87" s="9" t="str">
        <f>+'CALIFICACION FINAL'!C87</f>
        <v>UND</v>
      </c>
      <c r="D87" s="9">
        <f>+'CALIFICACION FINAL'!D87</f>
        <v>4</v>
      </c>
      <c r="E87" s="15">
        <f>+'CALIFICACION FINAL'!E87/'CALIFICACION FINAL'!T87</f>
        <v>0</v>
      </c>
      <c r="F87" s="15">
        <f>+'CALIFICACION FINAL'!F87/'CALIFICACION FINAL'!T87</f>
        <v>0</v>
      </c>
      <c r="G87" s="15">
        <f>+'CALIFICACION FINAL'!G87/'CALIFICACION FINAL'!T87</f>
        <v>0</v>
      </c>
      <c r="H87" s="15">
        <f>+'CALIFICACION FINAL'!H87/'CALIFICACION FINAL'!T87</f>
        <v>1</v>
      </c>
      <c r="I87" s="15">
        <f>+'CALIFICACION FINAL'!I87/'CALIFICACION FINAL'!T87</f>
        <v>0</v>
      </c>
      <c r="J87" s="15">
        <f>+'CALIFICACION FINAL'!J87/'CALIFICACION FINAL'!T87</f>
        <v>0</v>
      </c>
      <c r="K87" s="15">
        <f>+'CALIFICACION FINAL'!K87/'CALIFICACION FINAL'!T87</f>
        <v>0</v>
      </c>
      <c r="L87" s="15">
        <f>+'CALIFICACION FINAL'!L87/'CALIFICACION FINAL'!T87</f>
        <v>0</v>
      </c>
      <c r="M87" s="15">
        <f>+'CALIFICACION FINAL'!M87/'CALIFICACION FINAL'!T87</f>
        <v>0</v>
      </c>
      <c r="N87" s="15">
        <f>+'CALIFICACION FINAL'!N87/'CALIFICACION FINAL'!T87</f>
        <v>0</v>
      </c>
      <c r="O87" s="15">
        <f>+'CALIFICACION FINAL'!O87/'CALIFICACION FINAL'!T87</f>
        <v>0</v>
      </c>
      <c r="P87" s="15">
        <f>+'CALIFICACION FINAL'!P87/'CALIFICACION FINAL'!T87</f>
        <v>0</v>
      </c>
      <c r="Q87" s="15">
        <f>+'CALIFICACION FINAL'!Q87/'CALIFICACION FINAL'!T87</f>
        <v>0</v>
      </c>
      <c r="R87" s="15">
        <f>+'CALIFICACION FINAL'!R87/'CALIFICACION FINAL'!T87</f>
        <v>0</v>
      </c>
      <c r="S87" s="15">
        <f>+'CALIFICACION FINAL'!S87/'CALIFICACION FINAL'!T87</f>
        <v>0</v>
      </c>
      <c r="T87" s="15" t="e">
        <f>+'CALIFICACION FINAL'!#REF!/'CALIFICACION FINAL'!T87</f>
        <v>#REF!</v>
      </c>
      <c r="U87" s="15" t="e">
        <f>+'CALIFICACION FINAL'!#REF!/'CALIFICACION FINAL'!T87</f>
        <v>#REF!</v>
      </c>
    </row>
    <row r="88" spans="1:21" s="1" customFormat="1">
      <c r="A88" s="9">
        <f>+'CALIFICACION FINAL'!A88</f>
        <v>83</v>
      </c>
      <c r="B88" s="9" t="str">
        <f>+'CALIFICACION FINAL'!B88</f>
        <v xml:space="preserve">CATETER CENTRAL INSERCION PERIFERICA PEDIATRICO 20 G X 32 CM </v>
      </c>
      <c r="C88" s="9" t="str">
        <f>+'CALIFICACION FINAL'!C88</f>
        <v>UND</v>
      </c>
      <c r="D88" s="9">
        <f>+'CALIFICACION FINAL'!D88</f>
        <v>4</v>
      </c>
      <c r="E88" s="15" t="e">
        <f>+'CALIFICACION FINAL'!E88/'CALIFICACION FINAL'!T88</f>
        <v>#DIV/0!</v>
      </c>
      <c r="F88" s="15" t="e">
        <f>+'CALIFICACION FINAL'!F88/'CALIFICACION FINAL'!T88</f>
        <v>#DIV/0!</v>
      </c>
      <c r="G88" s="15" t="e">
        <f>+'CALIFICACION FINAL'!G88/'CALIFICACION FINAL'!T88</f>
        <v>#DIV/0!</v>
      </c>
      <c r="H88" s="15" t="e">
        <f>+'CALIFICACION FINAL'!H88/'CALIFICACION FINAL'!T88</f>
        <v>#DIV/0!</v>
      </c>
      <c r="I88" s="15" t="e">
        <f>+'CALIFICACION FINAL'!I88/'CALIFICACION FINAL'!T88</f>
        <v>#DIV/0!</v>
      </c>
      <c r="J88" s="15" t="e">
        <f>+'CALIFICACION FINAL'!J88/'CALIFICACION FINAL'!T88</f>
        <v>#DIV/0!</v>
      </c>
      <c r="K88" s="15" t="e">
        <f>+'CALIFICACION FINAL'!K88/'CALIFICACION FINAL'!T88</f>
        <v>#DIV/0!</v>
      </c>
      <c r="L88" s="15" t="e">
        <f>+'CALIFICACION FINAL'!L88/'CALIFICACION FINAL'!T88</f>
        <v>#DIV/0!</v>
      </c>
      <c r="M88" s="15" t="e">
        <f>+'CALIFICACION FINAL'!M88/'CALIFICACION FINAL'!T88</f>
        <v>#DIV/0!</v>
      </c>
      <c r="N88" s="15" t="e">
        <f>+'CALIFICACION FINAL'!N88/'CALIFICACION FINAL'!T88</f>
        <v>#DIV/0!</v>
      </c>
      <c r="O88" s="15" t="e">
        <f>+'CALIFICACION FINAL'!O88/'CALIFICACION FINAL'!T88</f>
        <v>#DIV/0!</v>
      </c>
      <c r="P88" s="15" t="e">
        <f>+'CALIFICACION FINAL'!P88/'CALIFICACION FINAL'!T88</f>
        <v>#DIV/0!</v>
      </c>
      <c r="Q88" s="15" t="e">
        <f>+'CALIFICACION FINAL'!Q88/'CALIFICACION FINAL'!T88</f>
        <v>#DIV/0!</v>
      </c>
      <c r="R88" s="15" t="e">
        <f>+'CALIFICACION FINAL'!R88/'CALIFICACION FINAL'!T88</f>
        <v>#DIV/0!</v>
      </c>
      <c r="S88" s="15" t="e">
        <f>+'CALIFICACION FINAL'!S88/'CALIFICACION FINAL'!T88</f>
        <v>#DIV/0!</v>
      </c>
      <c r="T88" s="15" t="e">
        <f>+'CALIFICACION FINAL'!#REF!/'CALIFICACION FINAL'!T88</f>
        <v>#REF!</v>
      </c>
      <c r="U88" s="15" t="e">
        <f>+'CALIFICACION FINAL'!#REF!/'CALIFICACION FINAL'!T88</f>
        <v>#REF!</v>
      </c>
    </row>
    <row r="89" spans="1:21" s="1" customFormat="1">
      <c r="A89" s="9">
        <f>+'CALIFICACION FINAL'!A89</f>
        <v>84</v>
      </c>
      <c r="B89" s="9" t="str">
        <f>+'CALIFICACION FINAL'!B89</f>
        <v>CATETER EPICUTANEO 24 G (2 FR) X 30 CM NEONATAL</v>
      </c>
      <c r="C89" s="9" t="str">
        <f>+'CALIFICACION FINAL'!C89</f>
        <v>UND</v>
      </c>
      <c r="D89" s="9">
        <f>+'CALIFICACION FINAL'!D89</f>
        <v>4</v>
      </c>
      <c r="E89" s="15">
        <f>+'CALIFICACION FINAL'!E89/'CALIFICACION FINAL'!T89</f>
        <v>0</v>
      </c>
      <c r="F89" s="15">
        <f>+'CALIFICACION FINAL'!F89/'CALIFICACION FINAL'!T89</f>
        <v>0</v>
      </c>
      <c r="G89" s="15">
        <f>+'CALIFICACION FINAL'!G89/'CALIFICACION FINAL'!T89</f>
        <v>0</v>
      </c>
      <c r="H89" s="15">
        <f>+'CALIFICACION FINAL'!H89/'CALIFICACION FINAL'!T89</f>
        <v>1</v>
      </c>
      <c r="I89" s="15">
        <f>+'CALIFICACION FINAL'!I89/'CALIFICACION FINAL'!T89</f>
        <v>0</v>
      </c>
      <c r="J89" s="15">
        <f>+'CALIFICACION FINAL'!J89/'CALIFICACION FINAL'!T89</f>
        <v>0</v>
      </c>
      <c r="K89" s="15">
        <f>+'CALIFICACION FINAL'!K89/'CALIFICACION FINAL'!T89</f>
        <v>0</v>
      </c>
      <c r="L89" s="15">
        <f>+'CALIFICACION FINAL'!L89/'CALIFICACION FINAL'!T89</f>
        <v>0</v>
      </c>
      <c r="M89" s="15">
        <f>+'CALIFICACION FINAL'!M89/'CALIFICACION FINAL'!T89</f>
        <v>0</v>
      </c>
      <c r="N89" s="15">
        <f>+'CALIFICACION FINAL'!N89/'CALIFICACION FINAL'!T89</f>
        <v>1.0175065175065174</v>
      </c>
      <c r="O89" s="15">
        <f>+'CALIFICACION FINAL'!O89/'CALIFICACION FINAL'!T89</f>
        <v>1.1141636141636142</v>
      </c>
      <c r="P89" s="15">
        <f>+'CALIFICACION FINAL'!P89/'CALIFICACION FINAL'!T89</f>
        <v>0</v>
      </c>
      <c r="Q89" s="15">
        <f>+'CALIFICACION FINAL'!Q89/'CALIFICACION FINAL'!T89</f>
        <v>0</v>
      </c>
      <c r="R89" s="15">
        <f>+'CALIFICACION FINAL'!R89/'CALIFICACION FINAL'!T89</f>
        <v>0</v>
      </c>
      <c r="S89" s="15">
        <f>+'CALIFICACION FINAL'!S89/'CALIFICACION FINAL'!T89</f>
        <v>0</v>
      </c>
      <c r="T89" s="15" t="e">
        <f>+'CALIFICACION FINAL'!#REF!/'CALIFICACION FINAL'!T89</f>
        <v>#REF!</v>
      </c>
      <c r="U89" s="15" t="e">
        <f>+'CALIFICACION FINAL'!#REF!/'CALIFICACION FINAL'!T89</f>
        <v>#REF!</v>
      </c>
    </row>
    <row r="90" spans="1:21" s="1" customFormat="1">
      <c r="A90" s="9">
        <f>+'CALIFICACION FINAL'!A90</f>
        <v>85</v>
      </c>
      <c r="B90" s="9" t="str">
        <f>+'CALIFICACION FINAL'!B90</f>
        <v>CATETER INTRAVENOSO No 14 CON AGUJA CORTA RADIOPACO</v>
      </c>
      <c r="C90" s="9" t="str">
        <f>+'CALIFICACION FINAL'!C90</f>
        <v>UND</v>
      </c>
      <c r="D90" s="9">
        <f>+'CALIFICACION FINAL'!D90</f>
        <v>160</v>
      </c>
      <c r="E90" s="15">
        <f>+'CALIFICACION FINAL'!E90/'CALIFICACION FINAL'!T90</f>
        <v>1.1737089201877935</v>
      </c>
      <c r="F90" s="15">
        <f>+'CALIFICACION FINAL'!F90/'CALIFICACION FINAL'!T90</f>
        <v>0</v>
      </c>
      <c r="G90" s="15">
        <f>+'CALIFICACION FINAL'!G90/'CALIFICACION FINAL'!T90</f>
        <v>0</v>
      </c>
      <c r="H90" s="15">
        <f>+'CALIFICACION FINAL'!H90/'CALIFICACION FINAL'!T90</f>
        <v>1</v>
      </c>
      <c r="I90" s="15">
        <f>+'CALIFICACION FINAL'!I90/'CALIFICACION FINAL'!T90</f>
        <v>1.613849765258216</v>
      </c>
      <c r="J90" s="15">
        <f>+'CALIFICACION FINAL'!J90/'CALIFICACION FINAL'!T90</f>
        <v>1.0971830985915492</v>
      </c>
      <c r="K90" s="15">
        <f>+'CALIFICACION FINAL'!K90/'CALIFICACION FINAL'!T90</f>
        <v>0</v>
      </c>
      <c r="L90" s="15">
        <f>+'CALIFICACION FINAL'!L90/'CALIFICACION FINAL'!T90</f>
        <v>0</v>
      </c>
      <c r="M90" s="15">
        <f>+'CALIFICACION FINAL'!M90/'CALIFICACION FINAL'!T90</f>
        <v>0</v>
      </c>
      <c r="N90" s="15">
        <f>+'CALIFICACION FINAL'!N90/'CALIFICACION FINAL'!T90</f>
        <v>1.1009389671361502</v>
      </c>
      <c r="O90" s="15">
        <f>+'CALIFICACION FINAL'!O90/'CALIFICACION FINAL'!T90</f>
        <v>1.3414084507042254</v>
      </c>
      <c r="P90" s="15">
        <f>+'CALIFICACION FINAL'!P90/'CALIFICACION FINAL'!T90</f>
        <v>0</v>
      </c>
      <c r="Q90" s="15">
        <f>+'CALIFICACION FINAL'!Q90/'CALIFICACION FINAL'!T90</f>
        <v>0</v>
      </c>
      <c r="R90" s="15">
        <f>+'CALIFICACION FINAL'!R90/'CALIFICACION FINAL'!T90</f>
        <v>0</v>
      </c>
      <c r="S90" s="15">
        <f>+'CALIFICACION FINAL'!S90/'CALIFICACION FINAL'!T90</f>
        <v>3.051643192488263</v>
      </c>
      <c r="T90" s="15" t="e">
        <f>+'CALIFICACION FINAL'!#REF!/'CALIFICACION FINAL'!T90</f>
        <v>#REF!</v>
      </c>
      <c r="U90" s="15" t="e">
        <f>+'CALIFICACION FINAL'!#REF!/'CALIFICACION FINAL'!T90</f>
        <v>#REF!</v>
      </c>
    </row>
    <row r="91" spans="1:21" s="1" customFormat="1">
      <c r="A91" s="9">
        <f>+'CALIFICACION FINAL'!A91</f>
        <v>86</v>
      </c>
      <c r="B91" s="9" t="str">
        <f>+'CALIFICACION FINAL'!B91</f>
        <v>CATETER INTRAVENOSO No 16  (1.16 IN) CON AGUJA CORTA DE SEGURIDAD RADIOPACO</v>
      </c>
      <c r="C91" s="9" t="str">
        <f>+'CALIFICACION FINAL'!C91</f>
        <v>UND</v>
      </c>
      <c r="D91" s="9">
        <f>+'CALIFICACION FINAL'!D91</f>
        <v>800</v>
      </c>
      <c r="E91" s="15">
        <f>+'CALIFICACION FINAL'!E91/'CALIFICACION FINAL'!T91</f>
        <v>1.1093333333333333</v>
      </c>
      <c r="F91" s="15">
        <f>+'CALIFICACION FINAL'!F91/'CALIFICACION FINAL'!T91</f>
        <v>0</v>
      </c>
      <c r="G91" s="15">
        <f>+'CALIFICACION FINAL'!G91/'CALIFICACION FINAL'!T91</f>
        <v>0</v>
      </c>
      <c r="H91" s="15">
        <f>+'CALIFICACION FINAL'!H91/'CALIFICACION FINAL'!T91</f>
        <v>1.5413333333333334</v>
      </c>
      <c r="I91" s="15">
        <f>+'CALIFICACION FINAL'!I91/'CALIFICACION FINAL'!T91</f>
        <v>1.7306666666666666</v>
      </c>
      <c r="J91" s="15">
        <f>+'CALIFICACION FINAL'!J91/'CALIFICACION FINAL'!T91</f>
        <v>1.4784000000000002</v>
      </c>
      <c r="K91" s="15">
        <f>+'CALIFICACION FINAL'!K91/'CALIFICACION FINAL'!T91</f>
        <v>0</v>
      </c>
      <c r="L91" s="15">
        <f>+'CALIFICACION FINAL'!L91/'CALIFICACION FINAL'!T91</f>
        <v>0</v>
      </c>
      <c r="M91" s="15">
        <f>+'CALIFICACION FINAL'!M91/'CALIFICACION FINAL'!T91</f>
        <v>1.0853333333333333</v>
      </c>
      <c r="N91" s="15">
        <f>+'CALIFICACION FINAL'!N91/'CALIFICACION FINAL'!T91</f>
        <v>1</v>
      </c>
      <c r="O91" s="15">
        <f>+'CALIFICACION FINAL'!O91/'CALIFICACION FINAL'!T91</f>
        <v>1.2666933333333332</v>
      </c>
      <c r="P91" s="15">
        <f>+'CALIFICACION FINAL'!P91/'CALIFICACION FINAL'!T91</f>
        <v>0</v>
      </c>
      <c r="Q91" s="15">
        <f>+'CALIFICACION FINAL'!Q91/'CALIFICACION FINAL'!T91</f>
        <v>0</v>
      </c>
      <c r="R91" s="15">
        <f>+'CALIFICACION FINAL'!R91/'CALIFICACION FINAL'!T91</f>
        <v>0</v>
      </c>
      <c r="S91" s="15">
        <f>+'CALIFICACION FINAL'!S91/'CALIFICACION FINAL'!T91</f>
        <v>1.5933333333333333</v>
      </c>
      <c r="T91" s="15" t="e">
        <f>+'CALIFICACION FINAL'!#REF!/'CALIFICACION FINAL'!T91</f>
        <v>#REF!</v>
      </c>
      <c r="U91" s="15" t="e">
        <f>+'CALIFICACION FINAL'!#REF!/'CALIFICACION FINAL'!T91</f>
        <v>#REF!</v>
      </c>
    </row>
    <row r="92" spans="1:21" s="1" customFormat="1">
      <c r="A92" s="9">
        <f>+'CALIFICACION FINAL'!A92</f>
        <v>87</v>
      </c>
      <c r="B92" s="9" t="str">
        <f>+'CALIFICACION FINAL'!B92</f>
        <v>CATETER INTRAVENOSO No 16 ( 1,16 IN) AGUJA CORTA   RADIOPACO</v>
      </c>
      <c r="C92" s="9" t="str">
        <f>+'CALIFICACION FINAL'!C92</f>
        <v>UND</v>
      </c>
      <c r="D92" s="9">
        <f>+'CALIFICACION FINAL'!D92</f>
        <v>800</v>
      </c>
      <c r="E92" s="15">
        <f>+'CALIFICACION FINAL'!E92/'CALIFICACION FINAL'!T92</f>
        <v>1.1737089201877935</v>
      </c>
      <c r="F92" s="15">
        <f>+'CALIFICACION FINAL'!F92/'CALIFICACION FINAL'!T92</f>
        <v>0</v>
      </c>
      <c r="G92" s="15">
        <f>+'CALIFICACION FINAL'!G92/'CALIFICACION FINAL'!T92</f>
        <v>0</v>
      </c>
      <c r="H92" s="15">
        <f>+'CALIFICACION FINAL'!H92/'CALIFICACION FINAL'!T92</f>
        <v>1</v>
      </c>
      <c r="I92" s="15">
        <f>+'CALIFICACION FINAL'!I92/'CALIFICACION FINAL'!T92</f>
        <v>1.613849765258216</v>
      </c>
      <c r="J92" s="15">
        <f>+'CALIFICACION FINAL'!J92/'CALIFICACION FINAL'!T92</f>
        <v>1.0971830985915492</v>
      </c>
      <c r="K92" s="15">
        <f>+'CALIFICACION FINAL'!K92/'CALIFICACION FINAL'!T92</f>
        <v>0</v>
      </c>
      <c r="L92" s="15">
        <f>+'CALIFICACION FINAL'!L92/'CALIFICACION FINAL'!T92</f>
        <v>0</v>
      </c>
      <c r="M92" s="15">
        <f>+'CALIFICACION FINAL'!M92/'CALIFICACION FINAL'!T92</f>
        <v>0</v>
      </c>
      <c r="N92" s="15">
        <f>+'CALIFICACION FINAL'!N92/'CALIFICACION FINAL'!T92</f>
        <v>1.1009389671361502</v>
      </c>
      <c r="O92" s="15">
        <f>+'CALIFICACION FINAL'!O92/'CALIFICACION FINAL'!T92</f>
        <v>1.3414084507042254</v>
      </c>
      <c r="P92" s="15">
        <f>+'CALIFICACION FINAL'!P92/'CALIFICACION FINAL'!T92</f>
        <v>0</v>
      </c>
      <c r="Q92" s="15">
        <f>+'CALIFICACION FINAL'!Q92/'CALIFICACION FINAL'!T92</f>
        <v>0</v>
      </c>
      <c r="R92" s="15">
        <f>+'CALIFICACION FINAL'!R92/'CALIFICACION FINAL'!T92</f>
        <v>0</v>
      </c>
      <c r="S92" s="15">
        <f>+'CALIFICACION FINAL'!S92/'CALIFICACION FINAL'!T92</f>
        <v>2.846244131455399</v>
      </c>
      <c r="T92" s="15" t="e">
        <f>+'CALIFICACION FINAL'!#REF!/'CALIFICACION FINAL'!T92</f>
        <v>#REF!</v>
      </c>
      <c r="U92" s="15" t="e">
        <f>+'CALIFICACION FINAL'!#REF!/'CALIFICACION FINAL'!T92</f>
        <v>#REF!</v>
      </c>
    </row>
    <row r="93" spans="1:21" s="1" customFormat="1">
      <c r="A93" s="9">
        <f>+'CALIFICACION FINAL'!A93</f>
        <v>88</v>
      </c>
      <c r="B93" s="9" t="str">
        <f>+'CALIFICACION FINAL'!B93</f>
        <v>CATETER INTRAVENOSO No 18 CON AGUJA CORTA  RADIOPACO</v>
      </c>
      <c r="C93" s="9" t="str">
        <f>+'CALIFICACION FINAL'!C93</f>
        <v>UND</v>
      </c>
      <c r="D93" s="9">
        <f>+'CALIFICACION FINAL'!D93</f>
        <v>3200</v>
      </c>
      <c r="E93" s="15">
        <f>+'CALIFICACION FINAL'!E93/'CALIFICACION FINAL'!T93</f>
        <v>1.1737089201877935</v>
      </c>
      <c r="F93" s="15">
        <f>+'CALIFICACION FINAL'!F93/'CALIFICACION FINAL'!T93</f>
        <v>0</v>
      </c>
      <c r="G93" s="15">
        <f>+'CALIFICACION FINAL'!G93/'CALIFICACION FINAL'!T93</f>
        <v>0</v>
      </c>
      <c r="H93" s="15">
        <f>+'CALIFICACION FINAL'!H93/'CALIFICACION FINAL'!T93</f>
        <v>1</v>
      </c>
      <c r="I93" s="15">
        <f>+'CALIFICACION FINAL'!I93/'CALIFICACION FINAL'!T93</f>
        <v>1.613849765258216</v>
      </c>
      <c r="J93" s="15">
        <f>+'CALIFICACION FINAL'!J93/'CALIFICACION FINAL'!T93</f>
        <v>1.0779342723004697</v>
      </c>
      <c r="K93" s="15">
        <f>+'CALIFICACION FINAL'!K93/'CALIFICACION FINAL'!T93</f>
        <v>0</v>
      </c>
      <c r="L93" s="15">
        <f>+'CALIFICACION FINAL'!L93/'CALIFICACION FINAL'!T93</f>
        <v>0</v>
      </c>
      <c r="M93" s="15">
        <f>+'CALIFICACION FINAL'!M93/'CALIFICACION FINAL'!T93</f>
        <v>1.1267605633802817</v>
      </c>
      <c r="N93" s="15">
        <f>+'CALIFICACION FINAL'!N93/'CALIFICACION FINAL'!T93</f>
        <v>1.1009389671361502</v>
      </c>
      <c r="O93" s="15">
        <f>+'CALIFICACION FINAL'!O93/'CALIFICACION FINAL'!T93</f>
        <v>2.9343427230046948</v>
      </c>
      <c r="P93" s="15">
        <f>+'CALIFICACION FINAL'!P93/'CALIFICACION FINAL'!T93</f>
        <v>0</v>
      </c>
      <c r="Q93" s="15">
        <f>+'CALIFICACION FINAL'!Q93/'CALIFICACION FINAL'!T93</f>
        <v>0</v>
      </c>
      <c r="R93" s="15">
        <f>+'CALIFICACION FINAL'!R93/'CALIFICACION FINAL'!T93</f>
        <v>0</v>
      </c>
      <c r="S93" s="15">
        <f>+'CALIFICACION FINAL'!S93/'CALIFICACION FINAL'!T93</f>
        <v>2.1690140845070425</v>
      </c>
      <c r="T93" s="15" t="e">
        <f>+'CALIFICACION FINAL'!#REF!/'CALIFICACION FINAL'!T93</f>
        <v>#REF!</v>
      </c>
      <c r="U93" s="15" t="e">
        <f>+'CALIFICACION FINAL'!#REF!/'CALIFICACION FINAL'!T93</f>
        <v>#REF!</v>
      </c>
    </row>
    <row r="94" spans="1:21" s="1" customFormat="1">
      <c r="A94" s="9">
        <f>+'CALIFICACION FINAL'!A94</f>
        <v>89</v>
      </c>
      <c r="B94" s="9" t="str">
        <f>+'CALIFICACION FINAL'!B94</f>
        <v xml:space="preserve">CATETER INTRAVENOSO No 18 CON AGUJA CORTA DE SEGURIDAD </v>
      </c>
      <c r="C94" s="9" t="str">
        <f>+'CALIFICACION FINAL'!C94</f>
        <v>UND</v>
      </c>
      <c r="D94" s="9">
        <f>+'CALIFICACION FINAL'!D94</f>
        <v>4000</v>
      </c>
      <c r="E94" s="15">
        <f>+'CALIFICACION FINAL'!E94/'CALIFICACION FINAL'!T94</f>
        <v>1.0221130221130221</v>
      </c>
      <c r="F94" s="15">
        <f>+'CALIFICACION FINAL'!F94/'CALIFICACION FINAL'!T94</f>
        <v>0</v>
      </c>
      <c r="G94" s="15">
        <f>+'CALIFICACION FINAL'!G94/'CALIFICACION FINAL'!T94</f>
        <v>0</v>
      </c>
      <c r="H94" s="15">
        <f>+'CALIFICACION FINAL'!H94/'CALIFICACION FINAL'!T94</f>
        <v>1.5712530712530712</v>
      </c>
      <c r="I94" s="15">
        <f>+'CALIFICACION FINAL'!I94/'CALIFICACION FINAL'!T94</f>
        <v>1.5945945945945945</v>
      </c>
      <c r="J94" s="15">
        <f>+'CALIFICACION FINAL'!J94/'CALIFICACION FINAL'!T94</f>
        <v>1.3621621621621625</v>
      </c>
      <c r="K94" s="15">
        <f>+'CALIFICACION FINAL'!K94/'CALIFICACION FINAL'!T94</f>
        <v>0</v>
      </c>
      <c r="L94" s="15">
        <f>+'CALIFICACION FINAL'!L94/'CALIFICACION FINAL'!T94</f>
        <v>0</v>
      </c>
      <c r="M94" s="15">
        <f>+'CALIFICACION FINAL'!M94/'CALIFICACION FINAL'!T94</f>
        <v>1</v>
      </c>
      <c r="N94" s="15">
        <f>+'CALIFICACION FINAL'!N94/'CALIFICACION FINAL'!T94</f>
        <v>1.0294840294840295</v>
      </c>
      <c r="O94" s="15">
        <f>+'CALIFICACION FINAL'!O94/'CALIFICACION FINAL'!T94</f>
        <v>0</v>
      </c>
      <c r="P94" s="15">
        <f>+'CALIFICACION FINAL'!P94/'CALIFICACION FINAL'!T94</f>
        <v>0</v>
      </c>
      <c r="Q94" s="15">
        <f>+'CALIFICACION FINAL'!Q94/'CALIFICACION FINAL'!T94</f>
        <v>2.36977886977887</v>
      </c>
      <c r="R94" s="15">
        <f>+'CALIFICACION FINAL'!R94/'CALIFICACION FINAL'!T94</f>
        <v>0</v>
      </c>
      <c r="S94" s="15">
        <f>+'CALIFICACION FINAL'!S94/'CALIFICACION FINAL'!T94</f>
        <v>1.468058968058968</v>
      </c>
      <c r="T94" s="15" t="e">
        <f>+'CALIFICACION FINAL'!#REF!/'CALIFICACION FINAL'!T94</f>
        <v>#REF!</v>
      </c>
      <c r="U94" s="15" t="e">
        <f>+'CALIFICACION FINAL'!#REF!/'CALIFICACION FINAL'!T94</f>
        <v>#REF!</v>
      </c>
    </row>
    <row r="95" spans="1:21" s="1" customFormat="1">
      <c r="A95" s="9">
        <f>+'CALIFICACION FINAL'!A95</f>
        <v>90</v>
      </c>
      <c r="B95" s="9" t="str">
        <f>+'CALIFICACION FINAL'!B95</f>
        <v>CATETER INTRAVENOSO No 20 CON AGUJA CORTA  DE SEGURIDAD</v>
      </c>
      <c r="C95" s="9" t="str">
        <f>+'CALIFICACION FINAL'!C95</f>
        <v>UND</v>
      </c>
      <c r="D95" s="9">
        <f>+'CALIFICACION FINAL'!D95</f>
        <v>200</v>
      </c>
      <c r="E95" s="15">
        <f>+'CALIFICACION FINAL'!E95/'CALIFICACION FINAL'!T95</f>
        <v>1.0221130221130221</v>
      </c>
      <c r="F95" s="15">
        <f>+'CALIFICACION FINAL'!F95/'CALIFICACION FINAL'!T95</f>
        <v>0</v>
      </c>
      <c r="G95" s="15">
        <f>+'CALIFICACION FINAL'!G95/'CALIFICACION FINAL'!T95</f>
        <v>0</v>
      </c>
      <c r="H95" s="15">
        <f>+'CALIFICACION FINAL'!H95/'CALIFICACION FINAL'!T95</f>
        <v>1.4201474201474202</v>
      </c>
      <c r="I95" s="15">
        <f>+'CALIFICACION FINAL'!I95/'CALIFICACION FINAL'!T95</f>
        <v>1.5945945945945945</v>
      </c>
      <c r="J95" s="15">
        <f>+'CALIFICACION FINAL'!J95/'CALIFICACION FINAL'!T95</f>
        <v>1.3864864864864863</v>
      </c>
      <c r="K95" s="15">
        <f>+'CALIFICACION FINAL'!K95/'CALIFICACION FINAL'!T95</f>
        <v>0</v>
      </c>
      <c r="L95" s="15">
        <f>+'CALIFICACION FINAL'!L95/'CALIFICACION FINAL'!T95</f>
        <v>0</v>
      </c>
      <c r="M95" s="15">
        <f>+'CALIFICACION FINAL'!M95/'CALIFICACION FINAL'!T95</f>
        <v>1</v>
      </c>
      <c r="N95" s="15">
        <f>+'CALIFICACION FINAL'!N95/'CALIFICACION FINAL'!T95</f>
        <v>1.0294840294840295</v>
      </c>
      <c r="O95" s="15">
        <f>+'CALIFICACION FINAL'!O95/'CALIFICACION FINAL'!T95</f>
        <v>1.1671007371007371</v>
      </c>
      <c r="P95" s="15">
        <f>+'CALIFICACION FINAL'!P95/'CALIFICACION FINAL'!T95</f>
        <v>0</v>
      </c>
      <c r="Q95" s="15">
        <f>+'CALIFICACION FINAL'!Q95/'CALIFICACION FINAL'!T95</f>
        <v>2.36977886977887</v>
      </c>
      <c r="R95" s="15">
        <f>+'CALIFICACION FINAL'!R95/'CALIFICACION FINAL'!T95</f>
        <v>0</v>
      </c>
      <c r="S95" s="15">
        <f>+'CALIFICACION FINAL'!S95/'CALIFICACION FINAL'!T95</f>
        <v>1.468058968058968</v>
      </c>
      <c r="T95" s="15" t="e">
        <f>+'CALIFICACION FINAL'!#REF!/'CALIFICACION FINAL'!T95</f>
        <v>#REF!</v>
      </c>
      <c r="U95" s="15" t="e">
        <f>+'CALIFICACION FINAL'!#REF!/'CALIFICACION FINAL'!T95</f>
        <v>#REF!</v>
      </c>
    </row>
    <row r="96" spans="1:21" s="1" customFormat="1">
      <c r="A96" s="9">
        <f>+'CALIFICACION FINAL'!A96</f>
        <v>91</v>
      </c>
      <c r="B96" s="9" t="str">
        <f>+'CALIFICACION FINAL'!B96</f>
        <v>CATETER INTRAVENOSO No 20 CON AGUJA CORTA  RADIOPACO</v>
      </c>
      <c r="C96" s="9" t="str">
        <f>+'CALIFICACION FINAL'!C96</f>
        <v>UND</v>
      </c>
      <c r="D96" s="9">
        <f>+'CALIFICACION FINAL'!D96</f>
        <v>1200</v>
      </c>
      <c r="E96" s="15">
        <f>+'CALIFICACION FINAL'!E96/'CALIFICACION FINAL'!T96</f>
        <v>1.2106537530266344</v>
      </c>
      <c r="F96" s="15">
        <f>+'CALIFICACION FINAL'!F96/'CALIFICACION FINAL'!T96</f>
        <v>0</v>
      </c>
      <c r="G96" s="15">
        <f>+'CALIFICACION FINAL'!G96/'CALIFICACION FINAL'!T96</f>
        <v>0</v>
      </c>
      <c r="H96" s="15">
        <f>+'CALIFICACION FINAL'!H96/'CALIFICACION FINAL'!T96</f>
        <v>1.0314769975786926</v>
      </c>
      <c r="I96" s="15">
        <f>+'CALIFICACION FINAL'!I96/'CALIFICACION FINAL'!T96</f>
        <v>1.6646489104116222</v>
      </c>
      <c r="J96" s="15">
        <f>+'CALIFICACION FINAL'!J96/'CALIFICACION FINAL'!T96</f>
        <v>1.111864406779661</v>
      </c>
      <c r="K96" s="15">
        <f>+'CALIFICACION FINAL'!K96/'CALIFICACION FINAL'!T96</f>
        <v>0</v>
      </c>
      <c r="L96" s="15">
        <f>+'CALIFICACION FINAL'!L96/'CALIFICACION FINAL'!T96</f>
        <v>0</v>
      </c>
      <c r="M96" s="15">
        <f>+'CALIFICACION FINAL'!M96/'CALIFICACION FINAL'!T96</f>
        <v>1.1464891041162228</v>
      </c>
      <c r="N96" s="15">
        <f>+'CALIFICACION FINAL'!N96/'CALIFICACION FINAL'!T96</f>
        <v>1</v>
      </c>
      <c r="O96" s="15">
        <f>+'CALIFICACION FINAL'!O96/'CALIFICACION FINAL'!T96</f>
        <v>1.0723244552058111</v>
      </c>
      <c r="P96" s="15">
        <f>+'CALIFICACION FINAL'!P96/'CALIFICACION FINAL'!T96</f>
        <v>0</v>
      </c>
      <c r="Q96" s="15">
        <f>+'CALIFICACION FINAL'!Q96/'CALIFICACION FINAL'!T96</f>
        <v>0</v>
      </c>
      <c r="R96" s="15">
        <f>+'CALIFICACION FINAL'!R96/'CALIFICACION FINAL'!T96</f>
        <v>0</v>
      </c>
      <c r="S96" s="15">
        <f>+'CALIFICACION FINAL'!S96/'CALIFICACION FINAL'!T96</f>
        <v>2.2372881355932202</v>
      </c>
      <c r="T96" s="15" t="e">
        <f>+'CALIFICACION FINAL'!#REF!/'CALIFICACION FINAL'!T96</f>
        <v>#REF!</v>
      </c>
      <c r="U96" s="15" t="e">
        <f>+'CALIFICACION FINAL'!#REF!/'CALIFICACION FINAL'!T96</f>
        <v>#REF!</v>
      </c>
    </row>
    <row r="97" spans="1:21" s="1" customFormat="1">
      <c r="A97" s="9">
        <f>+'CALIFICACION FINAL'!A97</f>
        <v>92</v>
      </c>
      <c r="B97" s="9" t="str">
        <f>+'CALIFICACION FINAL'!B97</f>
        <v>CATETER INTRAVENOSO No 22 CON AGUJA CORTA  DE SEGURIDAD</v>
      </c>
      <c r="C97" s="9" t="str">
        <f>+'CALIFICACION FINAL'!C97</f>
        <v>UND</v>
      </c>
      <c r="D97" s="9">
        <f>+'CALIFICACION FINAL'!D97</f>
        <v>400</v>
      </c>
      <c r="E97" s="15">
        <f>+'CALIFICACION FINAL'!E97/'CALIFICACION FINAL'!T97</f>
        <v>1.0221130221130221</v>
      </c>
      <c r="F97" s="15">
        <f>+'CALIFICACION FINAL'!F97/'CALIFICACION FINAL'!T97</f>
        <v>0</v>
      </c>
      <c r="G97" s="15">
        <f>+'CALIFICACION FINAL'!G97/'CALIFICACION FINAL'!T97</f>
        <v>0</v>
      </c>
      <c r="H97" s="15">
        <f>+'CALIFICACION FINAL'!H97/'CALIFICACION FINAL'!T97</f>
        <v>1.4201474201474202</v>
      </c>
      <c r="I97" s="15">
        <f>+'CALIFICACION FINAL'!I97/'CALIFICACION FINAL'!T97</f>
        <v>1.5945945945945945</v>
      </c>
      <c r="J97" s="15">
        <f>+'CALIFICACION FINAL'!J97/'CALIFICACION FINAL'!T97</f>
        <v>1.3864864864864863</v>
      </c>
      <c r="K97" s="15">
        <f>+'CALIFICACION FINAL'!K97/'CALIFICACION FINAL'!T97</f>
        <v>0</v>
      </c>
      <c r="L97" s="15">
        <f>+'CALIFICACION FINAL'!L97/'CALIFICACION FINAL'!T97</f>
        <v>0</v>
      </c>
      <c r="M97" s="15">
        <f>+'CALIFICACION FINAL'!M97/'CALIFICACION FINAL'!T97</f>
        <v>1</v>
      </c>
      <c r="N97" s="15">
        <f>+'CALIFICACION FINAL'!N97/'CALIFICACION FINAL'!T97</f>
        <v>1.0294840294840295</v>
      </c>
      <c r="O97" s="15">
        <f>+'CALIFICACION FINAL'!O97/'CALIFICACION FINAL'!T97</f>
        <v>1.1670761670761671</v>
      </c>
      <c r="P97" s="15">
        <f>+'CALIFICACION FINAL'!P97/'CALIFICACION FINAL'!T97</f>
        <v>0</v>
      </c>
      <c r="Q97" s="15">
        <f>+'CALIFICACION FINAL'!Q97/'CALIFICACION FINAL'!T97</f>
        <v>2.36977886977887</v>
      </c>
      <c r="R97" s="15">
        <f>+'CALIFICACION FINAL'!R97/'CALIFICACION FINAL'!T97</f>
        <v>0</v>
      </c>
      <c r="S97" s="15">
        <f>+'CALIFICACION FINAL'!S97/'CALIFICACION FINAL'!T97</f>
        <v>1.468058968058968</v>
      </c>
      <c r="T97" s="15" t="e">
        <f>+'CALIFICACION FINAL'!#REF!/'CALIFICACION FINAL'!T97</f>
        <v>#REF!</v>
      </c>
      <c r="U97" s="15" t="e">
        <f>+'CALIFICACION FINAL'!#REF!/'CALIFICACION FINAL'!T97</f>
        <v>#REF!</v>
      </c>
    </row>
    <row r="98" spans="1:21" s="1" customFormat="1">
      <c r="A98" s="9">
        <f>+'CALIFICACION FINAL'!A98</f>
        <v>93</v>
      </c>
      <c r="B98" s="9" t="str">
        <f>+'CALIFICACION FINAL'!B98</f>
        <v>CATETER INTRAVENOSO No 22 CON AGUJA CORTA  RADIOPACO</v>
      </c>
      <c r="C98" s="9" t="str">
        <f>+'CALIFICACION FINAL'!C98</f>
        <v>UND</v>
      </c>
      <c r="D98" s="9">
        <f>+'CALIFICACION FINAL'!D98</f>
        <v>800</v>
      </c>
      <c r="E98" s="15">
        <f>+'CALIFICACION FINAL'!E98/'CALIFICACION FINAL'!T98</f>
        <v>1.2106537530266344</v>
      </c>
      <c r="F98" s="15">
        <f>+'CALIFICACION FINAL'!F98/'CALIFICACION FINAL'!T98</f>
        <v>0</v>
      </c>
      <c r="G98" s="15">
        <f>+'CALIFICACION FINAL'!G98/'CALIFICACION FINAL'!T98</f>
        <v>0</v>
      </c>
      <c r="H98" s="15">
        <f>+'CALIFICACION FINAL'!H98/'CALIFICACION FINAL'!T98</f>
        <v>1.0314769975786926</v>
      </c>
      <c r="I98" s="15">
        <f>+'CALIFICACION FINAL'!I98/'CALIFICACION FINAL'!T98</f>
        <v>1.6646489104116222</v>
      </c>
      <c r="J98" s="15">
        <f>+'CALIFICACION FINAL'!J98/'CALIFICACION FINAL'!T98</f>
        <v>1.1317191283292978</v>
      </c>
      <c r="K98" s="15">
        <f>+'CALIFICACION FINAL'!K98/'CALIFICACION FINAL'!T98</f>
        <v>0</v>
      </c>
      <c r="L98" s="15">
        <f>+'CALIFICACION FINAL'!L98/'CALIFICACION FINAL'!T98</f>
        <v>0</v>
      </c>
      <c r="M98" s="15">
        <f>+'CALIFICACION FINAL'!M98/'CALIFICACION FINAL'!T98</f>
        <v>1.1464891041162228</v>
      </c>
      <c r="N98" s="15">
        <f>+'CALIFICACION FINAL'!N98/'CALIFICACION FINAL'!T98</f>
        <v>1</v>
      </c>
      <c r="O98" s="15">
        <f>+'CALIFICACION FINAL'!O98/'CALIFICACION FINAL'!T98</f>
        <v>1.8680387409200969</v>
      </c>
      <c r="P98" s="15">
        <f>+'CALIFICACION FINAL'!P98/'CALIFICACION FINAL'!T98</f>
        <v>0</v>
      </c>
      <c r="Q98" s="15">
        <f>+'CALIFICACION FINAL'!Q98/'CALIFICACION FINAL'!T98</f>
        <v>0</v>
      </c>
      <c r="R98" s="15">
        <f>+'CALIFICACION FINAL'!R98/'CALIFICACION FINAL'!T98</f>
        <v>0</v>
      </c>
      <c r="S98" s="15">
        <f>+'CALIFICACION FINAL'!S98/'CALIFICACION FINAL'!T98</f>
        <v>2.2372881355932202</v>
      </c>
      <c r="T98" s="15" t="e">
        <f>+'CALIFICACION FINAL'!#REF!/'CALIFICACION FINAL'!T98</f>
        <v>#REF!</v>
      </c>
      <c r="U98" s="15" t="e">
        <f>+'CALIFICACION FINAL'!#REF!/'CALIFICACION FINAL'!T98</f>
        <v>#REF!</v>
      </c>
    </row>
    <row r="99" spans="1:21" s="1" customFormat="1">
      <c r="A99" s="9">
        <f>+'CALIFICACION FINAL'!A99</f>
        <v>94</v>
      </c>
      <c r="B99" s="9" t="str">
        <f>+'CALIFICACION FINAL'!B99</f>
        <v>CATETER INTRAVENOSO No 24 CON AGUJA CORTA  DE SEGURIDAD</v>
      </c>
      <c r="C99" s="9" t="str">
        <f>+'CALIFICACION FINAL'!C99</f>
        <v>UND</v>
      </c>
      <c r="D99" s="9">
        <f>+'CALIFICACION FINAL'!D99</f>
        <v>400</v>
      </c>
      <c r="E99" s="15">
        <f>+'CALIFICACION FINAL'!E99/'CALIFICACION FINAL'!T99</f>
        <v>1.0239557739557739</v>
      </c>
      <c r="F99" s="15">
        <f>+'CALIFICACION FINAL'!F99/'CALIFICACION FINAL'!T99</f>
        <v>0</v>
      </c>
      <c r="G99" s="15">
        <f>+'CALIFICACION FINAL'!G99/'CALIFICACION FINAL'!T99</f>
        <v>0</v>
      </c>
      <c r="H99" s="15">
        <f>+'CALIFICACION FINAL'!H99/'CALIFICACION FINAL'!T99</f>
        <v>1.4201474201474202</v>
      </c>
      <c r="I99" s="15">
        <f>+'CALIFICACION FINAL'!I99/'CALIFICACION FINAL'!T99</f>
        <v>1.5945945945945945</v>
      </c>
      <c r="J99" s="15">
        <f>+'CALIFICACION FINAL'!J99/'CALIFICACION FINAL'!T99</f>
        <v>1.3864864864864863</v>
      </c>
      <c r="K99" s="15">
        <f>+'CALIFICACION FINAL'!K99/'CALIFICACION FINAL'!T99</f>
        <v>0</v>
      </c>
      <c r="L99" s="15">
        <f>+'CALIFICACION FINAL'!L99/'CALIFICACION FINAL'!T99</f>
        <v>0</v>
      </c>
      <c r="M99" s="15">
        <f>+'CALIFICACION FINAL'!M99/'CALIFICACION FINAL'!T99</f>
        <v>1</v>
      </c>
      <c r="N99" s="15">
        <f>+'CALIFICACION FINAL'!N99/'CALIFICACION FINAL'!T99</f>
        <v>1.0294840294840295</v>
      </c>
      <c r="O99" s="15">
        <f>+'CALIFICACION FINAL'!O99/'CALIFICACION FINAL'!T99</f>
        <v>1.1671007371007371</v>
      </c>
      <c r="P99" s="15">
        <f>+'CALIFICACION FINAL'!P99/'CALIFICACION FINAL'!T99</f>
        <v>0</v>
      </c>
      <c r="Q99" s="15">
        <f>+'CALIFICACION FINAL'!Q99/'CALIFICACION FINAL'!T99</f>
        <v>2.36977886977887</v>
      </c>
      <c r="R99" s="15">
        <f>+'CALIFICACION FINAL'!R99/'CALIFICACION FINAL'!T99</f>
        <v>0</v>
      </c>
      <c r="S99" s="15">
        <f>+'CALIFICACION FINAL'!S99/'CALIFICACION FINAL'!T99</f>
        <v>1.468058968058968</v>
      </c>
      <c r="T99" s="15" t="e">
        <f>+'CALIFICACION FINAL'!#REF!/'CALIFICACION FINAL'!T99</f>
        <v>#REF!</v>
      </c>
      <c r="U99" s="15" t="e">
        <f>+'CALIFICACION FINAL'!#REF!/'CALIFICACION FINAL'!T99</f>
        <v>#REF!</v>
      </c>
    </row>
    <row r="100" spans="1:21" s="1" customFormat="1">
      <c r="A100" s="9">
        <f>+'CALIFICACION FINAL'!A100</f>
        <v>95</v>
      </c>
      <c r="B100" s="9" t="str">
        <f>+'CALIFICACION FINAL'!B100</f>
        <v>CATETER INTRAVENOSO No 24 CON AGUJA CORTA  RADIOPACO</v>
      </c>
      <c r="C100" s="9" t="str">
        <f>+'CALIFICACION FINAL'!C100</f>
        <v>UND</v>
      </c>
      <c r="D100" s="9">
        <f>+'CALIFICACION FINAL'!D100</f>
        <v>800</v>
      </c>
      <c r="E100" s="15">
        <f>+'CALIFICACION FINAL'!E100/'CALIFICACION FINAL'!T100</f>
        <v>1.2106537530266344</v>
      </c>
      <c r="F100" s="15">
        <f>+'CALIFICACION FINAL'!F100/'CALIFICACION FINAL'!T100</f>
        <v>0</v>
      </c>
      <c r="G100" s="15">
        <f>+'CALIFICACION FINAL'!G100/'CALIFICACION FINAL'!T100</f>
        <v>0</v>
      </c>
      <c r="H100" s="15">
        <f>+'CALIFICACION FINAL'!H100/'CALIFICACION FINAL'!T100</f>
        <v>1.0314769975786926</v>
      </c>
      <c r="I100" s="15">
        <f>+'CALIFICACION FINAL'!I100/'CALIFICACION FINAL'!T100</f>
        <v>1.6646489104116222</v>
      </c>
      <c r="J100" s="15">
        <f>+'CALIFICACION FINAL'!J100/'CALIFICACION FINAL'!T100</f>
        <v>1.1317191283292978</v>
      </c>
      <c r="K100" s="15">
        <f>+'CALIFICACION FINAL'!K100/'CALIFICACION FINAL'!T100</f>
        <v>0</v>
      </c>
      <c r="L100" s="15">
        <f>+'CALIFICACION FINAL'!L100/'CALIFICACION FINAL'!T100</f>
        <v>0</v>
      </c>
      <c r="M100" s="15">
        <f>+'CALIFICACION FINAL'!M100/'CALIFICACION FINAL'!T100</f>
        <v>1.1464891041162228</v>
      </c>
      <c r="N100" s="15">
        <f>+'CALIFICACION FINAL'!N100/'CALIFICACION FINAL'!T100</f>
        <v>1</v>
      </c>
      <c r="O100" s="15">
        <f>+'CALIFICACION FINAL'!O100/'CALIFICACION FINAL'!T100</f>
        <v>1.245278450363196</v>
      </c>
      <c r="P100" s="15">
        <f>+'CALIFICACION FINAL'!P100/'CALIFICACION FINAL'!T100</f>
        <v>0</v>
      </c>
      <c r="Q100" s="15">
        <f>+'CALIFICACION FINAL'!Q100/'CALIFICACION FINAL'!T100</f>
        <v>0</v>
      </c>
      <c r="R100" s="15">
        <f>+'CALIFICACION FINAL'!R100/'CALIFICACION FINAL'!T100</f>
        <v>0</v>
      </c>
      <c r="S100" s="15">
        <f>+'CALIFICACION FINAL'!S100/'CALIFICACION FINAL'!T100</f>
        <v>2.2372881355932202</v>
      </c>
      <c r="T100" s="15" t="e">
        <f>+'CALIFICACION FINAL'!#REF!/'CALIFICACION FINAL'!T100</f>
        <v>#REF!</v>
      </c>
      <c r="U100" s="15" t="e">
        <f>+'CALIFICACION FINAL'!#REF!/'CALIFICACION FINAL'!T100</f>
        <v>#REF!</v>
      </c>
    </row>
    <row r="101" spans="1:21" s="1" customFormat="1">
      <c r="A101" s="9">
        <f>+'CALIFICACION FINAL'!A101</f>
        <v>96</v>
      </c>
      <c r="B101" s="9" t="str">
        <f>+'CALIFICACION FINAL'!B101</f>
        <v>CATETER PARA EMBOLECTOMÍA FOUGARTI No. 3 LARGOS</v>
      </c>
      <c r="C101" s="9" t="str">
        <f>+'CALIFICACION FINAL'!C101</f>
        <v>UND</v>
      </c>
      <c r="D101" s="9">
        <f>+'CALIFICACION FINAL'!D101</f>
        <v>2</v>
      </c>
      <c r="E101" s="15">
        <f>+'CALIFICACION FINAL'!E101/'CALIFICACION FINAL'!T101</f>
        <v>1.3225798872180452</v>
      </c>
      <c r="F101" s="15">
        <f>+'CALIFICACION FINAL'!F101/'CALIFICACION FINAL'!T101</f>
        <v>0</v>
      </c>
      <c r="G101" s="15">
        <f>+'CALIFICACION FINAL'!G101/'CALIFICACION FINAL'!T101</f>
        <v>0</v>
      </c>
      <c r="H101" s="15">
        <f>+'CALIFICACION FINAL'!H101/'CALIFICACION FINAL'!T101</f>
        <v>1.3652725563909776</v>
      </c>
      <c r="I101" s="15">
        <f>+'CALIFICACION FINAL'!I101/'CALIFICACION FINAL'!T101</f>
        <v>0</v>
      </c>
      <c r="J101" s="15">
        <f>+'CALIFICACION FINAL'!J101/'CALIFICACION FINAL'!T101</f>
        <v>1</v>
      </c>
      <c r="K101" s="15">
        <f>+'CALIFICACION FINAL'!K101/'CALIFICACION FINAL'!T101</f>
        <v>0</v>
      </c>
      <c r="L101" s="15">
        <f>+'CALIFICACION FINAL'!L101/'CALIFICACION FINAL'!T101</f>
        <v>0</v>
      </c>
      <c r="M101" s="15">
        <f>+'CALIFICACION FINAL'!M101/'CALIFICACION FINAL'!T101</f>
        <v>0</v>
      </c>
      <c r="N101" s="15">
        <f>+'CALIFICACION FINAL'!N101/'CALIFICACION FINAL'!T101</f>
        <v>0</v>
      </c>
      <c r="O101" s="15">
        <f>+'CALIFICACION FINAL'!O101/'CALIFICACION FINAL'!T101</f>
        <v>1.5664473684210527</v>
      </c>
      <c r="P101" s="15">
        <f>+'CALIFICACION FINAL'!P101/'CALIFICACION FINAL'!T101</f>
        <v>0</v>
      </c>
      <c r="Q101" s="15">
        <f>+'CALIFICACION FINAL'!Q101/'CALIFICACION FINAL'!T101</f>
        <v>0</v>
      </c>
      <c r="R101" s="15">
        <f>+'CALIFICACION FINAL'!R101/'CALIFICACION FINAL'!T101</f>
        <v>0</v>
      </c>
      <c r="S101" s="15">
        <f>+'CALIFICACION FINAL'!S101/'CALIFICACION FINAL'!T101</f>
        <v>0</v>
      </c>
      <c r="T101" s="15" t="e">
        <f>+'CALIFICACION FINAL'!#REF!/'CALIFICACION FINAL'!T101</f>
        <v>#REF!</v>
      </c>
      <c r="U101" s="15" t="e">
        <f>+'CALIFICACION FINAL'!#REF!/'CALIFICACION FINAL'!T101</f>
        <v>#REF!</v>
      </c>
    </row>
    <row r="102" spans="1:21" s="1" customFormat="1">
      <c r="A102" s="9">
        <f>+'CALIFICACION FINAL'!A102</f>
        <v>97</v>
      </c>
      <c r="B102" s="9" t="str">
        <f>+'CALIFICACION FINAL'!B102</f>
        <v>CATETER PARA EMBOLECTOMÍA FOUGARTI No. 4 LARGOS</v>
      </c>
      <c r="C102" s="9" t="str">
        <f>+'CALIFICACION FINAL'!C102</f>
        <v>UND</v>
      </c>
      <c r="D102" s="9">
        <f>+'CALIFICACION FINAL'!D102</f>
        <v>2</v>
      </c>
      <c r="E102" s="15">
        <f>+'CALIFICACION FINAL'!E102/'CALIFICACION FINAL'!T102</f>
        <v>1.3225798872180452</v>
      </c>
      <c r="F102" s="15">
        <f>+'CALIFICACION FINAL'!F102/'CALIFICACION FINAL'!T102</f>
        <v>0</v>
      </c>
      <c r="G102" s="15">
        <f>+'CALIFICACION FINAL'!G102/'CALIFICACION FINAL'!T102</f>
        <v>0</v>
      </c>
      <c r="H102" s="15">
        <f>+'CALIFICACION FINAL'!H102/'CALIFICACION FINAL'!T102</f>
        <v>1.2371162280701755</v>
      </c>
      <c r="I102" s="15">
        <f>+'CALIFICACION FINAL'!I102/'CALIFICACION FINAL'!T102</f>
        <v>0</v>
      </c>
      <c r="J102" s="15">
        <f>+'CALIFICACION FINAL'!J102/'CALIFICACION FINAL'!T102</f>
        <v>1</v>
      </c>
      <c r="K102" s="15">
        <f>+'CALIFICACION FINAL'!K102/'CALIFICACION FINAL'!T102</f>
        <v>0</v>
      </c>
      <c r="L102" s="15">
        <f>+'CALIFICACION FINAL'!L102/'CALIFICACION FINAL'!T102</f>
        <v>0</v>
      </c>
      <c r="M102" s="15">
        <f>+'CALIFICACION FINAL'!M102/'CALIFICACION FINAL'!T102</f>
        <v>0</v>
      </c>
      <c r="N102" s="15">
        <f>+'CALIFICACION FINAL'!N102/'CALIFICACION FINAL'!T102</f>
        <v>0</v>
      </c>
      <c r="O102" s="15">
        <f>+'CALIFICACION FINAL'!O102/'CALIFICACION FINAL'!T102</f>
        <v>1.5664473684210527</v>
      </c>
      <c r="P102" s="15">
        <f>+'CALIFICACION FINAL'!P102/'CALIFICACION FINAL'!T102</f>
        <v>0</v>
      </c>
      <c r="Q102" s="15">
        <f>+'CALIFICACION FINAL'!Q102/'CALIFICACION FINAL'!T102</f>
        <v>0</v>
      </c>
      <c r="R102" s="15">
        <f>+'CALIFICACION FINAL'!R102/'CALIFICACION FINAL'!T102</f>
        <v>0</v>
      </c>
      <c r="S102" s="15">
        <f>+'CALIFICACION FINAL'!S102/'CALIFICACION FINAL'!T102</f>
        <v>0</v>
      </c>
      <c r="T102" s="15" t="e">
        <f>+'CALIFICACION FINAL'!#REF!/'CALIFICACION FINAL'!T102</f>
        <v>#REF!</v>
      </c>
      <c r="U102" s="15" t="e">
        <f>+'CALIFICACION FINAL'!#REF!/'CALIFICACION FINAL'!T102</f>
        <v>#REF!</v>
      </c>
    </row>
    <row r="103" spans="1:21" s="1" customFormat="1">
      <c r="A103" s="9">
        <f>+'CALIFICACION FINAL'!A103</f>
        <v>98</v>
      </c>
      <c r="B103" s="9" t="str">
        <f>+'CALIFICACION FINAL'!B103</f>
        <v>CATETER PARA EMBOLECTOMÍA FOUGARTI No. 5 LARGOS</v>
      </c>
      <c r="C103" s="9" t="str">
        <f>+'CALIFICACION FINAL'!C103</f>
        <v>UND</v>
      </c>
      <c r="D103" s="9">
        <f>+'CALIFICACION FINAL'!D103</f>
        <v>2</v>
      </c>
      <c r="E103" s="15">
        <f>+'CALIFICACION FINAL'!E103/'CALIFICACION FINAL'!T103</f>
        <v>1.3225798872180452</v>
      </c>
      <c r="F103" s="15">
        <f>+'CALIFICACION FINAL'!F103/'CALIFICACION FINAL'!T103</f>
        <v>0</v>
      </c>
      <c r="G103" s="15">
        <f>+'CALIFICACION FINAL'!G103/'CALIFICACION FINAL'!T103</f>
        <v>0</v>
      </c>
      <c r="H103" s="15">
        <f>+'CALIFICACION FINAL'!H103/'CALIFICACION FINAL'!T103</f>
        <v>1.3652725563909776</v>
      </c>
      <c r="I103" s="15">
        <f>+'CALIFICACION FINAL'!I103/'CALIFICACION FINAL'!T103</f>
        <v>0</v>
      </c>
      <c r="J103" s="15">
        <f>+'CALIFICACION FINAL'!J103/'CALIFICACION FINAL'!T103</f>
        <v>1</v>
      </c>
      <c r="K103" s="15">
        <f>+'CALIFICACION FINAL'!K103/'CALIFICACION FINAL'!T103</f>
        <v>0</v>
      </c>
      <c r="L103" s="15">
        <f>+'CALIFICACION FINAL'!L103/'CALIFICACION FINAL'!T103</f>
        <v>0</v>
      </c>
      <c r="M103" s="15">
        <f>+'CALIFICACION FINAL'!M103/'CALIFICACION FINAL'!T103</f>
        <v>0</v>
      </c>
      <c r="N103" s="15">
        <f>+'CALIFICACION FINAL'!N103/'CALIFICACION FINAL'!T103</f>
        <v>0</v>
      </c>
      <c r="O103" s="15">
        <f>+'CALIFICACION FINAL'!O103/'CALIFICACION FINAL'!T103</f>
        <v>1.5664473684210527</v>
      </c>
      <c r="P103" s="15">
        <f>+'CALIFICACION FINAL'!P103/'CALIFICACION FINAL'!T103</f>
        <v>0</v>
      </c>
      <c r="Q103" s="15">
        <f>+'CALIFICACION FINAL'!Q103/'CALIFICACION FINAL'!T103</f>
        <v>0</v>
      </c>
      <c r="R103" s="15">
        <f>+'CALIFICACION FINAL'!R103/'CALIFICACION FINAL'!T103</f>
        <v>0</v>
      </c>
      <c r="S103" s="15">
        <f>+'CALIFICACION FINAL'!S103/'CALIFICACION FINAL'!T103</f>
        <v>0</v>
      </c>
      <c r="T103" s="15" t="e">
        <f>+'CALIFICACION FINAL'!#REF!/'CALIFICACION FINAL'!T103</f>
        <v>#REF!</v>
      </c>
      <c r="U103" s="15" t="e">
        <f>+'CALIFICACION FINAL'!#REF!/'CALIFICACION FINAL'!T103</f>
        <v>#REF!</v>
      </c>
    </row>
    <row r="104" spans="1:21" s="1" customFormat="1">
      <c r="A104" s="9">
        <f>+'CALIFICACION FINAL'!A104</f>
        <v>99</v>
      </c>
      <c r="B104" s="9" t="str">
        <f>+'CALIFICACION FINAL'!B104</f>
        <v>CATGUT CROMADO 0 BP1</v>
      </c>
      <c r="C104" s="9" t="str">
        <f>+'CALIFICACION FINAL'!C104</f>
        <v>UND</v>
      </c>
      <c r="D104" s="9">
        <f>+'CALIFICACION FINAL'!D104</f>
        <v>8</v>
      </c>
      <c r="E104" s="15">
        <f>+'CALIFICACION FINAL'!E104/'CALIFICACION FINAL'!T104</f>
        <v>1</v>
      </c>
      <c r="F104" s="15">
        <f>+'CALIFICACION FINAL'!F104/'CALIFICACION FINAL'!T104</f>
        <v>1.4424552429667519</v>
      </c>
      <c r="G104" s="15">
        <f>+'CALIFICACION FINAL'!G104/'CALIFICACION FINAL'!T104</f>
        <v>0</v>
      </c>
      <c r="H104" s="15">
        <f>+'CALIFICACION FINAL'!H104/'CALIFICACION FINAL'!T104</f>
        <v>0</v>
      </c>
      <c r="I104" s="15">
        <f>+'CALIFICACION FINAL'!I104/'CALIFICACION FINAL'!T104</f>
        <v>1.4576500676997142</v>
      </c>
      <c r="J104" s="15">
        <f>+'CALIFICACION FINAL'!J104/'CALIFICACION FINAL'!T104</f>
        <v>1.5637911839927785</v>
      </c>
      <c r="K104" s="15">
        <f>+'CALIFICACION FINAL'!K104/'CALIFICACION FINAL'!T104</f>
        <v>0</v>
      </c>
      <c r="L104" s="15">
        <f>+'CALIFICACION FINAL'!L104/'CALIFICACION FINAL'!T104</f>
        <v>0</v>
      </c>
      <c r="M104" s="15">
        <f>+'CALIFICACION FINAL'!M104/'CALIFICACION FINAL'!T104</f>
        <v>0</v>
      </c>
      <c r="N104" s="15">
        <f>+'CALIFICACION FINAL'!N104/'CALIFICACION FINAL'!T104</f>
        <v>0</v>
      </c>
      <c r="O104" s="15">
        <f>+'CALIFICACION FINAL'!O104/'CALIFICACION FINAL'!T104</f>
        <v>1.6828644501278773</v>
      </c>
      <c r="P104" s="15">
        <f>+'CALIFICACION FINAL'!P104/'CALIFICACION FINAL'!T104</f>
        <v>0</v>
      </c>
      <c r="Q104" s="15">
        <f>+'CALIFICACION FINAL'!Q104/'CALIFICACION FINAL'!T104</f>
        <v>0</v>
      </c>
      <c r="R104" s="15">
        <f>+'CALIFICACION FINAL'!R104/'CALIFICACION FINAL'!T104</f>
        <v>0</v>
      </c>
      <c r="S104" s="15">
        <f>+'CALIFICACION FINAL'!S104/'CALIFICACION FINAL'!T104</f>
        <v>0</v>
      </c>
      <c r="T104" s="15" t="e">
        <f>+'CALIFICACION FINAL'!#REF!/'CALIFICACION FINAL'!T104</f>
        <v>#REF!</v>
      </c>
      <c r="U104" s="15" t="e">
        <f>+'CALIFICACION FINAL'!#REF!/'CALIFICACION FINAL'!T104</f>
        <v>#REF!</v>
      </c>
    </row>
    <row r="105" spans="1:21" s="1" customFormat="1">
      <c r="A105" s="9">
        <f>+'CALIFICACION FINAL'!A105</f>
        <v>100</v>
      </c>
      <c r="B105" s="9" t="str">
        <f>+'CALIFICACION FINAL'!B105</f>
        <v>CATGUT CROMADO 2/0 CT1</v>
      </c>
      <c r="C105" s="9" t="str">
        <f>+'CALIFICACION FINAL'!C105</f>
        <v>UND</v>
      </c>
      <c r="D105" s="9">
        <f>+'CALIFICACION FINAL'!D105</f>
        <v>96</v>
      </c>
      <c r="E105" s="15">
        <f>+'CALIFICACION FINAL'!E105/'CALIFICACION FINAL'!T105</f>
        <v>1.0300271212708252</v>
      </c>
      <c r="F105" s="15">
        <f>+'CALIFICACION FINAL'!F105/'CALIFICACION FINAL'!T105</f>
        <v>1.2762495156915925</v>
      </c>
      <c r="G105" s="15">
        <f>+'CALIFICACION FINAL'!G105/'CALIFICACION FINAL'!T105</f>
        <v>0</v>
      </c>
      <c r="H105" s="15">
        <f>+'CALIFICACION FINAL'!H105/'CALIFICACION FINAL'!T105</f>
        <v>1</v>
      </c>
      <c r="I105" s="15">
        <f>+'CALIFICACION FINAL'!I105/'CALIFICACION FINAL'!T105</f>
        <v>1.2896164277411857</v>
      </c>
      <c r="J105" s="15">
        <f>+'CALIFICACION FINAL'!J105/'CALIFICACION FINAL'!T105</f>
        <v>1.3835916311507166</v>
      </c>
      <c r="K105" s="15">
        <f>+'CALIFICACION FINAL'!K105/'CALIFICACION FINAL'!T105</f>
        <v>0</v>
      </c>
      <c r="L105" s="15">
        <f>+'CALIFICACION FINAL'!L105/'CALIFICACION FINAL'!T105</f>
        <v>0</v>
      </c>
      <c r="M105" s="15">
        <f>+'CALIFICACION FINAL'!M105/'CALIFICACION FINAL'!T105</f>
        <v>0</v>
      </c>
      <c r="N105" s="15">
        <f>+'CALIFICACION FINAL'!N105/'CALIFICACION FINAL'!T105</f>
        <v>0</v>
      </c>
      <c r="O105" s="15">
        <f>+'CALIFICACION FINAL'!O105/'CALIFICACION FINAL'!T105</f>
        <v>1.6040294459511817</v>
      </c>
      <c r="P105" s="15">
        <f>+'CALIFICACION FINAL'!P105/'CALIFICACION FINAL'!T105</f>
        <v>0</v>
      </c>
      <c r="Q105" s="15">
        <f>+'CALIFICACION FINAL'!Q105/'CALIFICACION FINAL'!T105</f>
        <v>0</v>
      </c>
      <c r="R105" s="15">
        <f>+'CALIFICACION FINAL'!R105/'CALIFICACION FINAL'!T105</f>
        <v>0</v>
      </c>
      <c r="S105" s="15">
        <f>+'CALIFICACION FINAL'!S105/'CALIFICACION FINAL'!T105</f>
        <v>0</v>
      </c>
      <c r="T105" s="15" t="e">
        <f>+'CALIFICACION FINAL'!#REF!/'CALIFICACION FINAL'!T105</f>
        <v>#REF!</v>
      </c>
      <c r="U105" s="15" t="e">
        <f>+'CALIFICACION FINAL'!#REF!/'CALIFICACION FINAL'!T105</f>
        <v>#REF!</v>
      </c>
    </row>
    <row r="106" spans="1:21" s="1" customFormat="1">
      <c r="A106" s="9">
        <f>+'CALIFICACION FINAL'!A106</f>
        <v>101</v>
      </c>
      <c r="B106" s="9" t="str">
        <f>+'CALIFICACION FINAL'!B106</f>
        <v>CATGUT CROMADO 5/0 RB1 HR 17</v>
      </c>
      <c r="C106" s="9" t="str">
        <f>+'CALIFICACION FINAL'!C106</f>
        <v>UND</v>
      </c>
      <c r="D106" s="9">
        <f>+'CALIFICACION FINAL'!D106</f>
        <v>48</v>
      </c>
      <c r="E106" s="15">
        <f>+'CALIFICACION FINAL'!E106/'CALIFICACION FINAL'!T106</f>
        <v>1.5866765725606735</v>
      </c>
      <c r="F106" s="15">
        <f>+'CALIFICACION FINAL'!F106/'CALIFICACION FINAL'!T106</f>
        <v>1.5440812283308569</v>
      </c>
      <c r="G106" s="15">
        <f>+'CALIFICACION FINAL'!G106/'CALIFICACION FINAL'!T106</f>
        <v>0</v>
      </c>
      <c r="H106" s="15">
        <f>+'CALIFICACION FINAL'!H106/'CALIFICACION FINAL'!T106</f>
        <v>1.12555720653789</v>
      </c>
      <c r="I106" s="15">
        <f>+'CALIFICACION FINAL'!I106/'CALIFICACION FINAL'!T106</f>
        <v>1.5604259534422982</v>
      </c>
      <c r="J106" s="15">
        <f>+'CALIFICACION FINAL'!J106/'CALIFICACION FINAL'!T106</f>
        <v>1.674145616641902</v>
      </c>
      <c r="K106" s="15">
        <f>+'CALIFICACION FINAL'!K106/'CALIFICACION FINAL'!T106</f>
        <v>0</v>
      </c>
      <c r="L106" s="15">
        <f>+'CALIFICACION FINAL'!L106/'CALIFICACION FINAL'!T106</f>
        <v>0</v>
      </c>
      <c r="M106" s="15">
        <f>+'CALIFICACION FINAL'!M106/'CALIFICACION FINAL'!T106</f>
        <v>0</v>
      </c>
      <c r="N106" s="15">
        <f>+'CALIFICACION FINAL'!N106/'CALIFICACION FINAL'!T106</f>
        <v>1</v>
      </c>
      <c r="O106" s="15">
        <f>+'CALIFICACION FINAL'!O106/'CALIFICACION FINAL'!T106</f>
        <v>1.9034175334323922</v>
      </c>
      <c r="P106" s="15">
        <f>+'CALIFICACION FINAL'!P106/'CALIFICACION FINAL'!T106</f>
        <v>0</v>
      </c>
      <c r="Q106" s="15">
        <f>+'CALIFICACION FINAL'!Q106/'CALIFICACION FINAL'!T106</f>
        <v>0</v>
      </c>
      <c r="R106" s="15">
        <f>+'CALIFICACION FINAL'!R106/'CALIFICACION FINAL'!T106</f>
        <v>0</v>
      </c>
      <c r="S106" s="15">
        <f>+'CALIFICACION FINAL'!S106/'CALIFICACION FINAL'!T106</f>
        <v>0</v>
      </c>
      <c r="T106" s="15" t="e">
        <f>+'CALIFICACION FINAL'!#REF!/'CALIFICACION FINAL'!T106</f>
        <v>#REF!</v>
      </c>
      <c r="U106" s="15" t="e">
        <f>+'CALIFICACION FINAL'!#REF!/'CALIFICACION FINAL'!T106</f>
        <v>#REF!</v>
      </c>
    </row>
    <row r="107" spans="1:21" s="1" customFormat="1">
      <c r="A107" s="9">
        <f>+'CALIFICACION FINAL'!A107</f>
        <v>102</v>
      </c>
      <c r="B107" s="9" t="str">
        <f>+'CALIFICACION FINAL'!B107</f>
        <v>CAUCHO  PARA SUCCION X MTS SILICONADO</v>
      </c>
      <c r="C107" s="9" t="str">
        <f>+'CALIFICACION FINAL'!C107</f>
        <v>RLO X 15 MTS</v>
      </c>
      <c r="D107" s="9">
        <f>+'CALIFICACION FINAL'!D107</f>
        <v>30</v>
      </c>
      <c r="E107" s="15">
        <f>+'CALIFICACION FINAL'!E107/'CALIFICACION FINAL'!T107</f>
        <v>1.7133956386292832</v>
      </c>
      <c r="F107" s="15">
        <f>+'CALIFICACION FINAL'!F107/'CALIFICACION FINAL'!T107</f>
        <v>0</v>
      </c>
      <c r="G107" s="15">
        <f>+'CALIFICACION FINAL'!G107/'CALIFICACION FINAL'!T107</f>
        <v>0</v>
      </c>
      <c r="H107" s="15">
        <f>+'CALIFICACION FINAL'!H107/'CALIFICACION FINAL'!T107</f>
        <v>2.1063429400119698</v>
      </c>
      <c r="I107" s="15">
        <f>+'CALIFICACION FINAL'!I107/'CALIFICACION FINAL'!T107</f>
        <v>0</v>
      </c>
      <c r="J107" s="15">
        <f>+'CALIFICACION FINAL'!J107/'CALIFICACION FINAL'!T107</f>
        <v>1</v>
      </c>
      <c r="K107" s="15">
        <f>+'CALIFICACION FINAL'!K107/'CALIFICACION FINAL'!T107</f>
        <v>0</v>
      </c>
      <c r="L107" s="15">
        <f>+'CALIFICACION FINAL'!L107/'CALIFICACION FINAL'!T107</f>
        <v>0</v>
      </c>
      <c r="M107" s="15">
        <f>+'CALIFICACION FINAL'!M107/'CALIFICACION FINAL'!T107</f>
        <v>0</v>
      </c>
      <c r="N107" s="15">
        <f>+'CALIFICACION FINAL'!N107/'CALIFICACION FINAL'!T107</f>
        <v>0</v>
      </c>
      <c r="O107" s="15">
        <f>+'CALIFICACION FINAL'!O107/'CALIFICACION FINAL'!T107</f>
        <v>0</v>
      </c>
      <c r="P107" s="15">
        <f>+'CALIFICACION FINAL'!P107/'CALIFICACION FINAL'!T107</f>
        <v>1.1840787716955938</v>
      </c>
      <c r="Q107" s="15">
        <f>+'CALIFICACION FINAL'!Q107/'CALIFICACION FINAL'!T107</f>
        <v>0</v>
      </c>
      <c r="R107" s="15">
        <f>+'CALIFICACION FINAL'!R107/'CALIFICACION FINAL'!T107</f>
        <v>0</v>
      </c>
      <c r="S107" s="15">
        <f>+'CALIFICACION FINAL'!S107/'CALIFICACION FINAL'!T107</f>
        <v>1.0747663551401867</v>
      </c>
      <c r="T107" s="15" t="e">
        <f>+'CALIFICACION FINAL'!#REF!/'CALIFICACION FINAL'!T107</f>
        <v>#REF!</v>
      </c>
      <c r="U107" s="15" t="e">
        <f>+'CALIFICACION FINAL'!#REF!/'CALIFICACION FINAL'!T107</f>
        <v>#REF!</v>
      </c>
    </row>
    <row r="108" spans="1:21" s="1" customFormat="1">
      <c r="A108" s="9">
        <f>+'CALIFICACION FINAL'!A108</f>
        <v>103</v>
      </c>
      <c r="B108" s="9" t="str">
        <f>+'CALIFICACION FINAL'!B108</f>
        <v xml:space="preserve">CAUCHO LATEX DE SUCCION </v>
      </c>
      <c r="C108" s="9" t="str">
        <f>+'CALIFICACION FINAL'!C108</f>
        <v>UND</v>
      </c>
      <c r="D108" s="9">
        <f>+'CALIFICACION FINAL'!D108</f>
        <v>24</v>
      </c>
      <c r="E108" s="15">
        <f>+'CALIFICACION FINAL'!E108/'CALIFICACION FINAL'!T108</f>
        <v>0</v>
      </c>
      <c r="F108" s="15">
        <f>+'CALIFICACION FINAL'!F108/'CALIFICACION FINAL'!T108</f>
        <v>0</v>
      </c>
      <c r="G108" s="15">
        <f>+'CALIFICACION FINAL'!G108/'CALIFICACION FINAL'!T108</f>
        <v>1</v>
      </c>
      <c r="H108" s="15">
        <f>+'CALIFICACION FINAL'!H108/'CALIFICACION FINAL'!T108</f>
        <v>55.941419833947464</v>
      </c>
      <c r="I108" s="15">
        <f>+'CALIFICACION FINAL'!I108/'CALIFICACION FINAL'!T108</f>
        <v>0</v>
      </c>
      <c r="J108" s="15">
        <f>+'CALIFICACION FINAL'!J108/'CALIFICACION FINAL'!T108</f>
        <v>0</v>
      </c>
      <c r="K108" s="15">
        <f>+'CALIFICACION FINAL'!K108/'CALIFICACION FINAL'!T108</f>
        <v>0</v>
      </c>
      <c r="L108" s="15">
        <f>+'CALIFICACION FINAL'!L108/'CALIFICACION FINAL'!T108</f>
        <v>0</v>
      </c>
      <c r="M108" s="15">
        <f>+'CALIFICACION FINAL'!M108/'CALIFICACION FINAL'!T108</f>
        <v>0</v>
      </c>
      <c r="N108" s="15">
        <f>+'CALIFICACION FINAL'!N108/'CALIFICACION FINAL'!T108</f>
        <v>0</v>
      </c>
      <c r="O108" s="15">
        <f>+'CALIFICACION FINAL'!O108/'CALIFICACION FINAL'!T108</f>
        <v>0</v>
      </c>
      <c r="P108" s="15">
        <f>+'CALIFICACION FINAL'!P108/'CALIFICACION FINAL'!T108</f>
        <v>64.635146214812778</v>
      </c>
      <c r="Q108" s="15">
        <f>+'CALIFICACION FINAL'!Q108/'CALIFICACION FINAL'!T108</f>
        <v>2.4596884394643341</v>
      </c>
      <c r="R108" s="15">
        <f>+'CALIFICACION FINAL'!R108/'CALIFICACION FINAL'!T108</f>
        <v>0</v>
      </c>
      <c r="S108" s="15">
        <f>+'CALIFICACION FINAL'!S108/'CALIFICACION FINAL'!T108</f>
        <v>0</v>
      </c>
      <c r="T108" s="15" t="e">
        <f>+'CALIFICACION FINAL'!#REF!/'CALIFICACION FINAL'!T108</f>
        <v>#REF!</v>
      </c>
      <c r="U108" s="15" t="e">
        <f>+'CALIFICACION FINAL'!#REF!/'CALIFICACION FINAL'!T108</f>
        <v>#REF!</v>
      </c>
    </row>
    <row r="109" spans="1:21" s="1" customFormat="1">
      <c r="A109" s="9">
        <f>+'CALIFICACION FINAL'!A109</f>
        <v>104</v>
      </c>
      <c r="B109" s="9" t="str">
        <f>+'CALIFICACION FINAL'!B109</f>
        <v>CERA OSEA</v>
      </c>
      <c r="C109" s="9" t="str">
        <f>+'CALIFICACION FINAL'!C109</f>
        <v>CJA X 12 UNIDADES</v>
      </c>
      <c r="D109" s="9">
        <f>+'CALIFICACION FINAL'!D109</f>
        <v>4</v>
      </c>
      <c r="E109" s="15">
        <f>+'CALIFICACION FINAL'!E109/'CALIFICACION FINAL'!T109</f>
        <v>1.3053999999999999</v>
      </c>
      <c r="F109" s="15">
        <f>+'CALIFICACION FINAL'!F109/'CALIFICACION FINAL'!T109</f>
        <v>24.211200000000002</v>
      </c>
      <c r="G109" s="15">
        <f>+'CALIFICACION FINAL'!G109/'CALIFICACION FINAL'!T109</f>
        <v>0</v>
      </c>
      <c r="H109" s="15">
        <f>+'CALIFICACION FINAL'!H109/'CALIFICACION FINAL'!T109</f>
        <v>25.958400000000001</v>
      </c>
      <c r="I109" s="15">
        <f>+'CALIFICACION FINAL'!I109/'CALIFICACION FINAL'!T109</f>
        <v>24.2714</v>
      </c>
      <c r="J109" s="15">
        <f>+'CALIFICACION FINAL'!J109/'CALIFICACION FINAL'!T109</f>
        <v>26.041248</v>
      </c>
      <c r="K109" s="15">
        <f>+'CALIFICACION FINAL'!K109/'CALIFICACION FINAL'!T109</f>
        <v>0</v>
      </c>
      <c r="L109" s="15">
        <f>+'CALIFICACION FINAL'!L109/'CALIFICACION FINAL'!T109</f>
        <v>0</v>
      </c>
      <c r="M109" s="15">
        <f>+'CALIFICACION FINAL'!M109/'CALIFICACION FINAL'!T109</f>
        <v>0</v>
      </c>
      <c r="N109" s="15">
        <f>+'CALIFICACION FINAL'!N109/'CALIFICACION FINAL'!T109</f>
        <v>1</v>
      </c>
      <c r="O109" s="15">
        <f>+'CALIFICACION FINAL'!O109/'CALIFICACION FINAL'!T109</f>
        <v>2.6204000000000001</v>
      </c>
      <c r="P109" s="15">
        <f>+'CALIFICACION FINAL'!P109/'CALIFICACION FINAL'!T109</f>
        <v>0</v>
      </c>
      <c r="Q109" s="15">
        <f>+'CALIFICACION FINAL'!Q109/'CALIFICACION FINAL'!T109</f>
        <v>0</v>
      </c>
      <c r="R109" s="15">
        <f>+'CALIFICACION FINAL'!R109/'CALIFICACION FINAL'!T109</f>
        <v>0</v>
      </c>
      <c r="S109" s="15">
        <f>+'CALIFICACION FINAL'!S109/'CALIFICACION FINAL'!T109</f>
        <v>0</v>
      </c>
      <c r="T109" s="15" t="e">
        <f>+'CALIFICACION FINAL'!#REF!/'CALIFICACION FINAL'!T109</f>
        <v>#REF!</v>
      </c>
      <c r="U109" s="15" t="e">
        <f>+'CALIFICACION FINAL'!#REF!/'CALIFICACION FINAL'!T109</f>
        <v>#REF!</v>
      </c>
    </row>
    <row r="110" spans="1:21" s="1" customFormat="1">
      <c r="A110" s="9">
        <f>+'CALIFICACION FINAL'!A110</f>
        <v>105</v>
      </c>
      <c r="B110" s="9" t="str">
        <f>+'CALIFICACION FINAL'!B110</f>
        <v>CIDEX OPA ORTOFTALALDEHIDO</v>
      </c>
      <c r="C110" s="9" t="str">
        <f>+'CALIFICACION FINAL'!C110</f>
        <v>GLN</v>
      </c>
      <c r="D110" s="9">
        <f>+'CALIFICACION FINAL'!D110</f>
        <v>30</v>
      </c>
      <c r="E110" s="15">
        <f>+'CALIFICACION FINAL'!E110/'CALIFICACION FINAL'!T110</f>
        <v>0</v>
      </c>
      <c r="F110" s="15">
        <f>+'CALIFICACION FINAL'!F110/'CALIFICACION FINAL'!T110</f>
        <v>1.2162999999999999</v>
      </c>
      <c r="G110" s="15">
        <f>+'CALIFICACION FINAL'!G110/'CALIFICACION FINAL'!T110</f>
        <v>1</v>
      </c>
      <c r="H110" s="15">
        <f>+'CALIFICACION FINAL'!H110/'CALIFICACION FINAL'!T110</f>
        <v>1.3821727272727273</v>
      </c>
      <c r="I110" s="15">
        <f>+'CALIFICACION FINAL'!I110/'CALIFICACION FINAL'!T110</f>
        <v>1.230409090909091</v>
      </c>
      <c r="J110" s="15">
        <f>+'CALIFICACION FINAL'!J110/'CALIFICACION FINAL'!T110</f>
        <v>1.296909090909091</v>
      </c>
      <c r="K110" s="15">
        <f>+'CALIFICACION FINAL'!K110/'CALIFICACION FINAL'!T110</f>
        <v>0</v>
      </c>
      <c r="L110" s="15">
        <f>+'CALIFICACION FINAL'!L110/'CALIFICACION FINAL'!T110</f>
        <v>0</v>
      </c>
      <c r="M110" s="15">
        <f>+'CALIFICACION FINAL'!M110/'CALIFICACION FINAL'!T110</f>
        <v>0</v>
      </c>
      <c r="N110" s="15">
        <f>+'CALIFICACION FINAL'!N110/'CALIFICACION FINAL'!T110</f>
        <v>0</v>
      </c>
      <c r="O110" s="15">
        <f>+'CALIFICACION FINAL'!O110/'CALIFICACION FINAL'!T110</f>
        <v>1.5768</v>
      </c>
      <c r="P110" s="15">
        <f>+'CALIFICACION FINAL'!P110/'CALIFICACION FINAL'!T110</f>
        <v>0</v>
      </c>
      <c r="Q110" s="15">
        <f>+'CALIFICACION FINAL'!Q110/'CALIFICACION FINAL'!T110</f>
        <v>0</v>
      </c>
      <c r="R110" s="15">
        <f>+'CALIFICACION FINAL'!R110/'CALIFICACION FINAL'!T110</f>
        <v>0</v>
      </c>
      <c r="S110" s="15">
        <f>+'CALIFICACION FINAL'!S110/'CALIFICACION FINAL'!T110</f>
        <v>0</v>
      </c>
      <c r="T110" s="15" t="e">
        <f>+'CALIFICACION FINAL'!#REF!/'CALIFICACION FINAL'!T110</f>
        <v>#REF!</v>
      </c>
      <c r="U110" s="15" t="e">
        <f>+'CALIFICACION FINAL'!#REF!/'CALIFICACION FINAL'!T110</f>
        <v>#REF!</v>
      </c>
    </row>
    <row r="111" spans="1:21" s="1" customFormat="1">
      <c r="A111" s="9">
        <f>+'CALIFICACION FINAL'!A111</f>
        <v>106</v>
      </c>
      <c r="B111" s="9" t="str">
        <f>+'CALIFICACION FINAL'!B111</f>
        <v xml:space="preserve">CINTA PARA CORRECCION DE INCONTINENCIA TRANSOBTURATRIS DE LIBRE TENSION CON BORDES TERMO SELLADOS </v>
      </c>
      <c r="C111" s="9" t="str">
        <f>+'CALIFICACION FINAL'!C111</f>
        <v>UND</v>
      </c>
      <c r="D111" s="9">
        <f>+'CALIFICACION FINAL'!D111</f>
        <v>12</v>
      </c>
      <c r="E111" s="15">
        <f>+'CALIFICACION FINAL'!E111/'CALIFICACION FINAL'!T111</f>
        <v>0</v>
      </c>
      <c r="F111" s="15">
        <f>+'CALIFICACION FINAL'!F111/'CALIFICACION FINAL'!T111</f>
        <v>1.1732693333333333</v>
      </c>
      <c r="G111" s="15">
        <f>+'CALIFICACION FINAL'!G111/'CALIFICACION FINAL'!T111</f>
        <v>0</v>
      </c>
      <c r="H111" s="15">
        <f>+'CALIFICACION FINAL'!H111/'CALIFICACION FINAL'!T111</f>
        <v>0</v>
      </c>
      <c r="I111" s="15">
        <f>+'CALIFICACION FINAL'!I111/'CALIFICACION FINAL'!T111</f>
        <v>0</v>
      </c>
      <c r="J111" s="15">
        <f>+'CALIFICACION FINAL'!J111/'CALIFICACION FINAL'!T111</f>
        <v>1.2459835733333335</v>
      </c>
      <c r="K111" s="15">
        <f>+'CALIFICACION FINAL'!K111/'CALIFICACION FINAL'!T111</f>
        <v>0</v>
      </c>
      <c r="L111" s="15">
        <f>+'CALIFICACION FINAL'!L111/'CALIFICACION FINAL'!T111</f>
        <v>0</v>
      </c>
      <c r="M111" s="15">
        <f>+'CALIFICACION FINAL'!M111/'CALIFICACION FINAL'!T111</f>
        <v>0</v>
      </c>
      <c r="N111" s="15">
        <f>+'CALIFICACION FINAL'!N111/'CALIFICACION FINAL'!T111</f>
        <v>1</v>
      </c>
      <c r="O111" s="15">
        <f>+'CALIFICACION FINAL'!O111/'CALIFICACION FINAL'!T111</f>
        <v>0</v>
      </c>
      <c r="P111" s="15">
        <f>+'CALIFICACION FINAL'!P111/'CALIFICACION FINAL'!T111</f>
        <v>0</v>
      </c>
      <c r="Q111" s="15">
        <f>+'CALIFICACION FINAL'!Q111/'CALIFICACION FINAL'!T111</f>
        <v>0</v>
      </c>
      <c r="R111" s="15">
        <f>+'CALIFICACION FINAL'!R111/'CALIFICACION FINAL'!T111</f>
        <v>0</v>
      </c>
      <c r="S111" s="15">
        <f>+'CALIFICACION FINAL'!S111/'CALIFICACION FINAL'!T111</f>
        <v>1.1786666666666668</v>
      </c>
      <c r="T111" s="15" t="e">
        <f>+'CALIFICACION FINAL'!#REF!/'CALIFICACION FINAL'!T111</f>
        <v>#REF!</v>
      </c>
      <c r="U111" s="15" t="e">
        <f>+'CALIFICACION FINAL'!#REF!/'CALIFICACION FINAL'!T111</f>
        <v>#REF!</v>
      </c>
    </row>
    <row r="112" spans="1:21" s="1" customFormat="1">
      <c r="A112" s="9">
        <f>+'CALIFICACION FINAL'!A112</f>
        <v>107</v>
      </c>
      <c r="B112" s="9" t="str">
        <f>+'CALIFICACION FINAL'!B112</f>
        <v>CINTA QUIRÚRGICA HIPOALERGÉNICA DE PLÁSTICO TRANSPARENTE POROSA</v>
      </c>
      <c r="C112" s="9" t="str">
        <f>+'CALIFICACION FINAL'!C112</f>
        <v>RLO X 1 PULGADA</v>
      </c>
      <c r="D112" s="9">
        <f>+'CALIFICACION FINAL'!D112</f>
        <v>8</v>
      </c>
      <c r="E112" s="15">
        <f>+'CALIFICACION FINAL'!E112/'CALIFICACION FINAL'!T112</f>
        <v>0</v>
      </c>
      <c r="F112" s="15">
        <f>+'CALIFICACION FINAL'!F112/'CALIFICACION FINAL'!T112</f>
        <v>1</v>
      </c>
      <c r="G112" s="15">
        <f>+'CALIFICACION FINAL'!G112/'CALIFICACION FINAL'!T112</f>
        <v>0</v>
      </c>
      <c r="H112" s="15">
        <f>+'CALIFICACION FINAL'!H112/'CALIFICACION FINAL'!T112</f>
        <v>0</v>
      </c>
      <c r="I112" s="15">
        <f>+'CALIFICACION FINAL'!I112/'CALIFICACION FINAL'!T112</f>
        <v>1.0105954651409197</v>
      </c>
      <c r="J112" s="15">
        <f>+'CALIFICACION FINAL'!J112/'CALIFICACION FINAL'!T112</f>
        <v>1.0938588684043227</v>
      </c>
      <c r="K112" s="15">
        <f>+'CALIFICACION FINAL'!K112/'CALIFICACION FINAL'!T112</f>
        <v>0</v>
      </c>
      <c r="L112" s="15">
        <f>+'CALIFICACION FINAL'!L112/'CALIFICACION FINAL'!T112</f>
        <v>0</v>
      </c>
      <c r="M112" s="15">
        <f>+'CALIFICACION FINAL'!M112/'CALIFICACION FINAL'!T112</f>
        <v>0</v>
      </c>
      <c r="N112" s="15">
        <f>+'CALIFICACION FINAL'!N112/'CALIFICACION FINAL'!T112</f>
        <v>0</v>
      </c>
      <c r="O112" s="15">
        <f>+'CALIFICACION FINAL'!O112/'CALIFICACION FINAL'!T112</f>
        <v>0</v>
      </c>
      <c r="P112" s="15">
        <f>+'CALIFICACION FINAL'!P112/'CALIFICACION FINAL'!T112</f>
        <v>0</v>
      </c>
      <c r="Q112" s="15">
        <f>+'CALIFICACION FINAL'!Q112/'CALIFICACION FINAL'!T112</f>
        <v>0</v>
      </c>
      <c r="R112" s="15">
        <f>+'CALIFICACION FINAL'!R112/'CALIFICACION FINAL'!T112</f>
        <v>0</v>
      </c>
      <c r="S112" s="15">
        <f>+'CALIFICACION FINAL'!S112/'CALIFICACION FINAL'!T112</f>
        <v>0</v>
      </c>
      <c r="T112" s="15" t="e">
        <f>+'CALIFICACION FINAL'!#REF!/'CALIFICACION FINAL'!T112</f>
        <v>#REF!</v>
      </c>
      <c r="U112" s="15" t="e">
        <f>+'CALIFICACION FINAL'!#REF!/'CALIFICACION FINAL'!T112</f>
        <v>#REF!</v>
      </c>
    </row>
    <row r="113" spans="1:21" s="1" customFormat="1">
      <c r="A113" s="9">
        <f>+'CALIFICACION FINAL'!A113</f>
        <v>108</v>
      </c>
      <c r="B113" s="9" t="str">
        <f>+'CALIFICACION FINAL'!B113</f>
        <v>CIRCUITO DE ANESTESIA ADULTO ( SUPERFICIE INTERNA LISA)</v>
      </c>
      <c r="C113" s="9" t="str">
        <f>+'CALIFICACION FINAL'!C113</f>
        <v>UND</v>
      </c>
      <c r="D113" s="9">
        <f>+'CALIFICACION FINAL'!D113</f>
        <v>200</v>
      </c>
      <c r="E113" s="15">
        <f>+'CALIFICACION FINAL'!E113/'CALIFICACION FINAL'!T113</f>
        <v>2.7164602349744675</v>
      </c>
      <c r="F113" s="15">
        <f>+'CALIFICACION FINAL'!F113/'CALIFICACION FINAL'!T113</f>
        <v>0</v>
      </c>
      <c r="G113" s="15">
        <f>+'CALIFICACION FINAL'!G113/'CALIFICACION FINAL'!T113</f>
        <v>0</v>
      </c>
      <c r="H113" s="15">
        <f>+'CALIFICACION FINAL'!H113/'CALIFICACION FINAL'!T113</f>
        <v>1.0145634277779614</v>
      </c>
      <c r="I113" s="15">
        <f>+'CALIFICACION FINAL'!I113/'CALIFICACION FINAL'!T113</f>
        <v>0</v>
      </c>
      <c r="J113" s="15">
        <f>+'CALIFICACION FINAL'!J113/'CALIFICACION FINAL'!T113</f>
        <v>1</v>
      </c>
      <c r="K113" s="15">
        <f>+'CALIFICACION FINAL'!K113/'CALIFICACION FINAL'!T113</f>
        <v>0</v>
      </c>
      <c r="L113" s="15">
        <f>+'CALIFICACION FINAL'!L113/'CALIFICACION FINAL'!T113</f>
        <v>0</v>
      </c>
      <c r="M113" s="15">
        <f>+'CALIFICACION FINAL'!M113/'CALIFICACION FINAL'!T113</f>
        <v>0</v>
      </c>
      <c r="N113" s="15">
        <f>+'CALIFICACION FINAL'!N113/'CALIFICACION FINAL'!T113</f>
        <v>0</v>
      </c>
      <c r="O113" s="15">
        <f>+'CALIFICACION FINAL'!O113/'CALIFICACION FINAL'!T113</f>
        <v>1.3787806153577964</v>
      </c>
      <c r="P113" s="15">
        <f>+'CALIFICACION FINAL'!P113/'CALIFICACION FINAL'!T113</f>
        <v>0</v>
      </c>
      <c r="Q113" s="15">
        <f>+'CALIFICACION FINAL'!Q113/'CALIFICACION FINAL'!T113</f>
        <v>0</v>
      </c>
      <c r="R113" s="15">
        <f>+'CALIFICACION FINAL'!R113/'CALIFICACION FINAL'!T113</f>
        <v>0</v>
      </c>
      <c r="S113" s="15">
        <f>+'CALIFICACION FINAL'!S113/'CALIFICACION FINAL'!T113</f>
        <v>0</v>
      </c>
      <c r="T113" s="15" t="e">
        <f>+'CALIFICACION FINAL'!#REF!/'CALIFICACION FINAL'!T113</f>
        <v>#REF!</v>
      </c>
      <c r="U113" s="15" t="e">
        <f>+'CALIFICACION FINAL'!#REF!/'CALIFICACION FINAL'!T113</f>
        <v>#REF!</v>
      </c>
    </row>
    <row r="114" spans="1:21" s="1" customFormat="1">
      <c r="A114" s="9">
        <f>+'CALIFICACION FINAL'!A114</f>
        <v>109</v>
      </c>
      <c r="B114" s="9" t="str">
        <f>+'CALIFICACION FINAL'!B114</f>
        <v>CIRCUITO DE ANESTESIA PEDIATRIA (SUPERFICIE INTERNA LISA)</v>
      </c>
      <c r="C114" s="9" t="str">
        <f>+'CALIFICACION FINAL'!C114</f>
        <v>UND</v>
      </c>
      <c r="D114" s="9">
        <f>+'CALIFICACION FINAL'!D114</f>
        <v>80</v>
      </c>
      <c r="E114" s="15">
        <f>+'CALIFICACION FINAL'!E114/'CALIFICACION FINAL'!T114</f>
        <v>2.7164602349744675</v>
      </c>
      <c r="F114" s="15">
        <f>+'CALIFICACION FINAL'!F114/'CALIFICACION FINAL'!T114</f>
        <v>0</v>
      </c>
      <c r="G114" s="15">
        <f>+'CALIFICACION FINAL'!G114/'CALIFICACION FINAL'!T114</f>
        <v>0</v>
      </c>
      <c r="H114" s="15">
        <f>+'CALIFICACION FINAL'!H114/'CALIFICACION FINAL'!T114</f>
        <v>1.0145634277779614</v>
      </c>
      <c r="I114" s="15">
        <f>+'CALIFICACION FINAL'!I114/'CALIFICACION FINAL'!T114</f>
        <v>0</v>
      </c>
      <c r="J114" s="15">
        <f>+'CALIFICACION FINAL'!J114/'CALIFICACION FINAL'!T114</f>
        <v>1</v>
      </c>
      <c r="K114" s="15">
        <f>+'CALIFICACION FINAL'!K114/'CALIFICACION FINAL'!T114</f>
        <v>0</v>
      </c>
      <c r="L114" s="15">
        <f>+'CALIFICACION FINAL'!L114/'CALIFICACION FINAL'!T114</f>
        <v>0</v>
      </c>
      <c r="M114" s="15">
        <f>+'CALIFICACION FINAL'!M114/'CALIFICACION FINAL'!T114</f>
        <v>0</v>
      </c>
      <c r="N114" s="15">
        <f>+'CALIFICACION FINAL'!N114/'CALIFICACION FINAL'!T114</f>
        <v>0</v>
      </c>
      <c r="O114" s="15">
        <f>+'CALIFICACION FINAL'!O114/'CALIFICACION FINAL'!T114</f>
        <v>1.3820491588947963</v>
      </c>
      <c r="P114" s="15">
        <f>+'CALIFICACION FINAL'!P114/'CALIFICACION FINAL'!T114</f>
        <v>0</v>
      </c>
      <c r="Q114" s="15">
        <f>+'CALIFICACION FINAL'!Q114/'CALIFICACION FINAL'!T114</f>
        <v>0</v>
      </c>
      <c r="R114" s="15">
        <f>+'CALIFICACION FINAL'!R114/'CALIFICACION FINAL'!T114</f>
        <v>0</v>
      </c>
      <c r="S114" s="15">
        <f>+'CALIFICACION FINAL'!S114/'CALIFICACION FINAL'!T114</f>
        <v>0</v>
      </c>
      <c r="T114" s="15" t="e">
        <f>+'CALIFICACION FINAL'!#REF!/'CALIFICACION FINAL'!T114</f>
        <v>#REF!</v>
      </c>
      <c r="U114" s="15" t="e">
        <f>+'CALIFICACION FINAL'!#REF!/'CALIFICACION FINAL'!T114</f>
        <v>#REF!</v>
      </c>
    </row>
    <row r="115" spans="1:21" s="1" customFormat="1">
      <c r="A115" s="9">
        <f>+'CALIFICACION FINAL'!A115</f>
        <v>110</v>
      </c>
      <c r="B115" s="9" t="str">
        <f>+'CALIFICACION FINAL'!B115</f>
        <v>CLIP MULTIPLE ENDOSCOPICO 5mm</v>
      </c>
      <c r="C115" s="9" t="str">
        <f>+'CALIFICACION FINAL'!C115</f>
        <v>UND</v>
      </c>
      <c r="D115" s="9">
        <f>+'CALIFICACION FINAL'!D115</f>
        <v>4</v>
      </c>
      <c r="E115" s="15" t="e">
        <f>+'CALIFICACION FINAL'!E115/'CALIFICACION FINAL'!T115</f>
        <v>#DIV/0!</v>
      </c>
      <c r="F115" s="15" t="e">
        <f>+'CALIFICACION FINAL'!F115/'CALIFICACION FINAL'!T115</f>
        <v>#DIV/0!</v>
      </c>
      <c r="G115" s="15" t="e">
        <f>+'CALIFICACION FINAL'!G115/'CALIFICACION FINAL'!T115</f>
        <v>#DIV/0!</v>
      </c>
      <c r="H115" s="15" t="e">
        <f>+'CALIFICACION FINAL'!H115/'CALIFICACION FINAL'!T115</f>
        <v>#DIV/0!</v>
      </c>
      <c r="I115" s="15" t="e">
        <f>+'CALIFICACION FINAL'!I115/'CALIFICACION FINAL'!T115</f>
        <v>#DIV/0!</v>
      </c>
      <c r="J115" s="15" t="e">
        <f>+'CALIFICACION FINAL'!J115/'CALIFICACION FINAL'!T115</f>
        <v>#DIV/0!</v>
      </c>
      <c r="K115" s="15" t="e">
        <f>+'CALIFICACION FINAL'!K115/'CALIFICACION FINAL'!T115</f>
        <v>#DIV/0!</v>
      </c>
      <c r="L115" s="15" t="e">
        <f>+'CALIFICACION FINAL'!L115/'CALIFICACION FINAL'!T115</f>
        <v>#DIV/0!</v>
      </c>
      <c r="M115" s="15" t="e">
        <f>+'CALIFICACION FINAL'!M115/'CALIFICACION FINAL'!T115</f>
        <v>#DIV/0!</v>
      </c>
      <c r="N115" s="15" t="e">
        <f>+'CALIFICACION FINAL'!N115/'CALIFICACION FINAL'!T115</f>
        <v>#DIV/0!</v>
      </c>
      <c r="O115" s="15" t="e">
        <f>+'CALIFICACION FINAL'!O115/'CALIFICACION FINAL'!T115</f>
        <v>#DIV/0!</v>
      </c>
      <c r="P115" s="15" t="e">
        <f>+'CALIFICACION FINAL'!P115/'CALIFICACION FINAL'!T115</f>
        <v>#DIV/0!</v>
      </c>
      <c r="Q115" s="15" t="e">
        <f>+'CALIFICACION FINAL'!Q115/'CALIFICACION FINAL'!T115</f>
        <v>#DIV/0!</v>
      </c>
      <c r="R115" s="15" t="e">
        <f>+'CALIFICACION FINAL'!R115/'CALIFICACION FINAL'!T115</f>
        <v>#DIV/0!</v>
      </c>
      <c r="S115" s="15" t="e">
        <f>+'CALIFICACION FINAL'!S115/'CALIFICACION FINAL'!T115</f>
        <v>#DIV/0!</v>
      </c>
      <c r="T115" s="15" t="e">
        <f>+'CALIFICACION FINAL'!#REF!/'CALIFICACION FINAL'!T115</f>
        <v>#REF!</v>
      </c>
      <c r="U115" s="15" t="e">
        <f>+'CALIFICACION FINAL'!#REF!/'CALIFICACION FINAL'!T115</f>
        <v>#REF!</v>
      </c>
    </row>
    <row r="116" spans="1:21" s="1" customFormat="1">
      <c r="A116" s="9">
        <f>+'CALIFICACION FINAL'!A116</f>
        <v>111</v>
      </c>
      <c r="B116" s="9" t="str">
        <f>+'CALIFICACION FINAL'!B116</f>
        <v>COLLAR CERVICAL BLANDO  L</v>
      </c>
      <c r="C116" s="9" t="str">
        <f>+'CALIFICACION FINAL'!C116</f>
        <v>UND</v>
      </c>
      <c r="D116" s="9">
        <f>+'CALIFICACION FINAL'!D116</f>
        <v>20</v>
      </c>
      <c r="E116" s="15">
        <f>+'CALIFICACION FINAL'!E116/'CALIFICACION FINAL'!T116</f>
        <v>1</v>
      </c>
      <c r="F116" s="15">
        <f>+'CALIFICACION FINAL'!F116/'CALIFICACION FINAL'!T116</f>
        <v>0</v>
      </c>
      <c r="G116" s="15">
        <f>+'CALIFICACION FINAL'!G116/'CALIFICACION FINAL'!T116</f>
        <v>0</v>
      </c>
      <c r="H116" s="15">
        <f>+'CALIFICACION FINAL'!H116/'CALIFICACION FINAL'!T116</f>
        <v>1.2175</v>
      </c>
      <c r="I116" s="15">
        <f>+'CALIFICACION FINAL'!I116/'CALIFICACION FINAL'!T116</f>
        <v>0</v>
      </c>
      <c r="J116" s="15">
        <f>+'CALIFICACION FINAL'!J116/'CALIFICACION FINAL'!T116</f>
        <v>0</v>
      </c>
      <c r="K116" s="15">
        <f>+'CALIFICACION FINAL'!K116/'CALIFICACION FINAL'!T116</f>
        <v>0</v>
      </c>
      <c r="L116" s="15">
        <f>+'CALIFICACION FINAL'!L116/'CALIFICACION FINAL'!T116</f>
        <v>0</v>
      </c>
      <c r="M116" s="15">
        <f>+'CALIFICACION FINAL'!M116/'CALIFICACION FINAL'!T116</f>
        <v>0</v>
      </c>
      <c r="N116" s="15">
        <f>+'CALIFICACION FINAL'!N116/'CALIFICACION FINAL'!T116</f>
        <v>0</v>
      </c>
      <c r="O116" s="15">
        <f>+'CALIFICACION FINAL'!O116/'CALIFICACION FINAL'!T116</f>
        <v>1.4285833333333333</v>
      </c>
      <c r="P116" s="15">
        <f>+'CALIFICACION FINAL'!P116/'CALIFICACION FINAL'!T116</f>
        <v>1.0083333333333333</v>
      </c>
      <c r="Q116" s="15">
        <f>+'CALIFICACION FINAL'!Q116/'CALIFICACION FINAL'!T116</f>
        <v>0</v>
      </c>
      <c r="R116" s="15">
        <f>+'CALIFICACION FINAL'!R116/'CALIFICACION FINAL'!T116</f>
        <v>0</v>
      </c>
      <c r="S116" s="15">
        <f>+'CALIFICACION FINAL'!S116/'CALIFICACION FINAL'!T116</f>
        <v>0</v>
      </c>
      <c r="T116" s="15" t="e">
        <f>+'CALIFICACION FINAL'!#REF!/'CALIFICACION FINAL'!T116</f>
        <v>#REF!</v>
      </c>
      <c r="U116" s="15" t="e">
        <f>+'CALIFICACION FINAL'!#REF!/'CALIFICACION FINAL'!T116</f>
        <v>#REF!</v>
      </c>
    </row>
    <row r="117" spans="1:21" s="1" customFormat="1">
      <c r="A117" s="9">
        <f>+'CALIFICACION FINAL'!A117</f>
        <v>112</v>
      </c>
      <c r="B117" s="9" t="str">
        <f>+'CALIFICACION FINAL'!B117</f>
        <v>COLLAR CERVICAL BLANDO  M</v>
      </c>
      <c r="C117" s="9" t="str">
        <f>+'CALIFICACION FINAL'!C117</f>
        <v>UND</v>
      </c>
      <c r="D117" s="9">
        <f>+'CALIFICACION FINAL'!D117</f>
        <v>15</v>
      </c>
      <c r="E117" s="15">
        <f>+'CALIFICACION FINAL'!E117/'CALIFICACION FINAL'!T117</f>
        <v>1</v>
      </c>
      <c r="F117" s="15">
        <f>+'CALIFICACION FINAL'!F117/'CALIFICACION FINAL'!T117</f>
        <v>0</v>
      </c>
      <c r="G117" s="15">
        <f>+'CALIFICACION FINAL'!G117/'CALIFICACION FINAL'!T117</f>
        <v>0</v>
      </c>
      <c r="H117" s="15">
        <f>+'CALIFICACION FINAL'!H117/'CALIFICACION FINAL'!T117</f>
        <v>0</v>
      </c>
      <c r="I117" s="15">
        <f>+'CALIFICACION FINAL'!I117/'CALIFICACION FINAL'!T117</f>
        <v>0</v>
      </c>
      <c r="J117" s="15">
        <f>+'CALIFICACION FINAL'!J117/'CALIFICACION FINAL'!T117</f>
        <v>0</v>
      </c>
      <c r="K117" s="15">
        <f>+'CALIFICACION FINAL'!K117/'CALIFICACION FINAL'!T117</f>
        <v>0</v>
      </c>
      <c r="L117" s="15">
        <f>+'CALIFICACION FINAL'!L117/'CALIFICACION FINAL'!T117</f>
        <v>0</v>
      </c>
      <c r="M117" s="15">
        <f>+'CALIFICACION FINAL'!M117/'CALIFICACION FINAL'!T117</f>
        <v>0</v>
      </c>
      <c r="N117" s="15">
        <f>+'CALIFICACION FINAL'!N117/'CALIFICACION FINAL'!T117</f>
        <v>0</v>
      </c>
      <c r="O117" s="15">
        <f>+'CALIFICACION FINAL'!O117/'CALIFICACION FINAL'!T117</f>
        <v>1.4285833333333333</v>
      </c>
      <c r="P117" s="15">
        <f>+'CALIFICACION FINAL'!P117/'CALIFICACION FINAL'!T117</f>
        <v>1.0083333333333333</v>
      </c>
      <c r="Q117" s="15">
        <f>+'CALIFICACION FINAL'!Q117/'CALIFICACION FINAL'!T117</f>
        <v>0</v>
      </c>
      <c r="R117" s="15">
        <f>+'CALIFICACION FINAL'!R117/'CALIFICACION FINAL'!T117</f>
        <v>0</v>
      </c>
      <c r="S117" s="15">
        <f>+'CALIFICACION FINAL'!S117/'CALIFICACION FINAL'!T117</f>
        <v>0</v>
      </c>
      <c r="T117" s="15" t="e">
        <f>+'CALIFICACION FINAL'!#REF!/'CALIFICACION FINAL'!T117</f>
        <v>#REF!</v>
      </c>
      <c r="U117" s="15" t="e">
        <f>+'CALIFICACION FINAL'!#REF!/'CALIFICACION FINAL'!T117</f>
        <v>#REF!</v>
      </c>
    </row>
    <row r="118" spans="1:21" s="1" customFormat="1">
      <c r="A118" s="9">
        <f>+'CALIFICACION FINAL'!A118</f>
        <v>113</v>
      </c>
      <c r="B118" s="9" t="str">
        <f>+'CALIFICACION FINAL'!B118</f>
        <v>COLLAR CERVICAL BLANDO  S</v>
      </c>
      <c r="C118" s="9" t="str">
        <f>+'CALIFICACION FINAL'!C118</f>
        <v>UND</v>
      </c>
      <c r="D118" s="9">
        <f>+'CALIFICACION FINAL'!D118</f>
        <v>15</v>
      </c>
      <c r="E118" s="15">
        <f>+'CALIFICACION FINAL'!E118/'CALIFICACION FINAL'!T118</f>
        <v>1</v>
      </c>
      <c r="F118" s="15">
        <f>+'CALIFICACION FINAL'!F118/'CALIFICACION FINAL'!T118</f>
        <v>0</v>
      </c>
      <c r="G118" s="15">
        <f>+'CALIFICACION FINAL'!G118/'CALIFICACION FINAL'!T118</f>
        <v>0</v>
      </c>
      <c r="H118" s="15">
        <f>+'CALIFICACION FINAL'!H118/'CALIFICACION FINAL'!T118</f>
        <v>1.25</v>
      </c>
      <c r="I118" s="15">
        <f>+'CALIFICACION FINAL'!I118/'CALIFICACION FINAL'!T118</f>
        <v>0</v>
      </c>
      <c r="J118" s="15">
        <f>+'CALIFICACION FINAL'!J118/'CALIFICACION FINAL'!T118</f>
        <v>0</v>
      </c>
      <c r="K118" s="15">
        <f>+'CALIFICACION FINAL'!K118/'CALIFICACION FINAL'!T118</f>
        <v>0</v>
      </c>
      <c r="L118" s="15">
        <f>+'CALIFICACION FINAL'!L118/'CALIFICACION FINAL'!T118</f>
        <v>0</v>
      </c>
      <c r="M118" s="15">
        <f>+'CALIFICACION FINAL'!M118/'CALIFICACION FINAL'!T118</f>
        <v>0</v>
      </c>
      <c r="N118" s="15">
        <f>+'CALIFICACION FINAL'!N118/'CALIFICACION FINAL'!T118</f>
        <v>0</v>
      </c>
      <c r="O118" s="15">
        <f>+'CALIFICACION FINAL'!O118/'CALIFICACION FINAL'!T118</f>
        <v>1.4892466666666666</v>
      </c>
      <c r="P118" s="15">
        <f>+'CALIFICACION FINAL'!P118/'CALIFICACION FINAL'!T118</f>
        <v>1.0083333333333333</v>
      </c>
      <c r="Q118" s="15">
        <f>+'CALIFICACION FINAL'!Q118/'CALIFICACION FINAL'!T118</f>
        <v>0</v>
      </c>
      <c r="R118" s="15">
        <f>+'CALIFICACION FINAL'!R118/'CALIFICACION FINAL'!T118</f>
        <v>0</v>
      </c>
      <c r="S118" s="15">
        <f>+'CALIFICACION FINAL'!S118/'CALIFICACION FINAL'!T118</f>
        <v>0</v>
      </c>
      <c r="T118" s="15" t="e">
        <f>+'CALIFICACION FINAL'!#REF!/'CALIFICACION FINAL'!T118</f>
        <v>#REF!</v>
      </c>
      <c r="U118" s="15" t="e">
        <f>+'CALIFICACION FINAL'!#REF!/'CALIFICACION FINAL'!T118</f>
        <v>#REF!</v>
      </c>
    </row>
    <row r="119" spans="1:21" s="1" customFormat="1">
      <c r="A119" s="9">
        <f>+'CALIFICACION FINAL'!A119</f>
        <v>114</v>
      </c>
      <c r="B119" s="9" t="str">
        <f>+'CALIFICACION FINAL'!B119</f>
        <v xml:space="preserve">COLLAR CERVICAL PHILADELFIA AJUSTABLE ADULTO  </v>
      </c>
      <c r="C119" s="9" t="str">
        <f>+'CALIFICACION FINAL'!C119</f>
        <v>UND</v>
      </c>
      <c r="D119" s="9">
        <f>+'CALIFICACION FINAL'!D119</f>
        <v>40</v>
      </c>
      <c r="E119" s="15">
        <f>+'CALIFICACION FINAL'!E119/'CALIFICACION FINAL'!T119</f>
        <v>0</v>
      </c>
      <c r="F119" s="15">
        <f>+'CALIFICACION FINAL'!F119/'CALIFICACION FINAL'!T119</f>
        <v>0</v>
      </c>
      <c r="G119" s="15">
        <f>+'CALIFICACION FINAL'!G119/'CALIFICACION FINAL'!T119</f>
        <v>0</v>
      </c>
      <c r="H119" s="15">
        <f>+'CALIFICACION FINAL'!H119/'CALIFICACION FINAL'!T119</f>
        <v>1.1885071450288842</v>
      </c>
      <c r="I119" s="15">
        <f>+'CALIFICACION FINAL'!I119/'CALIFICACION FINAL'!T119</f>
        <v>0</v>
      </c>
      <c r="J119" s="15">
        <f>+'CALIFICACION FINAL'!J119/'CALIFICACION FINAL'!T119</f>
        <v>0</v>
      </c>
      <c r="K119" s="15">
        <f>+'CALIFICACION FINAL'!K119/'CALIFICACION FINAL'!T119</f>
        <v>0</v>
      </c>
      <c r="L119" s="15">
        <f>+'CALIFICACION FINAL'!L119/'CALIFICACION FINAL'!T119</f>
        <v>0</v>
      </c>
      <c r="M119" s="15">
        <f>+'CALIFICACION FINAL'!M119/'CALIFICACION FINAL'!T119</f>
        <v>0</v>
      </c>
      <c r="N119" s="15">
        <f>+'CALIFICACION FINAL'!N119/'CALIFICACION FINAL'!T119</f>
        <v>0</v>
      </c>
      <c r="O119" s="15">
        <f>+'CALIFICACION FINAL'!O119/'CALIFICACION FINAL'!T119</f>
        <v>1.2987534204925508</v>
      </c>
      <c r="P119" s="15">
        <f>+'CALIFICACION FINAL'!P119/'CALIFICACION FINAL'!T119</f>
        <v>1</v>
      </c>
      <c r="Q119" s="15">
        <f>+'CALIFICACION FINAL'!Q119/'CALIFICACION FINAL'!T119</f>
        <v>0</v>
      </c>
      <c r="R119" s="15">
        <f>+'CALIFICACION FINAL'!R119/'CALIFICACION FINAL'!T119</f>
        <v>0</v>
      </c>
      <c r="S119" s="15">
        <f>+'CALIFICACION FINAL'!S119/'CALIFICACION FINAL'!T119</f>
        <v>0</v>
      </c>
      <c r="T119" s="15" t="e">
        <f>+'CALIFICACION FINAL'!#REF!/'CALIFICACION FINAL'!T119</f>
        <v>#REF!</v>
      </c>
      <c r="U119" s="15" t="e">
        <f>+'CALIFICACION FINAL'!#REF!/'CALIFICACION FINAL'!T119</f>
        <v>#REF!</v>
      </c>
    </row>
    <row r="120" spans="1:21" s="1" customFormat="1">
      <c r="A120" s="9">
        <f>+'CALIFICACION FINAL'!A120</f>
        <v>115</v>
      </c>
      <c r="B120" s="9" t="str">
        <f>+'CALIFICACION FINAL'!B120</f>
        <v xml:space="preserve">COLLAR CERVICAL PHILADELFIA AJUSTABLE PEDIATRICO  </v>
      </c>
      <c r="C120" s="9" t="str">
        <f>+'CALIFICACION FINAL'!C120</f>
        <v>UND</v>
      </c>
      <c r="D120" s="9">
        <f>+'CALIFICACION FINAL'!D120</f>
        <v>20</v>
      </c>
      <c r="E120" s="15">
        <f>+'CALIFICACION FINAL'!E120/'CALIFICACION FINAL'!T120</f>
        <v>0</v>
      </c>
      <c r="F120" s="15">
        <f>+'CALIFICACION FINAL'!F120/'CALIFICACION FINAL'!T120</f>
        <v>0</v>
      </c>
      <c r="G120" s="15">
        <f>+'CALIFICACION FINAL'!G120/'CALIFICACION FINAL'!T120</f>
        <v>0</v>
      </c>
      <c r="H120" s="15">
        <f>+'CALIFICACION FINAL'!H120/'CALIFICACION FINAL'!T120</f>
        <v>1.1885071450288842</v>
      </c>
      <c r="I120" s="15">
        <f>+'CALIFICACION FINAL'!I120/'CALIFICACION FINAL'!T120</f>
        <v>0</v>
      </c>
      <c r="J120" s="15">
        <f>+'CALIFICACION FINAL'!J120/'CALIFICACION FINAL'!T120</f>
        <v>0</v>
      </c>
      <c r="K120" s="15">
        <f>+'CALIFICACION FINAL'!K120/'CALIFICACION FINAL'!T120</f>
        <v>0</v>
      </c>
      <c r="L120" s="15">
        <f>+'CALIFICACION FINAL'!L120/'CALIFICACION FINAL'!T120</f>
        <v>0</v>
      </c>
      <c r="M120" s="15">
        <f>+'CALIFICACION FINAL'!M120/'CALIFICACION FINAL'!T120</f>
        <v>0</v>
      </c>
      <c r="N120" s="15">
        <f>+'CALIFICACION FINAL'!N120/'CALIFICACION FINAL'!T120</f>
        <v>0</v>
      </c>
      <c r="O120" s="15">
        <f>+'CALIFICACION FINAL'!O120/'CALIFICACION FINAL'!T120</f>
        <v>1.2987534204925508</v>
      </c>
      <c r="P120" s="15">
        <f>+'CALIFICACION FINAL'!P120/'CALIFICACION FINAL'!T120</f>
        <v>1</v>
      </c>
      <c r="Q120" s="15">
        <f>+'CALIFICACION FINAL'!Q120/'CALIFICACION FINAL'!T120</f>
        <v>0</v>
      </c>
      <c r="R120" s="15">
        <f>+'CALIFICACION FINAL'!R120/'CALIFICACION FINAL'!T120</f>
        <v>0</v>
      </c>
      <c r="S120" s="15">
        <f>+'CALIFICACION FINAL'!S120/'CALIFICACION FINAL'!T120</f>
        <v>0</v>
      </c>
      <c r="T120" s="15" t="e">
        <f>+'CALIFICACION FINAL'!#REF!/'CALIFICACION FINAL'!T120</f>
        <v>#REF!</v>
      </c>
      <c r="U120" s="15" t="e">
        <f>+'CALIFICACION FINAL'!#REF!/'CALIFICACION FINAL'!T120</f>
        <v>#REF!</v>
      </c>
    </row>
    <row r="121" spans="1:21" s="1" customFormat="1">
      <c r="A121" s="9">
        <f>+'CALIFICACION FINAL'!A121</f>
        <v>116</v>
      </c>
      <c r="B121" s="9" t="str">
        <f>+'CALIFICACION FINAL'!B121</f>
        <v>COMBITUBO No. 3</v>
      </c>
      <c r="C121" s="9" t="str">
        <f>+'CALIFICACION FINAL'!C121</f>
        <v>UND</v>
      </c>
      <c r="D121" s="9">
        <f>+'CALIFICACION FINAL'!D121</f>
        <v>2</v>
      </c>
      <c r="E121" s="15">
        <f>+'CALIFICACION FINAL'!E121/'CALIFICACION FINAL'!T121</f>
        <v>0</v>
      </c>
      <c r="F121" s="15">
        <f>+'CALIFICACION FINAL'!F121/'CALIFICACION FINAL'!T121</f>
        <v>0</v>
      </c>
      <c r="G121" s="15">
        <f>+'CALIFICACION FINAL'!G121/'CALIFICACION FINAL'!T121</f>
        <v>0</v>
      </c>
      <c r="H121" s="15">
        <f>+'CALIFICACION FINAL'!H121/'CALIFICACION FINAL'!T121</f>
        <v>0</v>
      </c>
      <c r="I121" s="15">
        <f>+'CALIFICACION FINAL'!I121/'CALIFICACION FINAL'!T121</f>
        <v>0</v>
      </c>
      <c r="J121" s="15">
        <f>+'CALIFICACION FINAL'!J121/'CALIFICACION FINAL'!T121</f>
        <v>1</v>
      </c>
      <c r="K121" s="15">
        <f>+'CALIFICACION FINAL'!K121/'CALIFICACION FINAL'!T121</f>
        <v>0</v>
      </c>
      <c r="L121" s="15">
        <f>+'CALIFICACION FINAL'!L121/'CALIFICACION FINAL'!T121</f>
        <v>0</v>
      </c>
      <c r="M121" s="15">
        <f>+'CALIFICACION FINAL'!M121/'CALIFICACION FINAL'!T121</f>
        <v>0</v>
      </c>
      <c r="N121" s="15">
        <f>+'CALIFICACION FINAL'!N121/'CALIFICACION FINAL'!T121</f>
        <v>0</v>
      </c>
      <c r="O121" s="15">
        <f>+'CALIFICACION FINAL'!O121/'CALIFICACION FINAL'!T121</f>
        <v>0</v>
      </c>
      <c r="P121" s="15">
        <f>+'CALIFICACION FINAL'!P121/'CALIFICACION FINAL'!T121</f>
        <v>0</v>
      </c>
      <c r="Q121" s="15">
        <f>+'CALIFICACION FINAL'!Q121/'CALIFICACION FINAL'!T121</f>
        <v>0</v>
      </c>
      <c r="R121" s="15">
        <f>+'CALIFICACION FINAL'!R121/'CALIFICACION FINAL'!T121</f>
        <v>0</v>
      </c>
      <c r="S121" s="15">
        <f>+'CALIFICACION FINAL'!S121/'CALIFICACION FINAL'!T121</f>
        <v>0</v>
      </c>
      <c r="T121" s="15" t="e">
        <f>+'CALIFICACION FINAL'!#REF!/'CALIFICACION FINAL'!T121</f>
        <v>#REF!</v>
      </c>
      <c r="U121" s="15" t="e">
        <f>+'CALIFICACION FINAL'!#REF!/'CALIFICACION FINAL'!T121</f>
        <v>#REF!</v>
      </c>
    </row>
    <row r="122" spans="1:21" s="1" customFormat="1">
      <c r="A122" s="9">
        <f>+'CALIFICACION FINAL'!A122</f>
        <v>117</v>
      </c>
      <c r="B122" s="9" t="str">
        <f>+'CALIFICACION FINAL'!B122</f>
        <v>COMBITUBO No. 4</v>
      </c>
      <c r="C122" s="9" t="str">
        <f>+'CALIFICACION FINAL'!C122</f>
        <v>UND</v>
      </c>
      <c r="D122" s="9">
        <f>+'CALIFICACION FINAL'!D122</f>
        <v>2</v>
      </c>
      <c r="E122" s="15">
        <f>+'CALIFICACION FINAL'!E122/'CALIFICACION FINAL'!T122</f>
        <v>0</v>
      </c>
      <c r="F122" s="15">
        <f>+'CALIFICACION FINAL'!F122/'CALIFICACION FINAL'!T122</f>
        <v>0</v>
      </c>
      <c r="G122" s="15">
        <f>+'CALIFICACION FINAL'!G122/'CALIFICACION FINAL'!T122</f>
        <v>0</v>
      </c>
      <c r="H122" s="15">
        <f>+'CALIFICACION FINAL'!H122/'CALIFICACION FINAL'!T122</f>
        <v>0</v>
      </c>
      <c r="I122" s="15">
        <f>+'CALIFICACION FINAL'!I122/'CALIFICACION FINAL'!T122</f>
        <v>0</v>
      </c>
      <c r="J122" s="15">
        <f>+'CALIFICACION FINAL'!J122/'CALIFICACION FINAL'!T122</f>
        <v>1</v>
      </c>
      <c r="K122" s="15">
        <f>+'CALIFICACION FINAL'!K122/'CALIFICACION FINAL'!T122</f>
        <v>0</v>
      </c>
      <c r="L122" s="15">
        <f>+'CALIFICACION FINAL'!L122/'CALIFICACION FINAL'!T122</f>
        <v>0</v>
      </c>
      <c r="M122" s="15">
        <f>+'CALIFICACION FINAL'!M122/'CALIFICACION FINAL'!T122</f>
        <v>0</v>
      </c>
      <c r="N122" s="15">
        <f>+'CALIFICACION FINAL'!N122/'CALIFICACION FINAL'!T122</f>
        <v>0</v>
      </c>
      <c r="O122" s="15">
        <f>+'CALIFICACION FINAL'!O122/'CALIFICACION FINAL'!T122</f>
        <v>0</v>
      </c>
      <c r="P122" s="15">
        <f>+'CALIFICACION FINAL'!P122/'CALIFICACION FINAL'!T122</f>
        <v>0</v>
      </c>
      <c r="Q122" s="15">
        <f>+'CALIFICACION FINAL'!Q122/'CALIFICACION FINAL'!T122</f>
        <v>0</v>
      </c>
      <c r="R122" s="15">
        <f>+'CALIFICACION FINAL'!R122/'CALIFICACION FINAL'!T122</f>
        <v>0</v>
      </c>
      <c r="S122" s="15">
        <f>+'CALIFICACION FINAL'!S122/'CALIFICACION FINAL'!T122</f>
        <v>0</v>
      </c>
      <c r="T122" s="15" t="e">
        <f>+'CALIFICACION FINAL'!#REF!/'CALIFICACION FINAL'!T122</f>
        <v>#REF!</v>
      </c>
      <c r="U122" s="15" t="e">
        <f>+'CALIFICACION FINAL'!#REF!/'CALIFICACION FINAL'!T122</f>
        <v>#REF!</v>
      </c>
    </row>
    <row r="123" spans="1:21" s="1" customFormat="1">
      <c r="A123" s="9">
        <f>+'CALIFICACION FINAL'!A123</f>
        <v>118</v>
      </c>
      <c r="B123" s="9" t="str">
        <f>+'CALIFICACION FINAL'!B123</f>
        <v>COMBITUBO No. 5</v>
      </c>
      <c r="C123" s="9" t="str">
        <f>+'CALIFICACION FINAL'!C123</f>
        <v>UND</v>
      </c>
      <c r="D123" s="9">
        <f>+'CALIFICACION FINAL'!D123</f>
        <v>2</v>
      </c>
      <c r="E123" s="15">
        <f>+'CALIFICACION FINAL'!E123/'CALIFICACION FINAL'!T123</f>
        <v>0</v>
      </c>
      <c r="F123" s="15">
        <f>+'CALIFICACION FINAL'!F123/'CALIFICACION FINAL'!T123</f>
        <v>0</v>
      </c>
      <c r="G123" s="15">
        <f>+'CALIFICACION FINAL'!G123/'CALIFICACION FINAL'!T123</f>
        <v>0</v>
      </c>
      <c r="H123" s="15">
        <f>+'CALIFICACION FINAL'!H123/'CALIFICACION FINAL'!T123</f>
        <v>0</v>
      </c>
      <c r="I123" s="15">
        <f>+'CALIFICACION FINAL'!I123/'CALIFICACION FINAL'!T123</f>
        <v>0</v>
      </c>
      <c r="J123" s="15">
        <f>+'CALIFICACION FINAL'!J123/'CALIFICACION FINAL'!T123</f>
        <v>1</v>
      </c>
      <c r="K123" s="15">
        <f>+'CALIFICACION FINAL'!K123/'CALIFICACION FINAL'!T123</f>
        <v>0</v>
      </c>
      <c r="L123" s="15">
        <f>+'CALIFICACION FINAL'!L123/'CALIFICACION FINAL'!T123</f>
        <v>0</v>
      </c>
      <c r="M123" s="15">
        <f>+'CALIFICACION FINAL'!M123/'CALIFICACION FINAL'!T123</f>
        <v>0</v>
      </c>
      <c r="N123" s="15">
        <f>+'CALIFICACION FINAL'!N123/'CALIFICACION FINAL'!T123</f>
        <v>0</v>
      </c>
      <c r="O123" s="15">
        <f>+'CALIFICACION FINAL'!O123/'CALIFICACION FINAL'!T123</f>
        <v>0</v>
      </c>
      <c r="P123" s="15">
        <f>+'CALIFICACION FINAL'!P123/'CALIFICACION FINAL'!T123</f>
        <v>0</v>
      </c>
      <c r="Q123" s="15">
        <f>+'CALIFICACION FINAL'!Q123/'CALIFICACION FINAL'!T123</f>
        <v>0</v>
      </c>
      <c r="R123" s="15">
        <f>+'CALIFICACION FINAL'!R123/'CALIFICACION FINAL'!T123</f>
        <v>0</v>
      </c>
      <c r="S123" s="15">
        <f>+'CALIFICACION FINAL'!S123/'CALIFICACION FINAL'!T123</f>
        <v>0</v>
      </c>
      <c r="T123" s="15" t="e">
        <f>+'CALIFICACION FINAL'!#REF!/'CALIFICACION FINAL'!T123</f>
        <v>#REF!</v>
      </c>
      <c r="U123" s="15" t="e">
        <f>+'CALIFICACION FINAL'!#REF!/'CALIFICACION FINAL'!T123</f>
        <v>#REF!</v>
      </c>
    </row>
    <row r="124" spans="1:21" s="1" customFormat="1">
      <c r="A124" s="9">
        <f>+'CALIFICACION FINAL'!A124</f>
        <v>119</v>
      </c>
      <c r="B124" s="9" t="str">
        <f>+'CALIFICACION FINAL'!B124</f>
        <v>COMPRESA IMPREGNADA CON CLURURO DE DIAQUILCARBAMILO DE 7X9cm</v>
      </c>
      <c r="C124" s="9" t="str">
        <f>+'CALIFICACION FINAL'!C124</f>
        <v>UND</v>
      </c>
      <c r="D124" s="9">
        <f>+'CALIFICACION FINAL'!D124</f>
        <v>10</v>
      </c>
      <c r="E124" s="15">
        <f>+'CALIFICACION FINAL'!E124/'CALIFICACION FINAL'!T124</f>
        <v>1.2672392387849369</v>
      </c>
      <c r="F124" s="15">
        <f>+'CALIFICACION FINAL'!F124/'CALIFICACION FINAL'!T124</f>
        <v>1.1314959063231234</v>
      </c>
      <c r="G124" s="15">
        <f>+'CALIFICACION FINAL'!G124/'CALIFICACION FINAL'!T124</f>
        <v>0</v>
      </c>
      <c r="H124" s="15">
        <f>+'CALIFICACION FINAL'!H124/'CALIFICACION FINAL'!T124</f>
        <v>0</v>
      </c>
      <c r="I124" s="15">
        <f>+'CALIFICACION FINAL'!I124/'CALIFICACION FINAL'!T124</f>
        <v>0</v>
      </c>
      <c r="J124" s="15">
        <f>+'CALIFICACION FINAL'!J124/'CALIFICACION FINAL'!T124</f>
        <v>1</v>
      </c>
      <c r="K124" s="15">
        <f>+'CALIFICACION FINAL'!K124/'CALIFICACION FINAL'!T124</f>
        <v>0</v>
      </c>
      <c r="L124" s="15">
        <f>+'CALIFICACION FINAL'!L124/'CALIFICACION FINAL'!T124</f>
        <v>0</v>
      </c>
      <c r="M124" s="15">
        <f>+'CALIFICACION FINAL'!M124/'CALIFICACION FINAL'!T124</f>
        <v>0</v>
      </c>
      <c r="N124" s="15">
        <f>+'CALIFICACION FINAL'!N124/'CALIFICACION FINAL'!T124</f>
        <v>0</v>
      </c>
      <c r="O124" s="15">
        <f>+'CALIFICACION FINAL'!O124/'CALIFICACION FINAL'!T124</f>
        <v>0</v>
      </c>
      <c r="P124" s="15">
        <f>+'CALIFICACION FINAL'!P124/'CALIFICACION FINAL'!T124</f>
        <v>0</v>
      </c>
      <c r="Q124" s="15">
        <f>+'CALIFICACION FINAL'!Q124/'CALIFICACION FINAL'!T124</f>
        <v>1.1880624797536066</v>
      </c>
      <c r="R124" s="15">
        <f>+'CALIFICACION FINAL'!R124/'CALIFICACION FINAL'!T124</f>
        <v>0</v>
      </c>
      <c r="S124" s="15">
        <f>+'CALIFICACION FINAL'!S124/'CALIFICACION FINAL'!T124</f>
        <v>0</v>
      </c>
      <c r="T124" s="15" t="e">
        <f>+'CALIFICACION FINAL'!#REF!/'CALIFICACION FINAL'!T124</f>
        <v>#REF!</v>
      </c>
      <c r="U124" s="15" t="e">
        <f>+'CALIFICACION FINAL'!#REF!/'CALIFICACION FINAL'!T124</f>
        <v>#REF!</v>
      </c>
    </row>
    <row r="125" spans="1:21" s="1" customFormat="1">
      <c r="A125" s="9">
        <f>+'CALIFICACION FINAL'!A125</f>
        <v>120</v>
      </c>
      <c r="B125" s="9" t="str">
        <f>+'CALIFICACION FINAL'!B125</f>
        <v xml:space="preserve">COMPRESAS CON ELEMENTOS RADIOPACA DE 45 CM X 40CM DE GASAS CON 6 CAPAS </v>
      </c>
      <c r="C125" s="9" t="str">
        <f>+'CALIFICACION FINAL'!C125</f>
        <v>UND</v>
      </c>
      <c r="D125" s="9">
        <f>+'CALIFICACION FINAL'!D125</f>
        <v>2000</v>
      </c>
      <c r="E125" s="15">
        <f>+'CALIFICACION FINAL'!E125/'CALIFICACION FINAL'!T125</f>
        <v>0</v>
      </c>
      <c r="F125" s="15">
        <f>+'CALIFICACION FINAL'!F125/'CALIFICACION FINAL'!T125</f>
        <v>0</v>
      </c>
      <c r="G125" s="15">
        <f>+'CALIFICACION FINAL'!G125/'CALIFICACION FINAL'!T125</f>
        <v>0</v>
      </c>
      <c r="H125" s="15">
        <f>+'CALIFICACION FINAL'!H125/'CALIFICACION FINAL'!T125</f>
        <v>1.5892857142857142</v>
      </c>
      <c r="I125" s="15">
        <f>+'CALIFICACION FINAL'!I125/'CALIFICACION FINAL'!T125</f>
        <v>0</v>
      </c>
      <c r="J125" s="15">
        <f>+'CALIFICACION FINAL'!J125/'CALIFICACION FINAL'!T125</f>
        <v>1</v>
      </c>
      <c r="K125" s="15">
        <f>+'CALIFICACION FINAL'!K125/'CALIFICACION FINAL'!T125</f>
        <v>0</v>
      </c>
      <c r="L125" s="15">
        <f>+'CALIFICACION FINAL'!L125/'CALIFICACION FINAL'!T125</f>
        <v>1.1830357142857142</v>
      </c>
      <c r="M125" s="15">
        <f>+'CALIFICACION FINAL'!M125/'CALIFICACION FINAL'!T125</f>
        <v>0</v>
      </c>
      <c r="N125" s="15">
        <f>+'CALIFICACION FINAL'!N125/'CALIFICACION FINAL'!T125</f>
        <v>6.9765624999999991</v>
      </c>
      <c r="O125" s="15">
        <f>+'CALIFICACION FINAL'!O125/'CALIFICACION FINAL'!T125</f>
        <v>2.0727678571428569</v>
      </c>
      <c r="P125" s="15">
        <f>+'CALIFICACION FINAL'!P125/'CALIFICACION FINAL'!T125</f>
        <v>0</v>
      </c>
      <c r="Q125" s="15">
        <f>+'CALIFICACION FINAL'!Q125/'CALIFICACION FINAL'!T125</f>
        <v>0</v>
      </c>
      <c r="R125" s="15">
        <f>+'CALIFICACION FINAL'!R125/'CALIFICACION FINAL'!T125</f>
        <v>0</v>
      </c>
      <c r="S125" s="15">
        <f>+'CALIFICACION FINAL'!S125/'CALIFICACION FINAL'!T125</f>
        <v>0</v>
      </c>
      <c r="T125" s="15" t="e">
        <f>+'CALIFICACION FINAL'!#REF!/'CALIFICACION FINAL'!T125</f>
        <v>#REF!</v>
      </c>
      <c r="U125" s="15" t="e">
        <f>+'CALIFICACION FINAL'!#REF!/'CALIFICACION FINAL'!T125</f>
        <v>#REF!</v>
      </c>
    </row>
    <row r="126" spans="1:21" s="1" customFormat="1">
      <c r="A126" s="9">
        <f>+'CALIFICACION FINAL'!A126</f>
        <v>121</v>
      </c>
      <c r="B126" s="9" t="str">
        <f>+'CALIFICACION FINAL'!B126</f>
        <v>CONDON (PRESERVATIVO)</v>
      </c>
      <c r="C126" s="9" t="str">
        <f>+'CALIFICACION FINAL'!C126</f>
        <v>UND</v>
      </c>
      <c r="D126" s="9">
        <f>+'CALIFICACION FINAL'!D126</f>
        <v>20</v>
      </c>
      <c r="E126" s="15">
        <f>+'CALIFICACION FINAL'!E126/'CALIFICACION FINAL'!T126</f>
        <v>1</v>
      </c>
      <c r="F126" s="15">
        <f>+'CALIFICACION FINAL'!F126/'CALIFICACION FINAL'!T126</f>
        <v>0</v>
      </c>
      <c r="G126" s="15">
        <f>+'CALIFICACION FINAL'!G126/'CALIFICACION FINAL'!T126</f>
        <v>0</v>
      </c>
      <c r="H126" s="15">
        <f>+'CALIFICACION FINAL'!H126/'CALIFICACION FINAL'!T126</f>
        <v>1.5352941176470589</v>
      </c>
      <c r="I126" s="15">
        <f>+'CALIFICACION FINAL'!I126/'CALIFICACION FINAL'!T126</f>
        <v>0</v>
      </c>
      <c r="J126" s="15">
        <f>+'CALIFICACION FINAL'!J126/'CALIFICACION FINAL'!T126</f>
        <v>1.5155294117647058</v>
      </c>
      <c r="K126" s="15">
        <f>+'CALIFICACION FINAL'!K126/'CALIFICACION FINAL'!T126</f>
        <v>0</v>
      </c>
      <c r="L126" s="15">
        <f>+'CALIFICACION FINAL'!L126/'CALIFICACION FINAL'!T126</f>
        <v>0</v>
      </c>
      <c r="M126" s="15">
        <f>+'CALIFICACION FINAL'!M126/'CALIFICACION FINAL'!T126</f>
        <v>0</v>
      </c>
      <c r="N126" s="15">
        <f>+'CALIFICACION FINAL'!N126/'CALIFICACION FINAL'!T126</f>
        <v>1.0823529411764705</v>
      </c>
      <c r="O126" s="15">
        <f>+'CALIFICACION FINAL'!O126/'CALIFICACION FINAL'!T126</f>
        <v>1.8235294117647058</v>
      </c>
      <c r="P126" s="15">
        <f>+'CALIFICACION FINAL'!P126/'CALIFICACION FINAL'!T126</f>
        <v>1.1258823529411766</v>
      </c>
      <c r="Q126" s="15">
        <f>+'CALIFICACION FINAL'!Q126/'CALIFICACION FINAL'!T126</f>
        <v>0</v>
      </c>
      <c r="R126" s="15">
        <f>+'CALIFICACION FINAL'!R126/'CALIFICACION FINAL'!T126</f>
        <v>0</v>
      </c>
      <c r="S126" s="15">
        <f>+'CALIFICACION FINAL'!S126/'CALIFICACION FINAL'!T126</f>
        <v>0</v>
      </c>
      <c r="T126" s="15" t="e">
        <f>+'CALIFICACION FINAL'!#REF!/'CALIFICACION FINAL'!T126</f>
        <v>#REF!</v>
      </c>
      <c r="U126" s="15" t="e">
        <f>+'CALIFICACION FINAL'!#REF!/'CALIFICACION FINAL'!T126</f>
        <v>#REF!</v>
      </c>
    </row>
    <row r="127" spans="1:21" s="1" customFormat="1">
      <c r="A127" s="9">
        <f>+'CALIFICACION FINAL'!A127</f>
        <v>122</v>
      </c>
      <c r="B127" s="9" t="str">
        <f>+'CALIFICACION FINAL'!B127</f>
        <v>CUCHILLA BISTURI No.  10</v>
      </c>
      <c r="C127" s="9" t="str">
        <f>+'CALIFICACION FINAL'!C127</f>
        <v>CJA X 100 UNIDADES</v>
      </c>
      <c r="D127" s="9">
        <f>+'CALIFICACION FINAL'!D127</f>
        <v>4</v>
      </c>
      <c r="E127" s="15">
        <f>+'CALIFICACION FINAL'!E127/'CALIFICACION FINAL'!T127</f>
        <v>1.3229885057471265</v>
      </c>
      <c r="F127" s="15">
        <f>+'CALIFICACION FINAL'!F127/'CALIFICACION FINAL'!T127</f>
        <v>0</v>
      </c>
      <c r="G127" s="15">
        <f>+'CALIFICACION FINAL'!G127/'CALIFICACION FINAL'!T127</f>
        <v>0</v>
      </c>
      <c r="H127" s="15">
        <f>+'CALIFICACION FINAL'!H127/'CALIFICACION FINAL'!T127</f>
        <v>1</v>
      </c>
      <c r="I127" s="15">
        <f>+'CALIFICACION FINAL'!I127/'CALIFICACION FINAL'!T127</f>
        <v>0</v>
      </c>
      <c r="J127" s="15">
        <f>+'CALIFICACION FINAL'!J127/'CALIFICACION FINAL'!T127</f>
        <v>1.0467099999999998</v>
      </c>
      <c r="K127" s="15">
        <f>+'CALIFICACION FINAL'!K127/'CALIFICACION FINAL'!T127</f>
        <v>0</v>
      </c>
      <c r="L127" s="15">
        <f>+'CALIFICACION FINAL'!L127/'CALIFICACION FINAL'!T127</f>
        <v>0</v>
      </c>
      <c r="M127" s="15">
        <f>+'CALIFICACION FINAL'!M127/'CALIFICACION FINAL'!T127</f>
        <v>0</v>
      </c>
      <c r="N127" s="15">
        <f>+'CALIFICACION FINAL'!N127/'CALIFICACION FINAL'!T127</f>
        <v>1.0416666666666667</v>
      </c>
      <c r="O127" s="15">
        <f>+'CALIFICACION FINAL'!O127/'CALIFICACION FINAL'!T127</f>
        <v>1.0632183908045978</v>
      </c>
      <c r="P127" s="15">
        <f>+'CALIFICACION FINAL'!P127/'CALIFICACION FINAL'!T127</f>
        <v>1.0416666666666667</v>
      </c>
      <c r="Q127" s="15">
        <f>+'CALIFICACION FINAL'!Q127/'CALIFICACION FINAL'!T127</f>
        <v>1.242816091954023</v>
      </c>
      <c r="R127" s="15">
        <f>+'CALIFICACION FINAL'!R127/'CALIFICACION FINAL'!T127</f>
        <v>0</v>
      </c>
      <c r="S127" s="15">
        <f>+'CALIFICACION FINAL'!S127/'CALIFICACION FINAL'!T127</f>
        <v>0</v>
      </c>
      <c r="T127" s="15" t="e">
        <f>+'CALIFICACION FINAL'!#REF!/'CALIFICACION FINAL'!T127</f>
        <v>#REF!</v>
      </c>
      <c r="U127" s="15" t="e">
        <f>+'CALIFICACION FINAL'!#REF!/'CALIFICACION FINAL'!T127</f>
        <v>#REF!</v>
      </c>
    </row>
    <row r="128" spans="1:21" s="1" customFormat="1">
      <c r="A128" s="9">
        <f>+'CALIFICACION FINAL'!A128</f>
        <v>123</v>
      </c>
      <c r="B128" s="9" t="str">
        <f>+'CALIFICACION FINAL'!B128</f>
        <v>CUCHILLA BISTURI No.  15</v>
      </c>
      <c r="C128" s="9" t="str">
        <f>+'CALIFICACION FINAL'!C128</f>
        <v>CJA X 100 UNIDADES</v>
      </c>
      <c r="D128" s="9">
        <f>+'CALIFICACION FINAL'!D128</f>
        <v>40</v>
      </c>
      <c r="E128" s="15">
        <f>+'CALIFICACION FINAL'!E128/'CALIFICACION FINAL'!T128</f>
        <v>1.3229885057471265</v>
      </c>
      <c r="F128" s="15">
        <f>+'CALIFICACION FINAL'!F128/'CALIFICACION FINAL'!T128</f>
        <v>0</v>
      </c>
      <c r="G128" s="15">
        <f>+'CALIFICACION FINAL'!G128/'CALIFICACION FINAL'!T128</f>
        <v>0</v>
      </c>
      <c r="H128" s="15">
        <f>+'CALIFICACION FINAL'!H128/'CALIFICACION FINAL'!T128</f>
        <v>1</v>
      </c>
      <c r="I128" s="15">
        <f>+'CALIFICACION FINAL'!I128/'CALIFICACION FINAL'!T128</f>
        <v>0</v>
      </c>
      <c r="J128" s="15">
        <f>+'CALIFICACION FINAL'!J128/'CALIFICACION FINAL'!T128</f>
        <v>1.0467099999999998</v>
      </c>
      <c r="K128" s="15">
        <f>+'CALIFICACION FINAL'!K128/'CALIFICACION FINAL'!T128</f>
        <v>0</v>
      </c>
      <c r="L128" s="15">
        <f>+'CALIFICACION FINAL'!L128/'CALIFICACION FINAL'!T128</f>
        <v>0</v>
      </c>
      <c r="M128" s="15">
        <f>+'CALIFICACION FINAL'!M128/'CALIFICACION FINAL'!T128</f>
        <v>0</v>
      </c>
      <c r="N128" s="15">
        <f>+'CALIFICACION FINAL'!N128/'CALIFICACION FINAL'!T128</f>
        <v>1.0416666666666667</v>
      </c>
      <c r="O128" s="15">
        <f>+'CALIFICACION FINAL'!O128/'CALIFICACION FINAL'!T128</f>
        <v>1.0632183908045978</v>
      </c>
      <c r="P128" s="15">
        <f>+'CALIFICACION FINAL'!P128/'CALIFICACION FINAL'!T128</f>
        <v>1.0416666666666667</v>
      </c>
      <c r="Q128" s="15">
        <f>+'CALIFICACION FINAL'!Q128/'CALIFICACION FINAL'!T128</f>
        <v>1.242816091954023</v>
      </c>
      <c r="R128" s="15">
        <f>+'CALIFICACION FINAL'!R128/'CALIFICACION FINAL'!T128</f>
        <v>0</v>
      </c>
      <c r="S128" s="15">
        <f>+'CALIFICACION FINAL'!S128/'CALIFICACION FINAL'!T128</f>
        <v>0</v>
      </c>
      <c r="T128" s="15" t="e">
        <f>+'CALIFICACION FINAL'!#REF!/'CALIFICACION FINAL'!T128</f>
        <v>#REF!</v>
      </c>
      <c r="U128" s="15" t="e">
        <f>+'CALIFICACION FINAL'!#REF!/'CALIFICACION FINAL'!T128</f>
        <v>#REF!</v>
      </c>
    </row>
    <row r="129" spans="1:21" s="1" customFormat="1">
      <c r="A129" s="9">
        <f>+'CALIFICACION FINAL'!A129</f>
        <v>124</v>
      </c>
      <c r="B129" s="9" t="str">
        <f>+'CALIFICACION FINAL'!B129</f>
        <v>CUCHILLA BISTURI No. 11</v>
      </c>
      <c r="C129" s="9" t="str">
        <f>+'CALIFICACION FINAL'!C129</f>
        <v>CJA X 100 UNIDADES</v>
      </c>
      <c r="D129" s="9">
        <f>+'CALIFICACION FINAL'!D129</f>
        <v>4</v>
      </c>
      <c r="E129" s="15">
        <f>+'CALIFICACION FINAL'!E129/'CALIFICACION FINAL'!T129</f>
        <v>1.3229885057471265</v>
      </c>
      <c r="F129" s="15">
        <f>+'CALIFICACION FINAL'!F129/'CALIFICACION FINAL'!T129</f>
        <v>0</v>
      </c>
      <c r="G129" s="15">
        <f>+'CALIFICACION FINAL'!G129/'CALIFICACION FINAL'!T129</f>
        <v>0</v>
      </c>
      <c r="H129" s="15">
        <f>+'CALIFICACION FINAL'!H129/'CALIFICACION FINAL'!T129</f>
        <v>1</v>
      </c>
      <c r="I129" s="15">
        <f>+'CALIFICACION FINAL'!I129/'CALIFICACION FINAL'!T129</f>
        <v>0</v>
      </c>
      <c r="J129" s="15">
        <f>+'CALIFICACION FINAL'!J129/'CALIFICACION FINAL'!T129</f>
        <v>1.0467099999999998</v>
      </c>
      <c r="K129" s="15">
        <f>+'CALIFICACION FINAL'!K129/'CALIFICACION FINAL'!T129</f>
        <v>0</v>
      </c>
      <c r="L129" s="15">
        <f>+'CALIFICACION FINAL'!L129/'CALIFICACION FINAL'!T129</f>
        <v>0</v>
      </c>
      <c r="M129" s="15">
        <f>+'CALIFICACION FINAL'!M129/'CALIFICACION FINAL'!T129</f>
        <v>0</v>
      </c>
      <c r="N129" s="15">
        <f>+'CALIFICACION FINAL'!N129/'CALIFICACION FINAL'!T129</f>
        <v>1.0416666666666667</v>
      </c>
      <c r="O129" s="15">
        <f>+'CALIFICACION FINAL'!O129/'CALIFICACION FINAL'!T129</f>
        <v>1.3074712643678161</v>
      </c>
      <c r="P129" s="15">
        <f>+'CALIFICACION FINAL'!P129/'CALIFICACION FINAL'!T129</f>
        <v>1.0416666666666667</v>
      </c>
      <c r="Q129" s="15">
        <f>+'CALIFICACION FINAL'!Q129/'CALIFICACION FINAL'!T129</f>
        <v>1.242816091954023</v>
      </c>
      <c r="R129" s="15">
        <f>+'CALIFICACION FINAL'!R129/'CALIFICACION FINAL'!T129</f>
        <v>0</v>
      </c>
      <c r="S129" s="15">
        <f>+'CALIFICACION FINAL'!S129/'CALIFICACION FINAL'!T129</f>
        <v>0</v>
      </c>
      <c r="T129" s="15" t="e">
        <f>+'CALIFICACION FINAL'!#REF!/'CALIFICACION FINAL'!T129</f>
        <v>#REF!</v>
      </c>
      <c r="U129" s="15" t="e">
        <f>+'CALIFICACION FINAL'!#REF!/'CALIFICACION FINAL'!T129</f>
        <v>#REF!</v>
      </c>
    </row>
    <row r="130" spans="1:21" s="1" customFormat="1">
      <c r="A130" s="9">
        <f>+'CALIFICACION FINAL'!A130</f>
        <v>125</v>
      </c>
      <c r="B130" s="9" t="str">
        <f>+'CALIFICACION FINAL'!B130</f>
        <v>CUCHILLA BISTURI No. 20</v>
      </c>
      <c r="C130" s="9" t="str">
        <f>+'CALIFICACION FINAL'!C130</f>
        <v>CJA X 100 UNIDADES</v>
      </c>
      <c r="D130" s="9">
        <f>+'CALIFICACION FINAL'!D130</f>
        <v>12</v>
      </c>
      <c r="E130" s="15">
        <f>+'CALIFICACION FINAL'!E130/'CALIFICACION FINAL'!T130</f>
        <v>1.2700689655172415</v>
      </c>
      <c r="F130" s="15">
        <f>+'CALIFICACION FINAL'!F130/'CALIFICACION FINAL'!T130</f>
        <v>0</v>
      </c>
      <c r="G130" s="15">
        <f>+'CALIFICACION FINAL'!G130/'CALIFICACION FINAL'!T130</f>
        <v>0</v>
      </c>
      <c r="H130" s="15">
        <f>+'CALIFICACION FINAL'!H130/'CALIFICACION FINAL'!T130</f>
        <v>1.0824827586206895</v>
      </c>
      <c r="I130" s="15">
        <f>+'CALIFICACION FINAL'!I130/'CALIFICACION FINAL'!T130</f>
        <v>0</v>
      </c>
      <c r="J130" s="15">
        <f>+'CALIFICACION FINAL'!J130/'CALIFICACION FINAL'!T130</f>
        <v>1.0048415999999998</v>
      </c>
      <c r="K130" s="15">
        <f>+'CALIFICACION FINAL'!K130/'CALIFICACION FINAL'!T130</f>
        <v>0</v>
      </c>
      <c r="L130" s="15">
        <f>+'CALIFICACION FINAL'!L130/'CALIFICACION FINAL'!T130</f>
        <v>0</v>
      </c>
      <c r="M130" s="15">
        <f>+'CALIFICACION FINAL'!M130/'CALIFICACION FINAL'!T130</f>
        <v>0</v>
      </c>
      <c r="N130" s="15">
        <f>+'CALIFICACION FINAL'!N130/'CALIFICACION FINAL'!T130</f>
        <v>1</v>
      </c>
      <c r="O130" s="15">
        <f>+'CALIFICACION FINAL'!O130/'CALIFICACION FINAL'!T130</f>
        <v>1.2551724137931035</v>
      </c>
      <c r="P130" s="15">
        <f>+'CALIFICACION FINAL'!P130/'CALIFICACION FINAL'!T130</f>
        <v>1</v>
      </c>
      <c r="Q130" s="15">
        <f>+'CALIFICACION FINAL'!Q130/'CALIFICACION FINAL'!T130</f>
        <v>1.193103448275862</v>
      </c>
      <c r="R130" s="15">
        <f>+'CALIFICACION FINAL'!R130/'CALIFICACION FINAL'!T130</f>
        <v>0</v>
      </c>
      <c r="S130" s="15">
        <f>+'CALIFICACION FINAL'!S130/'CALIFICACION FINAL'!T130</f>
        <v>0</v>
      </c>
      <c r="T130" s="15" t="e">
        <f>+'CALIFICACION FINAL'!#REF!/'CALIFICACION FINAL'!T130</f>
        <v>#REF!</v>
      </c>
      <c r="U130" s="15" t="e">
        <f>+'CALIFICACION FINAL'!#REF!/'CALIFICACION FINAL'!T130</f>
        <v>#REF!</v>
      </c>
    </row>
    <row r="131" spans="1:21" s="1" customFormat="1">
      <c r="A131" s="9">
        <f>+'CALIFICACION FINAL'!A131</f>
        <v>126</v>
      </c>
      <c r="B131" s="9" t="str">
        <f>+'CALIFICACION FINAL'!B131</f>
        <v>CUCHILLA BISTURI No. 22</v>
      </c>
      <c r="C131" s="9" t="str">
        <f>+'CALIFICACION FINAL'!C131</f>
        <v>CJA X 100 UNIDADES</v>
      </c>
      <c r="D131" s="9">
        <f>+'CALIFICACION FINAL'!D131</f>
        <v>4</v>
      </c>
      <c r="E131" s="15">
        <f>+'CALIFICACION FINAL'!E131/'CALIFICACION FINAL'!T131</f>
        <v>1.3229885057471265</v>
      </c>
      <c r="F131" s="15">
        <f>+'CALIFICACION FINAL'!F131/'CALIFICACION FINAL'!T131</f>
        <v>0</v>
      </c>
      <c r="G131" s="15">
        <f>+'CALIFICACION FINAL'!G131/'CALIFICACION FINAL'!T131</f>
        <v>0</v>
      </c>
      <c r="H131" s="15">
        <f>+'CALIFICACION FINAL'!H131/'CALIFICACION FINAL'!T131</f>
        <v>1</v>
      </c>
      <c r="I131" s="15">
        <f>+'CALIFICACION FINAL'!I131/'CALIFICACION FINAL'!T131</f>
        <v>0</v>
      </c>
      <c r="J131" s="15">
        <f>+'CALIFICACION FINAL'!J131/'CALIFICACION FINAL'!T131</f>
        <v>1.0467099999999998</v>
      </c>
      <c r="K131" s="15">
        <f>+'CALIFICACION FINAL'!K131/'CALIFICACION FINAL'!T131</f>
        <v>0</v>
      </c>
      <c r="L131" s="15">
        <f>+'CALIFICACION FINAL'!L131/'CALIFICACION FINAL'!T131</f>
        <v>0</v>
      </c>
      <c r="M131" s="15">
        <f>+'CALIFICACION FINAL'!M131/'CALIFICACION FINAL'!T131</f>
        <v>0</v>
      </c>
      <c r="N131" s="15">
        <f>+'CALIFICACION FINAL'!N131/'CALIFICACION FINAL'!T131</f>
        <v>1.0416666666666667</v>
      </c>
      <c r="O131" s="15">
        <f>+'CALIFICACION FINAL'!O131/'CALIFICACION FINAL'!T131</f>
        <v>1.3074712643678161</v>
      </c>
      <c r="P131" s="15">
        <f>+'CALIFICACION FINAL'!P131/'CALIFICACION FINAL'!T131</f>
        <v>1.0416666666666667</v>
      </c>
      <c r="Q131" s="15">
        <f>+'CALIFICACION FINAL'!Q131/'CALIFICACION FINAL'!T131</f>
        <v>1.242816091954023</v>
      </c>
      <c r="R131" s="15">
        <f>+'CALIFICACION FINAL'!R131/'CALIFICACION FINAL'!T131</f>
        <v>0</v>
      </c>
      <c r="S131" s="15">
        <f>+'CALIFICACION FINAL'!S131/'CALIFICACION FINAL'!T131</f>
        <v>0</v>
      </c>
      <c r="T131" s="15" t="e">
        <f>+'CALIFICACION FINAL'!#REF!/'CALIFICACION FINAL'!T131</f>
        <v>#REF!</v>
      </c>
      <c r="U131" s="15" t="e">
        <f>+'CALIFICACION FINAL'!#REF!/'CALIFICACION FINAL'!T131</f>
        <v>#REF!</v>
      </c>
    </row>
    <row r="132" spans="1:21" s="1" customFormat="1">
      <c r="A132" s="9">
        <f>+'CALIFICACION FINAL'!A132</f>
        <v>127</v>
      </c>
      <c r="B132" s="9" t="str">
        <f>+'CALIFICACION FINAL'!B132</f>
        <v xml:space="preserve">CURITAS  REDONDAS </v>
      </c>
      <c r="C132" s="9" t="str">
        <f>+'CALIFICACION FINAL'!C132</f>
        <v>CJA X 100 UNIDADES</v>
      </c>
      <c r="D132" s="9">
        <f>+'CALIFICACION FINAL'!D132</f>
        <v>48</v>
      </c>
      <c r="E132" s="15">
        <f>+'CALIFICACION FINAL'!E132/'CALIFICACION FINAL'!T132</f>
        <v>1.3922305764411027</v>
      </c>
      <c r="F132" s="15">
        <f>+'CALIFICACION FINAL'!F132/'CALIFICACION FINAL'!T132</f>
        <v>1.6532999164578113</v>
      </c>
      <c r="G132" s="15">
        <f>+'CALIFICACION FINAL'!G132/'CALIFICACION FINAL'!T132</f>
        <v>0</v>
      </c>
      <c r="H132" s="15">
        <f>+'CALIFICACION FINAL'!H132/'CALIFICACION FINAL'!T132</f>
        <v>1.3366750208855471</v>
      </c>
      <c r="I132" s="15">
        <f>+'CALIFICACION FINAL'!I132/'CALIFICACION FINAL'!T132</f>
        <v>1.4849624060150375</v>
      </c>
      <c r="J132" s="15">
        <f>+'CALIFICACION FINAL'!J132/'CALIFICACION FINAL'!T132</f>
        <v>1</v>
      </c>
      <c r="K132" s="15">
        <f>+'CALIFICACION FINAL'!K132/'CALIFICACION FINAL'!T132</f>
        <v>0</v>
      </c>
      <c r="L132" s="15">
        <f>+'CALIFICACION FINAL'!L132/'CALIFICACION FINAL'!T132</f>
        <v>0</v>
      </c>
      <c r="M132" s="15">
        <f>+'CALIFICACION FINAL'!M132/'CALIFICACION FINAL'!T132</f>
        <v>0</v>
      </c>
      <c r="N132" s="15">
        <f>+'CALIFICACION FINAL'!N132/'CALIFICACION FINAL'!T132</f>
        <v>1.2535505430242273</v>
      </c>
      <c r="O132" s="15">
        <f>+'CALIFICACION FINAL'!O132/'CALIFICACION FINAL'!T132</f>
        <v>1.8379281537176273</v>
      </c>
      <c r="P132" s="15">
        <f>+'CALIFICACION FINAL'!P132/'CALIFICACION FINAL'!T132</f>
        <v>1.7543859649122806</v>
      </c>
      <c r="Q132" s="15">
        <f>+'CALIFICACION FINAL'!Q132/'CALIFICACION FINAL'!T132</f>
        <v>1.514202172096909</v>
      </c>
      <c r="R132" s="15">
        <f>+'CALIFICACION FINAL'!R132/'CALIFICACION FINAL'!T132</f>
        <v>0</v>
      </c>
      <c r="S132" s="15">
        <f>+'CALIFICACION FINAL'!S132/'CALIFICACION FINAL'!T132</f>
        <v>0</v>
      </c>
      <c r="T132" s="15" t="e">
        <f>+'CALIFICACION FINAL'!#REF!/'CALIFICACION FINAL'!T132</f>
        <v>#REF!</v>
      </c>
      <c r="U132" s="15" t="e">
        <f>+'CALIFICACION FINAL'!#REF!/'CALIFICACION FINAL'!T132</f>
        <v>#REF!</v>
      </c>
    </row>
    <row r="133" spans="1:21" s="1" customFormat="1">
      <c r="A133" s="9">
        <f>+'CALIFICACION FINAL'!A133</f>
        <v>128</v>
      </c>
      <c r="B133" s="9" t="str">
        <f>+'CALIFICACION FINAL'!B133</f>
        <v xml:space="preserve">DETERGENTE PENTAENZIMATICO </v>
      </c>
      <c r="C133" s="9" t="str">
        <f>+'CALIFICACION FINAL'!C133</f>
        <v xml:space="preserve">GLN X 5 LITROS </v>
      </c>
      <c r="D133" s="9">
        <f>+'CALIFICACION FINAL'!D133</f>
        <v>12</v>
      </c>
      <c r="E133" s="15">
        <f>+'CALIFICACION FINAL'!E133/'CALIFICACION FINAL'!T133</f>
        <v>0</v>
      </c>
      <c r="F133" s="15">
        <f>+'CALIFICACION FINAL'!F133/'CALIFICACION FINAL'!T133</f>
        <v>0</v>
      </c>
      <c r="G133" s="15">
        <f>+'CALIFICACION FINAL'!G133/'CALIFICACION FINAL'!T133</f>
        <v>0</v>
      </c>
      <c r="H133" s="15">
        <f>+'CALIFICACION FINAL'!H133/'CALIFICACION FINAL'!T133</f>
        <v>0</v>
      </c>
      <c r="I133" s="15">
        <f>+'CALIFICACION FINAL'!I133/'CALIFICACION FINAL'!T133</f>
        <v>0</v>
      </c>
      <c r="J133" s="15">
        <f>+'CALIFICACION FINAL'!J133/'CALIFICACION FINAL'!T133</f>
        <v>1.0363460708782744</v>
      </c>
      <c r="K133" s="15">
        <f>+'CALIFICACION FINAL'!K133/'CALIFICACION FINAL'!T133</f>
        <v>0</v>
      </c>
      <c r="L133" s="15">
        <f>+'CALIFICACION FINAL'!L133/'CALIFICACION FINAL'!T133</f>
        <v>0</v>
      </c>
      <c r="M133" s="15">
        <f>+'CALIFICACION FINAL'!M133/'CALIFICACION FINAL'!T133</f>
        <v>0</v>
      </c>
      <c r="N133" s="15">
        <f>+'CALIFICACION FINAL'!N133/'CALIFICACION FINAL'!T133</f>
        <v>1.7995377503852079</v>
      </c>
      <c r="O133" s="15">
        <f>+'CALIFICACION FINAL'!O133/'CALIFICACION FINAL'!T133</f>
        <v>4.1165947611710321</v>
      </c>
      <c r="P133" s="15">
        <f>+'CALIFICACION FINAL'!P133/'CALIFICACION FINAL'!T133</f>
        <v>1</v>
      </c>
      <c r="Q133" s="15">
        <f>+'CALIFICACION FINAL'!Q133/'CALIFICACION FINAL'!T133</f>
        <v>0</v>
      </c>
      <c r="R133" s="15">
        <f>+'CALIFICACION FINAL'!R133/'CALIFICACION FINAL'!T133</f>
        <v>0</v>
      </c>
      <c r="S133" s="15">
        <f>+'CALIFICACION FINAL'!S133/'CALIFICACION FINAL'!T133</f>
        <v>0</v>
      </c>
      <c r="T133" s="15" t="e">
        <f>+'CALIFICACION FINAL'!#REF!/'CALIFICACION FINAL'!T133</f>
        <v>#REF!</v>
      </c>
      <c r="U133" s="15" t="e">
        <f>+'CALIFICACION FINAL'!#REF!/'CALIFICACION FINAL'!T133</f>
        <v>#REF!</v>
      </c>
    </row>
    <row r="134" spans="1:21" s="1" customFormat="1">
      <c r="A134" s="9">
        <f>+'CALIFICACION FINAL'!A134</f>
        <v>129</v>
      </c>
      <c r="B134" s="9" t="str">
        <f>+'CALIFICACION FINAL'!B134</f>
        <v>DISPOSITIVO DE ACCESO INTRAVENOSO LIBRE DE AGUJAS PEQUEÑO CON MEMBRANA DE SILICONA</v>
      </c>
      <c r="C134" s="9" t="str">
        <f>+'CALIFICACION FINAL'!C134</f>
        <v>UND</v>
      </c>
      <c r="D134" s="9">
        <f>+'CALIFICACION FINAL'!D134</f>
        <v>600</v>
      </c>
      <c r="E134" s="15">
        <f>+'CALIFICACION FINAL'!E134/'CALIFICACION FINAL'!T134</f>
        <v>1</v>
      </c>
      <c r="F134" s="15">
        <f>+'CALIFICACION FINAL'!F134/'CALIFICACION FINAL'!T134</f>
        <v>0</v>
      </c>
      <c r="G134" s="15">
        <f>+'CALIFICACION FINAL'!G134/'CALIFICACION FINAL'!T134</f>
        <v>0</v>
      </c>
      <c r="H134" s="15">
        <f>+'CALIFICACION FINAL'!H134/'CALIFICACION FINAL'!T134</f>
        <v>1.0580010357327809</v>
      </c>
      <c r="I134" s="15">
        <f>+'CALIFICACION FINAL'!I134/'CALIFICACION FINAL'!T134</f>
        <v>0</v>
      </c>
      <c r="J134" s="15">
        <f>+'CALIFICACION FINAL'!J134/'CALIFICACION FINAL'!T134</f>
        <v>1.3551361988606943</v>
      </c>
      <c r="K134" s="15">
        <f>+'CALIFICACION FINAL'!K134/'CALIFICACION FINAL'!T134</f>
        <v>0</v>
      </c>
      <c r="L134" s="15">
        <f>+'CALIFICACION FINAL'!L134/'CALIFICACION FINAL'!T134</f>
        <v>0</v>
      </c>
      <c r="M134" s="15">
        <f>+'CALIFICACION FINAL'!M134/'CALIFICACION FINAL'!T134</f>
        <v>0</v>
      </c>
      <c r="N134" s="15">
        <f>+'CALIFICACION FINAL'!N134/'CALIFICACION FINAL'!T134</f>
        <v>0</v>
      </c>
      <c r="O134" s="15">
        <f>+'CALIFICACION FINAL'!O134/'CALIFICACION FINAL'!T134</f>
        <v>0</v>
      </c>
      <c r="P134" s="15">
        <f>+'CALIFICACION FINAL'!P134/'CALIFICACION FINAL'!T134</f>
        <v>0</v>
      </c>
      <c r="Q134" s="15">
        <f>+'CALIFICACION FINAL'!Q134/'CALIFICACION FINAL'!T134</f>
        <v>0</v>
      </c>
      <c r="R134" s="15">
        <f>+'CALIFICACION FINAL'!R134/'CALIFICACION FINAL'!T134</f>
        <v>0</v>
      </c>
      <c r="S134" s="15">
        <f>+'CALIFICACION FINAL'!S134/'CALIFICACION FINAL'!T134</f>
        <v>8.8231486276540654</v>
      </c>
      <c r="T134" s="15" t="e">
        <f>+'CALIFICACION FINAL'!#REF!/'CALIFICACION FINAL'!T134</f>
        <v>#REF!</v>
      </c>
      <c r="U134" s="15" t="e">
        <f>+'CALIFICACION FINAL'!#REF!/'CALIFICACION FINAL'!T134</f>
        <v>#REF!</v>
      </c>
    </row>
    <row r="135" spans="1:21" s="1" customFormat="1">
      <c r="A135" s="9">
        <f>+'CALIFICACION FINAL'!A135</f>
        <v>130</v>
      </c>
      <c r="B135" s="9" t="str">
        <f>+'CALIFICACION FINAL'!B135</f>
        <v>DISPOSITIVO INTRAUTERINO  T DE COBRE</v>
      </c>
      <c r="C135" s="9" t="str">
        <f>+'CALIFICACION FINAL'!C135</f>
        <v>UND</v>
      </c>
      <c r="D135" s="9">
        <f>+'CALIFICACION FINAL'!D135</f>
        <v>200</v>
      </c>
      <c r="E135" s="15">
        <f>+'CALIFICACION FINAL'!E135/'CALIFICACION FINAL'!T135</f>
        <v>0</v>
      </c>
      <c r="F135" s="15">
        <f>+'CALIFICACION FINAL'!F135/'CALIFICACION FINAL'!T135</f>
        <v>0</v>
      </c>
      <c r="G135" s="15">
        <f>+'CALIFICACION FINAL'!G135/'CALIFICACION FINAL'!T135</f>
        <v>0</v>
      </c>
      <c r="H135" s="15">
        <f>+'CALIFICACION FINAL'!H135/'CALIFICACION FINAL'!T135</f>
        <v>1.0466297322253002</v>
      </c>
      <c r="I135" s="15">
        <f>+'CALIFICACION FINAL'!I135/'CALIFICACION FINAL'!T135</f>
        <v>0</v>
      </c>
      <c r="J135" s="15">
        <f>+'CALIFICACION FINAL'!J135/'CALIFICACION FINAL'!T135</f>
        <v>1</v>
      </c>
      <c r="K135" s="15">
        <f>+'CALIFICACION FINAL'!K135/'CALIFICACION FINAL'!T135</f>
        <v>0</v>
      </c>
      <c r="L135" s="15">
        <f>+'CALIFICACION FINAL'!L135/'CALIFICACION FINAL'!T135</f>
        <v>0</v>
      </c>
      <c r="M135" s="15">
        <f>+'CALIFICACION FINAL'!M135/'CALIFICACION FINAL'!T135</f>
        <v>0</v>
      </c>
      <c r="N135" s="15">
        <f>+'CALIFICACION FINAL'!N135/'CALIFICACION FINAL'!T135</f>
        <v>0</v>
      </c>
      <c r="O135" s="15">
        <f>+'CALIFICACION FINAL'!O135/'CALIFICACION FINAL'!T135</f>
        <v>1.0554016620498614</v>
      </c>
      <c r="P135" s="15">
        <f>+'CALIFICACION FINAL'!P135/'CALIFICACION FINAL'!T135</f>
        <v>1.2340720221606649</v>
      </c>
      <c r="Q135" s="15">
        <f>+'CALIFICACION FINAL'!Q135/'CALIFICACION FINAL'!T135</f>
        <v>0</v>
      </c>
      <c r="R135" s="15">
        <f>+'CALIFICACION FINAL'!R135/'CALIFICACION FINAL'!T135</f>
        <v>0</v>
      </c>
      <c r="S135" s="15">
        <f>+'CALIFICACION FINAL'!S135/'CALIFICACION FINAL'!T135</f>
        <v>0</v>
      </c>
      <c r="T135" s="15" t="e">
        <f>+'CALIFICACION FINAL'!#REF!/'CALIFICACION FINAL'!T135</f>
        <v>#REF!</v>
      </c>
      <c r="U135" s="15" t="e">
        <f>+'CALIFICACION FINAL'!#REF!/'CALIFICACION FINAL'!T135</f>
        <v>#REF!</v>
      </c>
    </row>
    <row r="136" spans="1:21" s="1" customFormat="1">
      <c r="A136" s="9">
        <f>+'CALIFICACION FINAL'!A136</f>
        <v>131</v>
      </c>
      <c r="B136" s="9" t="str">
        <f>+'CALIFICACION FINAL'!B136</f>
        <v>DISPOSITIVO INTRAUTERINO DE LEVONOGESTREL 52 MG</v>
      </c>
      <c r="C136" s="9" t="str">
        <f>+'CALIFICACION FINAL'!C136</f>
        <v>UND</v>
      </c>
      <c r="D136" s="9">
        <f>+'CALIFICACION FINAL'!D136</f>
        <v>6</v>
      </c>
      <c r="E136" s="15">
        <f>+'CALIFICACION FINAL'!E136/'CALIFICACION FINAL'!T136</f>
        <v>0</v>
      </c>
      <c r="F136" s="15">
        <f>+'CALIFICACION FINAL'!F136/'CALIFICACION FINAL'!T136</f>
        <v>0</v>
      </c>
      <c r="G136" s="15">
        <f>+'CALIFICACION FINAL'!G136/'CALIFICACION FINAL'!T136</f>
        <v>0</v>
      </c>
      <c r="H136" s="15">
        <f>+'CALIFICACION FINAL'!H136/'CALIFICACION FINAL'!T136</f>
        <v>1.1735895189100569</v>
      </c>
      <c r="I136" s="15">
        <f>+'CALIFICACION FINAL'!I136/'CALIFICACION FINAL'!T136</f>
        <v>0</v>
      </c>
      <c r="J136" s="15">
        <f>+'CALIFICACION FINAL'!J136/'CALIFICACION FINAL'!T136</f>
        <v>1</v>
      </c>
      <c r="K136" s="15">
        <f>+'CALIFICACION FINAL'!K136/'CALIFICACION FINAL'!T136</f>
        <v>0</v>
      </c>
      <c r="L136" s="15">
        <f>+'CALIFICACION FINAL'!L136/'CALIFICACION FINAL'!T136</f>
        <v>0</v>
      </c>
      <c r="M136" s="15">
        <f>+'CALIFICACION FINAL'!M136/'CALIFICACION FINAL'!T136</f>
        <v>0</v>
      </c>
      <c r="N136" s="15">
        <f>+'CALIFICACION FINAL'!N136/'CALIFICACION FINAL'!T136</f>
        <v>0</v>
      </c>
      <c r="O136" s="15">
        <f>+'CALIFICACION FINAL'!O136/'CALIFICACION FINAL'!T136</f>
        <v>0</v>
      </c>
      <c r="P136" s="15">
        <f>+'CALIFICACION FINAL'!P136/'CALIFICACION FINAL'!T136</f>
        <v>0</v>
      </c>
      <c r="Q136" s="15">
        <f>+'CALIFICACION FINAL'!Q136/'CALIFICACION FINAL'!T136</f>
        <v>0</v>
      </c>
      <c r="R136" s="15">
        <f>+'CALIFICACION FINAL'!R136/'CALIFICACION FINAL'!T136</f>
        <v>0</v>
      </c>
      <c r="S136" s="15">
        <f>+'CALIFICACION FINAL'!S136/'CALIFICACION FINAL'!T136</f>
        <v>0</v>
      </c>
      <c r="T136" s="15" t="e">
        <f>+'CALIFICACION FINAL'!#REF!/'CALIFICACION FINAL'!T136</f>
        <v>#REF!</v>
      </c>
      <c r="U136" s="15" t="e">
        <f>+'CALIFICACION FINAL'!#REF!/'CALIFICACION FINAL'!T136</f>
        <v>#REF!</v>
      </c>
    </row>
    <row r="137" spans="1:21" s="1" customFormat="1">
      <c r="A137" s="9">
        <f>+'CALIFICACION FINAL'!A137</f>
        <v>132</v>
      </c>
      <c r="B137" s="9" t="str">
        <f>+'CALIFICACION FINAL'!B137</f>
        <v>DRENAJE CERRADO DE 1/4 X 400 ML</v>
      </c>
      <c r="C137" s="9" t="str">
        <f>+'CALIFICACION FINAL'!C137</f>
        <v>UND</v>
      </c>
      <c r="D137" s="9">
        <f>+'CALIFICACION FINAL'!D137</f>
        <v>8</v>
      </c>
      <c r="E137" s="15">
        <f>+'CALIFICACION FINAL'!E137/'CALIFICACION FINAL'!T137</f>
        <v>1.1212121212121211</v>
      </c>
      <c r="F137" s="15">
        <f>+'CALIFICACION FINAL'!F137/'CALIFICACION FINAL'!T137</f>
        <v>0</v>
      </c>
      <c r="G137" s="15">
        <f>+'CALIFICACION FINAL'!G137/'CALIFICACION FINAL'!T137</f>
        <v>2.1212121212121211</v>
      </c>
      <c r="H137" s="15">
        <f>+'CALIFICACION FINAL'!H137/'CALIFICACION FINAL'!T137</f>
        <v>1.3773772204806687</v>
      </c>
      <c r="I137" s="15">
        <f>+'CALIFICACION FINAL'!I137/'CALIFICACION FINAL'!T137</f>
        <v>2.5757575757575757</v>
      </c>
      <c r="J137" s="15">
        <f>+'CALIFICACION FINAL'!J137/'CALIFICACION FINAL'!T137</f>
        <v>1.1745454545454546</v>
      </c>
      <c r="K137" s="15">
        <f>+'CALIFICACION FINAL'!K137/'CALIFICACION FINAL'!T137</f>
        <v>0</v>
      </c>
      <c r="L137" s="15">
        <f>+'CALIFICACION FINAL'!L137/'CALIFICACION FINAL'!T137</f>
        <v>0</v>
      </c>
      <c r="M137" s="15">
        <f>+'CALIFICACION FINAL'!M137/'CALIFICACION FINAL'!T137</f>
        <v>0</v>
      </c>
      <c r="N137" s="15">
        <f>+'CALIFICACION FINAL'!N137/'CALIFICACION FINAL'!T137</f>
        <v>1.5151515151515151</v>
      </c>
      <c r="O137" s="15">
        <f>+'CALIFICACION FINAL'!O137/'CALIFICACION FINAL'!T137</f>
        <v>1.3853333333333333</v>
      </c>
      <c r="P137" s="15">
        <f>+'CALIFICACION FINAL'!P137/'CALIFICACION FINAL'!T137</f>
        <v>1</v>
      </c>
      <c r="Q137" s="15">
        <f>+'CALIFICACION FINAL'!Q137/'CALIFICACION FINAL'!T137</f>
        <v>0</v>
      </c>
      <c r="R137" s="15">
        <f>+'CALIFICACION FINAL'!R137/'CALIFICACION FINAL'!T137</f>
        <v>0</v>
      </c>
      <c r="S137" s="15">
        <f>+'CALIFICACION FINAL'!S137/'CALIFICACION FINAL'!T137</f>
        <v>1.2</v>
      </c>
      <c r="T137" s="15" t="e">
        <f>+'CALIFICACION FINAL'!#REF!/'CALIFICACION FINAL'!T137</f>
        <v>#REF!</v>
      </c>
      <c r="U137" s="15" t="e">
        <f>+'CALIFICACION FINAL'!#REF!/'CALIFICACION FINAL'!T137</f>
        <v>#REF!</v>
      </c>
    </row>
    <row r="138" spans="1:21" s="1" customFormat="1">
      <c r="A138" s="9">
        <f>+'CALIFICACION FINAL'!A138</f>
        <v>133</v>
      </c>
      <c r="B138" s="9" t="str">
        <f>+'CALIFICACION FINAL'!B138</f>
        <v>DRENAJE CERRADO DE 1/8 X 400 ML</v>
      </c>
      <c r="C138" s="9" t="str">
        <f>+'CALIFICACION FINAL'!C138</f>
        <v xml:space="preserve">UND </v>
      </c>
      <c r="D138" s="9">
        <f>+'CALIFICACION FINAL'!D138</f>
        <v>8</v>
      </c>
      <c r="E138" s="15">
        <f>+'CALIFICACION FINAL'!E138/'CALIFICACION FINAL'!T138</f>
        <v>1.1212121212121211</v>
      </c>
      <c r="F138" s="15">
        <f>+'CALIFICACION FINAL'!F138/'CALIFICACION FINAL'!T138</f>
        <v>0</v>
      </c>
      <c r="G138" s="15">
        <f>+'CALIFICACION FINAL'!G138/'CALIFICACION FINAL'!T138</f>
        <v>2.1212121212121211</v>
      </c>
      <c r="H138" s="15">
        <f>+'CALIFICACION FINAL'!H138/'CALIFICACION FINAL'!T138</f>
        <v>1.1018808777429467</v>
      </c>
      <c r="I138" s="15">
        <f>+'CALIFICACION FINAL'!I138/'CALIFICACION FINAL'!T138</f>
        <v>2.5757575757575757</v>
      </c>
      <c r="J138" s="15">
        <f>+'CALIFICACION FINAL'!J138/'CALIFICACION FINAL'!T138</f>
        <v>1.1745454545454546</v>
      </c>
      <c r="K138" s="15">
        <f>+'CALIFICACION FINAL'!K138/'CALIFICACION FINAL'!T138</f>
        <v>0</v>
      </c>
      <c r="L138" s="15">
        <f>+'CALIFICACION FINAL'!L138/'CALIFICACION FINAL'!T138</f>
        <v>0</v>
      </c>
      <c r="M138" s="15">
        <f>+'CALIFICACION FINAL'!M138/'CALIFICACION FINAL'!T138</f>
        <v>0</v>
      </c>
      <c r="N138" s="15">
        <f>+'CALIFICACION FINAL'!N138/'CALIFICACION FINAL'!T138</f>
        <v>1.5151515151515151</v>
      </c>
      <c r="O138" s="15">
        <f>+'CALIFICACION FINAL'!O138/'CALIFICACION FINAL'!T138</f>
        <v>1.2987272727272727</v>
      </c>
      <c r="P138" s="15">
        <f>+'CALIFICACION FINAL'!P138/'CALIFICACION FINAL'!T138</f>
        <v>1</v>
      </c>
      <c r="Q138" s="15">
        <f>+'CALIFICACION FINAL'!Q138/'CALIFICACION FINAL'!T138</f>
        <v>0</v>
      </c>
      <c r="R138" s="15">
        <f>+'CALIFICACION FINAL'!R138/'CALIFICACION FINAL'!T138</f>
        <v>0</v>
      </c>
      <c r="S138" s="15">
        <f>+'CALIFICACION FINAL'!S138/'CALIFICACION FINAL'!T138</f>
        <v>1.2</v>
      </c>
      <c r="T138" s="15" t="e">
        <f>+'CALIFICACION FINAL'!#REF!/'CALIFICACION FINAL'!T138</f>
        <v>#REF!</v>
      </c>
      <c r="U138" s="15" t="e">
        <f>+'CALIFICACION FINAL'!#REF!/'CALIFICACION FINAL'!T138</f>
        <v>#REF!</v>
      </c>
    </row>
    <row r="139" spans="1:21" s="1" customFormat="1">
      <c r="A139" s="9">
        <f>+'CALIFICACION FINAL'!A139</f>
        <v>134</v>
      </c>
      <c r="B139" s="9" t="str">
        <f>+'CALIFICACION FINAL'!B139</f>
        <v>DRENES DE PEN - ROSSE DE 1/2</v>
      </c>
      <c r="C139" s="9" t="str">
        <f>+'CALIFICACION FINAL'!C139</f>
        <v>PTE X 10 UNIDADES</v>
      </c>
      <c r="D139" s="9">
        <f>+'CALIFICACION FINAL'!D139</f>
        <v>10</v>
      </c>
      <c r="E139" s="15">
        <f>+'CALIFICACION FINAL'!E139/'CALIFICACION FINAL'!T139</f>
        <v>7.9217012272024174</v>
      </c>
      <c r="F139" s="15">
        <f>+'CALIFICACION FINAL'!F139/'CALIFICACION FINAL'!T139</f>
        <v>0</v>
      </c>
      <c r="G139" s="15">
        <f>+'CALIFICACION FINAL'!G139/'CALIFICACION FINAL'!T139</f>
        <v>1.6549028758093682</v>
      </c>
      <c r="H139" s="15">
        <f>+'CALIFICACION FINAL'!H139/'CALIFICACION FINAL'!T139</f>
        <v>6.976809676011321</v>
      </c>
      <c r="I139" s="15">
        <f>+'CALIFICACION FINAL'!I139/'CALIFICACION FINAL'!T139</f>
        <v>0</v>
      </c>
      <c r="J139" s="15">
        <f>+'CALIFICACION FINAL'!J139/'CALIFICACION FINAL'!T139</f>
        <v>12.847692935892201</v>
      </c>
      <c r="K139" s="15">
        <f>+'CALIFICACION FINAL'!K139/'CALIFICACION FINAL'!T139</f>
        <v>0</v>
      </c>
      <c r="L139" s="15">
        <f>+'CALIFICACION FINAL'!L139/'CALIFICACION FINAL'!T139</f>
        <v>0</v>
      </c>
      <c r="M139" s="15">
        <f>+'CALIFICACION FINAL'!M139/'CALIFICACION FINAL'!T139</f>
        <v>0</v>
      </c>
      <c r="N139" s="15">
        <f>+'CALIFICACION FINAL'!N139/'CALIFICACION FINAL'!T139</f>
        <v>0</v>
      </c>
      <c r="O139" s="15">
        <f>+'CALIFICACION FINAL'!O139/'CALIFICACION FINAL'!T139</f>
        <v>1</v>
      </c>
      <c r="P139" s="15">
        <f>+'CALIFICACION FINAL'!P139/'CALIFICACION FINAL'!T139</f>
        <v>17.828851426238113</v>
      </c>
      <c r="Q139" s="15">
        <f>+'CALIFICACION FINAL'!Q139/'CALIFICACION FINAL'!T139</f>
        <v>0</v>
      </c>
      <c r="R139" s="15">
        <f>+'CALIFICACION FINAL'!R139/'CALIFICACION FINAL'!T139</f>
        <v>0</v>
      </c>
      <c r="S139" s="15">
        <f>+'CALIFICACION FINAL'!S139/'CALIFICACION FINAL'!T139</f>
        <v>14.087382605144958</v>
      </c>
      <c r="T139" s="15" t="e">
        <f>+'CALIFICACION FINAL'!#REF!/'CALIFICACION FINAL'!T139</f>
        <v>#REF!</v>
      </c>
      <c r="U139" s="15" t="e">
        <f>+'CALIFICACION FINAL'!#REF!/'CALIFICACION FINAL'!T139</f>
        <v>#REF!</v>
      </c>
    </row>
    <row r="140" spans="1:21" s="1" customFormat="1">
      <c r="A140" s="9">
        <f>+'CALIFICACION FINAL'!A140</f>
        <v>135</v>
      </c>
      <c r="B140" s="9" t="str">
        <f>+'CALIFICACION FINAL'!B140</f>
        <v>DRENES DE PEN ROSSE DE 1/4</v>
      </c>
      <c r="C140" s="9" t="str">
        <f>+'CALIFICACION FINAL'!C140</f>
        <v>PTE X 10 UNIDADES</v>
      </c>
      <c r="D140" s="9">
        <f>+'CALIFICACION FINAL'!D140</f>
        <v>16</v>
      </c>
      <c r="E140" s="15">
        <f>+'CALIFICACION FINAL'!E140/'CALIFICACION FINAL'!T140</f>
        <v>7.9217012272024174</v>
      </c>
      <c r="F140" s="15">
        <f>+'CALIFICACION FINAL'!F140/'CALIFICACION FINAL'!T140</f>
        <v>0</v>
      </c>
      <c r="G140" s="15">
        <f>+'CALIFICACION FINAL'!G140/'CALIFICACION FINAL'!T140</f>
        <v>1.4740710494079217</v>
      </c>
      <c r="H140" s="15">
        <f>+'CALIFICACION FINAL'!H140/'CALIFICACION FINAL'!T140</f>
        <v>6.976809676011321</v>
      </c>
      <c r="I140" s="15">
        <f>+'CALIFICACION FINAL'!I140/'CALIFICACION FINAL'!T140</f>
        <v>0</v>
      </c>
      <c r="J140" s="15">
        <f>+'CALIFICACION FINAL'!J140/'CALIFICACION FINAL'!T140</f>
        <v>12.847692935892201</v>
      </c>
      <c r="K140" s="15">
        <f>+'CALIFICACION FINAL'!K140/'CALIFICACION FINAL'!T140</f>
        <v>0</v>
      </c>
      <c r="L140" s="15">
        <f>+'CALIFICACION FINAL'!L140/'CALIFICACION FINAL'!T140</f>
        <v>0</v>
      </c>
      <c r="M140" s="15">
        <f>+'CALIFICACION FINAL'!M140/'CALIFICACION FINAL'!T140</f>
        <v>0</v>
      </c>
      <c r="N140" s="15">
        <f>+'CALIFICACION FINAL'!N140/'CALIFICACION FINAL'!T140</f>
        <v>0</v>
      </c>
      <c r="O140" s="15">
        <f>+'CALIFICACION FINAL'!O140/'CALIFICACION FINAL'!T140</f>
        <v>1</v>
      </c>
      <c r="P140" s="15">
        <f>+'CALIFICACION FINAL'!P140/'CALIFICACION FINAL'!T140</f>
        <v>17.828851426238113</v>
      </c>
      <c r="Q140" s="15">
        <f>+'CALIFICACION FINAL'!Q140/'CALIFICACION FINAL'!T140</f>
        <v>0</v>
      </c>
      <c r="R140" s="15">
        <f>+'CALIFICACION FINAL'!R140/'CALIFICACION FINAL'!T140</f>
        <v>0</v>
      </c>
      <c r="S140" s="15">
        <f>+'CALIFICACION FINAL'!S140/'CALIFICACION FINAL'!T140</f>
        <v>14.087382605144958</v>
      </c>
      <c r="T140" s="15" t="e">
        <f>+'CALIFICACION FINAL'!#REF!/'CALIFICACION FINAL'!T140</f>
        <v>#REF!</v>
      </c>
      <c r="U140" s="15" t="e">
        <f>+'CALIFICACION FINAL'!#REF!/'CALIFICACION FINAL'!T140</f>
        <v>#REF!</v>
      </c>
    </row>
    <row r="141" spans="1:21" s="1" customFormat="1">
      <c r="A141" s="9">
        <f>+'CALIFICACION FINAL'!A141</f>
        <v>136</v>
      </c>
      <c r="B141" s="9" t="str">
        <f>+'CALIFICACION FINAL'!B141</f>
        <v>ELECTRODOS ADULTOS.</v>
      </c>
      <c r="C141" s="9" t="str">
        <f>+'CALIFICACION FINAL'!C141</f>
        <v>PTE x 100 UNIDADES</v>
      </c>
      <c r="D141" s="9">
        <f>+'CALIFICACION FINAL'!D141</f>
        <v>100</v>
      </c>
      <c r="E141" s="15">
        <f>+'CALIFICACION FINAL'!E141/'CALIFICACION FINAL'!T141</f>
        <v>1.2755102040816326</v>
      </c>
      <c r="F141" s="15">
        <f>+'CALIFICACION FINAL'!F141/'CALIFICACION FINAL'!T141</f>
        <v>1.2170951354679802</v>
      </c>
      <c r="G141" s="15">
        <f>+'CALIFICACION FINAL'!G141/'CALIFICACION FINAL'!T141</f>
        <v>0</v>
      </c>
      <c r="H141" s="15">
        <f>+'CALIFICACION FINAL'!H141/'CALIFICACION FINAL'!T141</f>
        <v>1.2709286300727187</v>
      </c>
      <c r="I141" s="15">
        <f>+'CALIFICACION FINAL'!I141/'CALIFICACION FINAL'!T141</f>
        <v>1.2145294540229885</v>
      </c>
      <c r="J141" s="15">
        <f>+'CALIFICACION FINAL'!J141/'CALIFICACION FINAL'!T141</f>
        <v>1</v>
      </c>
      <c r="K141" s="15">
        <f>+'CALIFICACION FINAL'!K141/'CALIFICACION FINAL'!T141</f>
        <v>0</v>
      </c>
      <c r="L141" s="15">
        <f>+'CALIFICACION FINAL'!L141/'CALIFICACION FINAL'!T141</f>
        <v>0</v>
      </c>
      <c r="M141" s="15">
        <f>+'CALIFICACION FINAL'!M141/'CALIFICACION FINAL'!T141</f>
        <v>0</v>
      </c>
      <c r="N141" s="15">
        <f>+'CALIFICACION FINAL'!N141/'CALIFICACION FINAL'!T141</f>
        <v>1.2622767857142856</v>
      </c>
      <c r="O141" s="15">
        <f>+'CALIFICACION FINAL'!O141/'CALIFICACION FINAL'!T141</f>
        <v>1.1774645202908749</v>
      </c>
      <c r="P141" s="15">
        <f>+'CALIFICACION FINAL'!P141/'CALIFICACION FINAL'!T141</f>
        <v>1.4615221088435373</v>
      </c>
      <c r="Q141" s="15">
        <f>+'CALIFICACION FINAL'!Q141/'CALIFICACION FINAL'!T141</f>
        <v>1.6035509031198685</v>
      </c>
      <c r="R141" s="15">
        <f>+'CALIFICACION FINAL'!R141/'CALIFICACION FINAL'!T141</f>
        <v>0</v>
      </c>
      <c r="S141" s="15">
        <f>+'CALIFICACION FINAL'!S141/'CALIFICACION FINAL'!T141</f>
        <v>1.0390093537414966</v>
      </c>
      <c r="T141" s="15" t="e">
        <f>+'CALIFICACION FINAL'!#REF!/'CALIFICACION FINAL'!T141</f>
        <v>#REF!</v>
      </c>
      <c r="U141" s="15" t="e">
        <f>+'CALIFICACION FINAL'!#REF!/'CALIFICACION FINAL'!T141</f>
        <v>#REF!</v>
      </c>
    </row>
    <row r="142" spans="1:21" s="1" customFormat="1">
      <c r="A142" s="9">
        <f>+'CALIFICACION FINAL'!A142</f>
        <v>137</v>
      </c>
      <c r="B142" s="9" t="str">
        <f>+'CALIFICACION FINAL'!B142</f>
        <v xml:space="preserve">ELECTRODOS DE CARBONO PARA ELECTRO ESTIMULADOR </v>
      </c>
      <c r="C142" s="9" t="str">
        <f>+'CALIFICACION FINAL'!C142</f>
        <v>UND</v>
      </c>
      <c r="D142" s="9">
        <f>+'CALIFICACION FINAL'!D142</f>
        <v>8</v>
      </c>
      <c r="E142" s="15">
        <f>+'CALIFICACION FINAL'!E142/'CALIFICACION FINAL'!T142</f>
        <v>0</v>
      </c>
      <c r="F142" s="15">
        <f>+'CALIFICACION FINAL'!F142/'CALIFICACION FINAL'!T142</f>
        <v>0</v>
      </c>
      <c r="G142" s="15">
        <f>+'CALIFICACION FINAL'!G142/'CALIFICACION FINAL'!T142</f>
        <v>0</v>
      </c>
      <c r="H142" s="15">
        <f>+'CALIFICACION FINAL'!H142/'CALIFICACION FINAL'!T142</f>
        <v>0</v>
      </c>
      <c r="I142" s="15">
        <f>+'CALIFICACION FINAL'!I142/'CALIFICACION FINAL'!T142</f>
        <v>0</v>
      </c>
      <c r="J142" s="15">
        <f>+'CALIFICACION FINAL'!J142/'CALIFICACION FINAL'!T142</f>
        <v>0</v>
      </c>
      <c r="K142" s="15">
        <f>+'CALIFICACION FINAL'!K142/'CALIFICACION FINAL'!T142</f>
        <v>0</v>
      </c>
      <c r="L142" s="15">
        <f>+'CALIFICACION FINAL'!L142/'CALIFICACION FINAL'!T142</f>
        <v>0</v>
      </c>
      <c r="M142" s="15">
        <f>+'CALIFICACION FINAL'!M142/'CALIFICACION FINAL'!T142</f>
        <v>0</v>
      </c>
      <c r="N142" s="15">
        <f>+'CALIFICACION FINAL'!N142/'CALIFICACION FINAL'!T142</f>
        <v>0</v>
      </c>
      <c r="O142" s="15">
        <f>+'CALIFICACION FINAL'!O142/'CALIFICACION FINAL'!T142</f>
        <v>0</v>
      </c>
      <c r="P142" s="15">
        <f>+'CALIFICACION FINAL'!P142/'CALIFICACION FINAL'!T142</f>
        <v>1</v>
      </c>
      <c r="Q142" s="15">
        <f>+'CALIFICACION FINAL'!Q142/'CALIFICACION FINAL'!T142</f>
        <v>0</v>
      </c>
      <c r="R142" s="15">
        <f>+'CALIFICACION FINAL'!R142/'CALIFICACION FINAL'!T142</f>
        <v>0</v>
      </c>
      <c r="S142" s="15">
        <f>+'CALIFICACION FINAL'!S142/'CALIFICACION FINAL'!T142</f>
        <v>0</v>
      </c>
      <c r="T142" s="15" t="e">
        <f>+'CALIFICACION FINAL'!#REF!/'CALIFICACION FINAL'!T142</f>
        <v>#REF!</v>
      </c>
      <c r="U142" s="15" t="e">
        <f>+'CALIFICACION FINAL'!#REF!/'CALIFICACION FINAL'!T142</f>
        <v>#REF!</v>
      </c>
    </row>
    <row r="143" spans="1:21" s="1" customFormat="1">
      <c r="A143" s="9">
        <f>+'CALIFICACION FINAL'!A143</f>
        <v>138</v>
      </c>
      <c r="B143" s="9" t="str">
        <f>+'CALIFICACION FINAL'!B143</f>
        <v>ELECTRODOS PEDIATRICO</v>
      </c>
      <c r="C143" s="9" t="str">
        <f>+'CALIFICACION FINAL'!C143</f>
        <v>PTE x 100 UNIDADES</v>
      </c>
      <c r="D143" s="9">
        <f>+'CALIFICACION FINAL'!D143</f>
        <v>80</v>
      </c>
      <c r="E143" s="15">
        <f>+'CALIFICACION FINAL'!E143/'CALIFICACION FINAL'!T143</f>
        <v>2.4742268041237114</v>
      </c>
      <c r="F143" s="15">
        <f>+'CALIFICACION FINAL'!F143/'CALIFICACION FINAL'!T143</f>
        <v>0</v>
      </c>
      <c r="G143" s="15">
        <f>+'CALIFICACION FINAL'!G143/'CALIFICACION FINAL'!T143</f>
        <v>0</v>
      </c>
      <c r="H143" s="15">
        <f>+'CALIFICACION FINAL'!H143/'CALIFICACION FINAL'!T143</f>
        <v>1</v>
      </c>
      <c r="I143" s="15">
        <f>+'CALIFICACION FINAL'!I143/'CALIFICACION FINAL'!T143</f>
        <v>0</v>
      </c>
      <c r="J143" s="15">
        <f>+'CALIFICACION FINAL'!J143/'CALIFICACION FINAL'!T143</f>
        <v>1.974432989690722</v>
      </c>
      <c r="K143" s="15">
        <f>+'CALIFICACION FINAL'!K143/'CALIFICACION FINAL'!T143</f>
        <v>0</v>
      </c>
      <c r="L143" s="15">
        <f>+'CALIFICACION FINAL'!L143/'CALIFICACION FINAL'!T143</f>
        <v>0</v>
      </c>
      <c r="M143" s="15">
        <f>+'CALIFICACION FINAL'!M143/'CALIFICACION FINAL'!T143</f>
        <v>0</v>
      </c>
      <c r="N143" s="15">
        <f>+'CALIFICACION FINAL'!N143/'CALIFICACION FINAL'!T143</f>
        <v>2.4485567010309279</v>
      </c>
      <c r="O143" s="15">
        <f>+'CALIFICACION FINAL'!O143/'CALIFICACION FINAL'!T143</f>
        <v>2.2129399217916816</v>
      </c>
      <c r="P143" s="15">
        <f>+'CALIFICACION FINAL'!P143/'CALIFICACION FINAL'!T143</f>
        <v>2.8350515463917527</v>
      </c>
      <c r="Q143" s="15">
        <f>+'CALIFICACION FINAL'!Q143/'CALIFICACION FINAL'!T143</f>
        <v>2.7284038393174548</v>
      </c>
      <c r="R143" s="15">
        <f>+'CALIFICACION FINAL'!R143/'CALIFICACION FINAL'!T143</f>
        <v>0</v>
      </c>
      <c r="S143" s="15">
        <f>+'CALIFICACION FINAL'!S143/'CALIFICACION FINAL'!T143</f>
        <v>0</v>
      </c>
      <c r="T143" s="15" t="e">
        <f>+'CALIFICACION FINAL'!#REF!/'CALIFICACION FINAL'!T143</f>
        <v>#REF!</v>
      </c>
      <c r="U143" s="15" t="e">
        <f>+'CALIFICACION FINAL'!#REF!/'CALIFICACION FINAL'!T143</f>
        <v>#REF!</v>
      </c>
    </row>
    <row r="144" spans="1:21" s="1" customFormat="1">
      <c r="A144" s="9">
        <f>+'CALIFICACION FINAL'!A144</f>
        <v>139</v>
      </c>
      <c r="B144" s="9" t="str">
        <f>+'CALIFICACION FINAL'!B144</f>
        <v>ELECTRODOS PARA DESFIBRILACION  MINRAY MR60  ( PARA DESFIBRILADOR MYNDRAY BENEHEART D6)</v>
      </c>
      <c r="C144" s="9" t="str">
        <f>+'CALIFICACION FINAL'!C144</f>
        <v>UNIDAD</v>
      </c>
      <c r="D144" s="9">
        <f>+'CALIFICACION FINAL'!D144</f>
        <v>10</v>
      </c>
      <c r="E144" s="15">
        <f>+'CALIFICACION FINAL'!E144/'CALIFICACION FINAL'!T144</f>
        <v>0</v>
      </c>
      <c r="F144" s="15">
        <f>+'CALIFICACION FINAL'!F144/'CALIFICACION FINAL'!T144</f>
        <v>0</v>
      </c>
      <c r="G144" s="15">
        <f>+'CALIFICACION FINAL'!G144/'CALIFICACION FINAL'!T144</f>
        <v>0</v>
      </c>
      <c r="H144" s="15">
        <f>+'CALIFICACION FINAL'!H144/'CALIFICACION FINAL'!T144</f>
        <v>0</v>
      </c>
      <c r="I144" s="15">
        <f>+'CALIFICACION FINAL'!I144/'CALIFICACION FINAL'!T144</f>
        <v>0</v>
      </c>
      <c r="J144" s="15">
        <f>+'CALIFICACION FINAL'!J144/'CALIFICACION FINAL'!T144</f>
        <v>0</v>
      </c>
      <c r="K144" s="15">
        <f>+'CALIFICACION FINAL'!K144/'CALIFICACION FINAL'!T144</f>
        <v>0</v>
      </c>
      <c r="L144" s="15">
        <f>+'CALIFICACION FINAL'!L144/'CALIFICACION FINAL'!T144</f>
        <v>0</v>
      </c>
      <c r="M144" s="15">
        <f>+'CALIFICACION FINAL'!M144/'CALIFICACION FINAL'!T144</f>
        <v>0</v>
      </c>
      <c r="N144" s="15">
        <f>+'CALIFICACION FINAL'!N144/'CALIFICACION FINAL'!T144</f>
        <v>0</v>
      </c>
      <c r="O144" s="15">
        <f>+'CALIFICACION FINAL'!O144/'CALIFICACION FINAL'!T144</f>
        <v>0</v>
      </c>
      <c r="P144" s="15">
        <f>+'CALIFICACION FINAL'!P144/'CALIFICACION FINAL'!T144</f>
        <v>1</v>
      </c>
      <c r="Q144" s="15">
        <f>+'CALIFICACION FINAL'!Q144/'CALIFICACION FINAL'!T144</f>
        <v>0</v>
      </c>
      <c r="R144" s="15">
        <f>+'CALIFICACION FINAL'!R144/'CALIFICACION FINAL'!T144</f>
        <v>0</v>
      </c>
      <c r="S144" s="15">
        <f>+'CALIFICACION FINAL'!S144/'CALIFICACION FINAL'!T144</f>
        <v>0</v>
      </c>
      <c r="T144" s="15" t="e">
        <f>+'CALIFICACION FINAL'!#REF!/'CALIFICACION FINAL'!T144</f>
        <v>#REF!</v>
      </c>
      <c r="U144" s="15" t="e">
        <f>+'CALIFICACION FINAL'!#REF!/'CALIFICACION FINAL'!T144</f>
        <v>#REF!</v>
      </c>
    </row>
    <row r="145" spans="1:21" s="1" customFormat="1">
      <c r="A145" s="9">
        <f>+'CALIFICACION FINAL'!A145</f>
        <v>140</v>
      </c>
      <c r="B145" s="9" t="str">
        <f>+'CALIFICACION FINAL'!B145</f>
        <v>ENVASE COPROLOGICO</v>
      </c>
      <c r="C145" s="9" t="str">
        <f>+'CALIFICACION FINAL'!C145</f>
        <v>UND</v>
      </c>
      <c r="D145" s="9">
        <f>+'CALIFICACION FINAL'!D145</f>
        <v>1200</v>
      </c>
      <c r="E145" s="15">
        <f>+'CALIFICACION FINAL'!E145/'CALIFICACION FINAL'!T145</f>
        <v>1.1883156166277766</v>
      </c>
      <c r="F145" s="15">
        <f>+'CALIFICACION FINAL'!F145/'CALIFICACION FINAL'!T145</f>
        <v>0</v>
      </c>
      <c r="G145" s="15">
        <f>+'CALIFICACION FINAL'!G145/'CALIFICACION FINAL'!T145</f>
        <v>0</v>
      </c>
      <c r="H145" s="15">
        <f>+'CALIFICACION FINAL'!H145/'CALIFICACION FINAL'!T145</f>
        <v>1.2865235188284192</v>
      </c>
      <c r="I145" s="15">
        <f>+'CALIFICACION FINAL'!I145/'CALIFICACION FINAL'!T145</f>
        <v>0</v>
      </c>
      <c r="J145" s="15">
        <f>+'CALIFICACION FINAL'!J145/'CALIFICACION FINAL'!T145</f>
        <v>1</v>
      </c>
      <c r="K145" s="15">
        <f>+'CALIFICACION FINAL'!K145/'CALIFICACION FINAL'!T145</f>
        <v>0</v>
      </c>
      <c r="L145" s="15">
        <f>+'CALIFICACION FINAL'!L145/'CALIFICACION FINAL'!T145</f>
        <v>0</v>
      </c>
      <c r="M145" s="15">
        <f>+'CALIFICACION FINAL'!M145/'CALIFICACION FINAL'!T145</f>
        <v>0</v>
      </c>
      <c r="N145" s="15">
        <f>+'CALIFICACION FINAL'!N145/'CALIFICACION FINAL'!T145</f>
        <v>0</v>
      </c>
      <c r="O145" s="15">
        <f>+'CALIFICACION FINAL'!O145/'CALIFICACION FINAL'!T145</f>
        <v>1.2531328320802007</v>
      </c>
      <c r="P145" s="15">
        <f>+'CALIFICACION FINAL'!P145/'CALIFICACION FINAL'!T145</f>
        <v>1.173388015493279</v>
      </c>
      <c r="Q145" s="15">
        <f>+'CALIFICACION FINAL'!Q145/'CALIFICACION FINAL'!T145</f>
        <v>0</v>
      </c>
      <c r="R145" s="15">
        <f>+'CALIFICACION FINAL'!R145/'CALIFICACION FINAL'!T145</f>
        <v>0</v>
      </c>
      <c r="S145" s="15">
        <f>+'CALIFICACION FINAL'!S145/'CALIFICACION FINAL'!T145</f>
        <v>0</v>
      </c>
      <c r="T145" s="15" t="e">
        <f>+'CALIFICACION FINAL'!#REF!/'CALIFICACION FINAL'!T145</f>
        <v>#REF!</v>
      </c>
      <c r="U145" s="15" t="e">
        <f>+'CALIFICACION FINAL'!#REF!/'CALIFICACION FINAL'!T145</f>
        <v>#REF!</v>
      </c>
    </row>
    <row r="146" spans="1:21" s="1" customFormat="1">
      <c r="A146" s="9">
        <f>+'CALIFICACION FINAL'!A146</f>
        <v>141</v>
      </c>
      <c r="B146" s="9" t="str">
        <f>+'CALIFICACION FINAL'!B146</f>
        <v>EQUIPO DE MACROGOTEO FOTOSENSIBLE PARA BOMBA BRAUN</v>
      </c>
      <c r="C146" s="9" t="str">
        <f>+'CALIFICACION FINAL'!C146</f>
        <v>UND</v>
      </c>
      <c r="D146" s="9">
        <f>+'CALIFICACION FINAL'!D146</f>
        <v>10</v>
      </c>
      <c r="E146" s="15">
        <f>+'CALIFICACION FINAL'!E146/'CALIFICACION FINAL'!T146</f>
        <v>0</v>
      </c>
      <c r="F146" s="15">
        <f>+'CALIFICACION FINAL'!F146/'CALIFICACION FINAL'!T146</f>
        <v>0</v>
      </c>
      <c r="G146" s="15">
        <f>+'CALIFICACION FINAL'!G146/'CALIFICACION FINAL'!T146</f>
        <v>0</v>
      </c>
      <c r="H146" s="15">
        <f>+'CALIFICACION FINAL'!H146/'CALIFICACION FINAL'!T146</f>
        <v>1</v>
      </c>
      <c r="I146" s="15">
        <f>+'CALIFICACION FINAL'!I146/'CALIFICACION FINAL'!T146</f>
        <v>0</v>
      </c>
      <c r="J146" s="15">
        <f>+'CALIFICACION FINAL'!J146/'CALIFICACION FINAL'!T146</f>
        <v>0</v>
      </c>
      <c r="K146" s="15">
        <f>+'CALIFICACION FINAL'!K146/'CALIFICACION FINAL'!T146</f>
        <v>0</v>
      </c>
      <c r="L146" s="15">
        <f>+'CALIFICACION FINAL'!L146/'CALIFICACION FINAL'!T146</f>
        <v>0</v>
      </c>
      <c r="M146" s="15">
        <f>+'CALIFICACION FINAL'!M146/'CALIFICACION FINAL'!T146</f>
        <v>0</v>
      </c>
      <c r="N146" s="15">
        <f>+'CALIFICACION FINAL'!N146/'CALIFICACION FINAL'!T146</f>
        <v>0</v>
      </c>
      <c r="O146" s="15">
        <f>+'CALIFICACION FINAL'!O146/'CALIFICACION FINAL'!T146</f>
        <v>1.0057326762546515</v>
      </c>
      <c r="P146" s="15">
        <f>+'CALIFICACION FINAL'!P146/'CALIFICACION FINAL'!T146</f>
        <v>0</v>
      </c>
      <c r="Q146" s="15">
        <f>+'CALIFICACION FINAL'!Q146/'CALIFICACION FINAL'!T146</f>
        <v>0</v>
      </c>
      <c r="R146" s="15">
        <f>+'CALIFICACION FINAL'!R146/'CALIFICACION FINAL'!T146</f>
        <v>0</v>
      </c>
      <c r="S146" s="15">
        <f>+'CALIFICACION FINAL'!S146/'CALIFICACION FINAL'!T146</f>
        <v>0</v>
      </c>
      <c r="T146" s="15" t="e">
        <f>+'CALIFICACION FINAL'!#REF!/'CALIFICACION FINAL'!T146</f>
        <v>#REF!</v>
      </c>
      <c r="U146" s="15" t="e">
        <f>+'CALIFICACION FINAL'!#REF!/'CALIFICACION FINAL'!T146</f>
        <v>#REF!</v>
      </c>
    </row>
    <row r="147" spans="1:21" s="1" customFormat="1">
      <c r="A147" s="9">
        <f>+'CALIFICACION FINAL'!A147</f>
        <v>142</v>
      </c>
      <c r="B147" s="9" t="str">
        <f>+'CALIFICACION FINAL'!B147</f>
        <v xml:space="preserve">EQUIPO DE MACROGOTEO VENOCLISIS </v>
      </c>
      <c r="C147" s="9" t="str">
        <f>+'CALIFICACION FINAL'!C147</f>
        <v>UND</v>
      </c>
      <c r="D147" s="9">
        <f>+'CALIFICACION FINAL'!D147</f>
        <v>5600</v>
      </c>
      <c r="E147" s="15">
        <f>+'CALIFICACION FINAL'!E147/'CALIFICACION FINAL'!T147</f>
        <v>1.2181818181818183</v>
      </c>
      <c r="F147" s="15">
        <f>+'CALIFICACION FINAL'!F147/'CALIFICACION FINAL'!T147</f>
        <v>0</v>
      </c>
      <c r="G147" s="15">
        <f>+'CALIFICACION FINAL'!G147/'CALIFICACION FINAL'!T147</f>
        <v>0</v>
      </c>
      <c r="H147" s="15">
        <f>+'CALIFICACION FINAL'!H147/'CALIFICACION FINAL'!T147</f>
        <v>2.4963636363636366</v>
      </c>
      <c r="I147" s="15">
        <f>+'CALIFICACION FINAL'!I147/'CALIFICACION FINAL'!T147</f>
        <v>0</v>
      </c>
      <c r="J147" s="15">
        <f>+'CALIFICACION FINAL'!J147/'CALIFICACION FINAL'!T147</f>
        <v>2.3845818181818186</v>
      </c>
      <c r="K147" s="15">
        <f>+'CALIFICACION FINAL'!K147/'CALIFICACION FINAL'!T147</f>
        <v>0</v>
      </c>
      <c r="L147" s="15">
        <f>+'CALIFICACION FINAL'!L147/'CALIFICACION FINAL'!T147</f>
        <v>1.1563636363636363</v>
      </c>
      <c r="M147" s="15">
        <f>+'CALIFICACION FINAL'!M147/'CALIFICACION FINAL'!T147</f>
        <v>0</v>
      </c>
      <c r="N147" s="15">
        <f>+'CALIFICACION FINAL'!N147/'CALIFICACION FINAL'!T147</f>
        <v>1</v>
      </c>
      <c r="O147" s="15">
        <f>+'CALIFICACION FINAL'!O147/'CALIFICACION FINAL'!T147</f>
        <v>1.1683636363636365</v>
      </c>
      <c r="P147" s="15">
        <f>+'CALIFICACION FINAL'!P147/'CALIFICACION FINAL'!T147</f>
        <v>2.4854545454545454</v>
      </c>
      <c r="Q147" s="15">
        <f>+'CALIFICACION FINAL'!Q147/'CALIFICACION FINAL'!T147</f>
        <v>0</v>
      </c>
      <c r="R147" s="15">
        <f>+'CALIFICACION FINAL'!R147/'CALIFICACION FINAL'!T147</f>
        <v>0</v>
      </c>
      <c r="S147" s="15">
        <f>+'CALIFICACION FINAL'!S147/'CALIFICACION FINAL'!T147</f>
        <v>0</v>
      </c>
      <c r="T147" s="15" t="e">
        <f>+'CALIFICACION FINAL'!#REF!/'CALIFICACION FINAL'!T147</f>
        <v>#REF!</v>
      </c>
      <c r="U147" s="15" t="e">
        <f>+'CALIFICACION FINAL'!#REF!/'CALIFICACION FINAL'!T147</f>
        <v>#REF!</v>
      </c>
    </row>
    <row r="148" spans="1:21" s="1" customFormat="1">
      <c r="A148" s="9">
        <f>+'CALIFICACION FINAL'!A148</f>
        <v>143</v>
      </c>
      <c r="B148" s="9" t="str">
        <f>+'CALIFICACION FINAL'!B148</f>
        <v>EQUIPO PARA MEDIR PRESION VENOSA</v>
      </c>
      <c r="C148" s="9" t="str">
        <f>+'CALIFICACION FINAL'!C148</f>
        <v>UND</v>
      </c>
      <c r="D148" s="9">
        <f>+'CALIFICACION FINAL'!D148</f>
        <v>8</v>
      </c>
      <c r="E148" s="15">
        <f>+'CALIFICACION FINAL'!E148/'CALIFICACION FINAL'!T148</f>
        <v>1.1829202586206897</v>
      </c>
      <c r="F148" s="15">
        <f>+'CALIFICACION FINAL'!F148/'CALIFICACION FINAL'!T148</f>
        <v>0</v>
      </c>
      <c r="G148" s="15">
        <f>+'CALIFICACION FINAL'!G148/'CALIFICACION FINAL'!T148</f>
        <v>0</v>
      </c>
      <c r="H148" s="15">
        <f>+'CALIFICACION FINAL'!H148/'CALIFICACION FINAL'!T148</f>
        <v>1</v>
      </c>
      <c r="I148" s="15">
        <f>+'CALIFICACION FINAL'!I148/'CALIFICACION FINAL'!T148</f>
        <v>0</v>
      </c>
      <c r="J148" s="15">
        <f>+'CALIFICACION FINAL'!J148/'CALIFICACION FINAL'!T148</f>
        <v>2.1598250000000001</v>
      </c>
      <c r="K148" s="15">
        <f>+'CALIFICACION FINAL'!K148/'CALIFICACION FINAL'!T148</f>
        <v>0</v>
      </c>
      <c r="L148" s="15">
        <f>+'CALIFICACION FINAL'!L148/'CALIFICACION FINAL'!T148</f>
        <v>0</v>
      </c>
      <c r="M148" s="15">
        <f>+'CALIFICACION FINAL'!M148/'CALIFICACION FINAL'!T148</f>
        <v>0</v>
      </c>
      <c r="N148" s="15">
        <f>+'CALIFICACION FINAL'!N148/'CALIFICACION FINAL'!T148</f>
        <v>1.0507363505747127</v>
      </c>
      <c r="O148" s="15">
        <f>+'CALIFICACION FINAL'!O148/'CALIFICACION FINAL'!T148</f>
        <v>2.172708333333333</v>
      </c>
      <c r="P148" s="15">
        <f>+'CALIFICACION FINAL'!P148/'CALIFICACION FINAL'!T148</f>
        <v>0</v>
      </c>
      <c r="Q148" s="15">
        <f>+'CALIFICACION FINAL'!Q148/'CALIFICACION FINAL'!T148</f>
        <v>0</v>
      </c>
      <c r="R148" s="15">
        <f>+'CALIFICACION FINAL'!R148/'CALIFICACION FINAL'!T148</f>
        <v>0</v>
      </c>
      <c r="S148" s="15">
        <f>+'CALIFICACION FINAL'!S148/'CALIFICACION FINAL'!T148</f>
        <v>0</v>
      </c>
      <c r="T148" s="15" t="e">
        <f>+'CALIFICACION FINAL'!#REF!/'CALIFICACION FINAL'!T148</f>
        <v>#REF!</v>
      </c>
      <c r="U148" s="15" t="e">
        <f>+'CALIFICACION FINAL'!#REF!/'CALIFICACION FINAL'!T148</f>
        <v>#REF!</v>
      </c>
    </row>
    <row r="149" spans="1:21" s="1" customFormat="1">
      <c r="A149" s="9">
        <f>+'CALIFICACION FINAL'!A149</f>
        <v>144</v>
      </c>
      <c r="B149" s="9" t="str">
        <f>+'CALIFICACION FINAL'!B149</f>
        <v>EQUIPO TRANSFUSION DE SANGRE</v>
      </c>
      <c r="C149" s="9" t="str">
        <f>+'CALIFICACION FINAL'!C149</f>
        <v>UND</v>
      </c>
      <c r="D149" s="9">
        <f>+'CALIFICACION FINAL'!D149</f>
        <v>200</v>
      </c>
      <c r="E149" s="15">
        <f>+'CALIFICACION FINAL'!E149/'CALIFICACION FINAL'!T149</f>
        <v>1.0850439882697946</v>
      </c>
      <c r="F149" s="15">
        <f>+'CALIFICACION FINAL'!F149/'CALIFICACION FINAL'!T149</f>
        <v>0</v>
      </c>
      <c r="G149" s="15">
        <f>+'CALIFICACION FINAL'!G149/'CALIFICACION FINAL'!T149</f>
        <v>0</v>
      </c>
      <c r="H149" s="15">
        <f>+'CALIFICACION FINAL'!H149/'CALIFICACION FINAL'!T149</f>
        <v>1</v>
      </c>
      <c r="I149" s="15">
        <f>+'CALIFICACION FINAL'!I149/'CALIFICACION FINAL'!T149</f>
        <v>0</v>
      </c>
      <c r="J149" s="15">
        <f>+'CALIFICACION FINAL'!J149/'CALIFICACION FINAL'!T149</f>
        <v>1.0029325513196479</v>
      </c>
      <c r="K149" s="15">
        <f>+'CALIFICACION FINAL'!K149/'CALIFICACION FINAL'!T149</f>
        <v>0</v>
      </c>
      <c r="L149" s="15">
        <f>+'CALIFICACION FINAL'!L149/'CALIFICACION FINAL'!T149</f>
        <v>0</v>
      </c>
      <c r="M149" s="15">
        <f>+'CALIFICACION FINAL'!M149/'CALIFICACION FINAL'!T149</f>
        <v>0</v>
      </c>
      <c r="N149" s="15">
        <f>+'CALIFICACION FINAL'!N149/'CALIFICACION FINAL'!T149</f>
        <v>1.0263929618768328</v>
      </c>
      <c r="O149" s="15">
        <f>+'CALIFICACION FINAL'!O149/'CALIFICACION FINAL'!T149</f>
        <v>1.2146627565982404</v>
      </c>
      <c r="P149" s="15">
        <f>+'CALIFICACION FINAL'!P149/'CALIFICACION FINAL'!T149</f>
        <v>1.459824046920821</v>
      </c>
      <c r="Q149" s="15">
        <f>+'CALIFICACION FINAL'!Q149/'CALIFICACION FINAL'!T149</f>
        <v>0</v>
      </c>
      <c r="R149" s="15">
        <f>+'CALIFICACION FINAL'!R149/'CALIFICACION FINAL'!T149</f>
        <v>0</v>
      </c>
      <c r="S149" s="15">
        <f>+'CALIFICACION FINAL'!S149/'CALIFICACION FINAL'!T149</f>
        <v>0</v>
      </c>
      <c r="T149" s="15" t="e">
        <f>+'CALIFICACION FINAL'!#REF!/'CALIFICACION FINAL'!T149</f>
        <v>#REF!</v>
      </c>
      <c r="U149" s="15" t="e">
        <f>+'CALIFICACION FINAL'!#REF!/'CALIFICACION FINAL'!T149</f>
        <v>#REF!</v>
      </c>
    </row>
    <row r="150" spans="1:21" s="1" customFormat="1">
      <c r="A150" s="9">
        <f>+'CALIFICACION FINAL'!A150</f>
        <v>145</v>
      </c>
      <c r="B150" s="9" t="str">
        <f>+'CALIFICACION FINAL'!B150</f>
        <v xml:space="preserve">ESPADADRAPO HIPOALERGÉNICO STRETCH FIXOMULL 15cm x 10m </v>
      </c>
      <c r="C150" s="9" t="str">
        <f>+'CALIFICACION FINAL'!C150</f>
        <v>CJA X 1 ROLLO</v>
      </c>
      <c r="D150" s="9">
        <f>+'CALIFICACION FINAL'!D150</f>
        <v>60</v>
      </c>
      <c r="E150" s="15">
        <f>+'CALIFICACION FINAL'!E150/'CALIFICACION FINAL'!T150</f>
        <v>3.1372352941176471</v>
      </c>
      <c r="F150" s="15">
        <f>+'CALIFICACION FINAL'!F150/'CALIFICACION FINAL'!T150</f>
        <v>2.7681176470588236</v>
      </c>
      <c r="G150" s="15">
        <f>+'CALIFICACION FINAL'!G150/'CALIFICACION FINAL'!T150</f>
        <v>0</v>
      </c>
      <c r="H150" s="15">
        <f>+'CALIFICACION FINAL'!H150/'CALIFICACION FINAL'!T150</f>
        <v>3.8937058823529411</v>
      </c>
      <c r="I150" s="15">
        <f>+'CALIFICACION FINAL'!I150/'CALIFICACION FINAL'!T150</f>
        <v>3.0678235294117648</v>
      </c>
      <c r="J150" s="15">
        <f>+'CALIFICACION FINAL'!J150/'CALIFICACION FINAL'!T150</f>
        <v>2.3717647058823532</v>
      </c>
      <c r="K150" s="15">
        <f>+'CALIFICACION FINAL'!K150/'CALIFICACION FINAL'!T150</f>
        <v>0</v>
      </c>
      <c r="L150" s="15">
        <f>+'CALIFICACION FINAL'!L150/'CALIFICACION FINAL'!T150</f>
        <v>1.7458823529411764</v>
      </c>
      <c r="M150" s="15">
        <f>+'CALIFICACION FINAL'!M150/'CALIFICACION FINAL'!T150</f>
        <v>0</v>
      </c>
      <c r="N150" s="15">
        <f>+'CALIFICACION FINAL'!N150/'CALIFICACION FINAL'!T150</f>
        <v>1.9411764705882353</v>
      </c>
      <c r="O150" s="15">
        <f>+'CALIFICACION FINAL'!O150/'CALIFICACION FINAL'!T150</f>
        <v>3.7824117647058824</v>
      </c>
      <c r="P150" s="15">
        <f>+'CALIFICACION FINAL'!P150/'CALIFICACION FINAL'!T150</f>
        <v>3.6443529411764706</v>
      </c>
      <c r="Q150" s="15">
        <f>+'CALIFICACION FINAL'!Q150/'CALIFICACION FINAL'!T150</f>
        <v>2.9411764705882355</v>
      </c>
      <c r="R150" s="15">
        <f>+'CALIFICACION FINAL'!R150/'CALIFICACION FINAL'!T150</f>
        <v>1</v>
      </c>
      <c r="S150" s="15">
        <f>+'CALIFICACION FINAL'!S150/'CALIFICACION FINAL'!T150</f>
        <v>0</v>
      </c>
      <c r="T150" s="15" t="e">
        <f>+'CALIFICACION FINAL'!#REF!/'CALIFICACION FINAL'!T150</f>
        <v>#REF!</v>
      </c>
      <c r="U150" s="15" t="e">
        <f>+'CALIFICACION FINAL'!#REF!/'CALIFICACION FINAL'!T150</f>
        <v>#REF!</v>
      </c>
    </row>
    <row r="151" spans="1:21" s="1" customFormat="1">
      <c r="A151" s="9">
        <f>+'CALIFICACION FINAL'!A151</f>
        <v>146</v>
      </c>
      <c r="B151" s="9" t="str">
        <f>+'CALIFICACION FINAL'!B151</f>
        <v>ESPARADRAPO MICROPORE  PIEL</v>
      </c>
      <c r="C151" s="9" t="str">
        <f>+'CALIFICACION FINAL'!C151</f>
        <v>RLO X 1 PULGADA</v>
      </c>
      <c r="D151" s="9">
        <f>+'CALIFICACION FINAL'!D151</f>
        <v>40</v>
      </c>
      <c r="E151" s="15">
        <f>+'CALIFICACION FINAL'!E151/'CALIFICACION FINAL'!T151</f>
        <v>1.0901467505241089</v>
      </c>
      <c r="F151" s="15">
        <f>+'CALIFICACION FINAL'!F151/'CALIFICACION FINAL'!T151</f>
        <v>1.6422082459818308</v>
      </c>
      <c r="G151" s="15">
        <f>+'CALIFICACION FINAL'!G151/'CALIFICACION FINAL'!T151</f>
        <v>0</v>
      </c>
      <c r="H151" s="15">
        <f>+'CALIFICACION FINAL'!H151/'CALIFICACION FINAL'!T151</f>
        <v>13.341719077568134</v>
      </c>
      <c r="I151" s="15">
        <f>+'CALIFICACION FINAL'!I151/'CALIFICACION FINAL'!T151</f>
        <v>1.6401118099231307</v>
      </c>
      <c r="J151" s="15">
        <f>+'CALIFICACION FINAL'!J151/'CALIFICACION FINAL'!T151</f>
        <v>17.610062893081764</v>
      </c>
      <c r="K151" s="15">
        <f>+'CALIFICACION FINAL'!K151/'CALIFICACION FINAL'!T151</f>
        <v>0</v>
      </c>
      <c r="L151" s="15">
        <f>+'CALIFICACION FINAL'!L151/'CALIFICACION FINAL'!T151</f>
        <v>1</v>
      </c>
      <c r="M151" s="15">
        <f>+'CALIFICACION FINAL'!M151/'CALIFICACION FINAL'!T151</f>
        <v>0</v>
      </c>
      <c r="N151" s="15">
        <f>+'CALIFICACION FINAL'!N151/'CALIFICACION FINAL'!T151</f>
        <v>1.2229210342417889</v>
      </c>
      <c r="O151" s="15">
        <f>+'CALIFICACION FINAL'!O151/'CALIFICACION FINAL'!T151</f>
        <v>2.7952480782669462</v>
      </c>
      <c r="P151" s="15">
        <f>+'CALIFICACION FINAL'!P151/'CALIFICACION FINAL'!T151</f>
        <v>1.1474493361285814</v>
      </c>
      <c r="Q151" s="15">
        <f>+'CALIFICACION FINAL'!Q151/'CALIFICACION FINAL'!T151</f>
        <v>1.7470300489168413</v>
      </c>
      <c r="R151" s="15">
        <f>+'CALIFICACION FINAL'!R151/'CALIFICACION FINAL'!T151</f>
        <v>0</v>
      </c>
      <c r="S151" s="15">
        <f>+'CALIFICACION FINAL'!S151/'CALIFICACION FINAL'!T151</f>
        <v>0</v>
      </c>
      <c r="T151" s="15" t="e">
        <f>+'CALIFICACION FINAL'!#REF!/'CALIFICACION FINAL'!T151</f>
        <v>#REF!</v>
      </c>
      <c r="U151" s="15" t="e">
        <f>+'CALIFICACION FINAL'!#REF!/'CALIFICACION FINAL'!T151</f>
        <v>#REF!</v>
      </c>
    </row>
    <row r="152" spans="1:21" s="1" customFormat="1">
      <c r="A152" s="9">
        <f>+'CALIFICACION FINAL'!A152</f>
        <v>147</v>
      </c>
      <c r="B152" s="9" t="str">
        <f>+'CALIFICACION FINAL'!B152</f>
        <v xml:space="preserve">ESPARADRAPO MICROPORE PIEL </v>
      </c>
      <c r="C152" s="9" t="str">
        <f>+'CALIFICACION FINAL'!C152</f>
        <v>RLO X 2 PULGADA</v>
      </c>
      <c r="D152" s="9">
        <f>+'CALIFICACION FINAL'!D152</f>
        <v>120</v>
      </c>
      <c r="E152" s="15">
        <f>+'CALIFICACION FINAL'!E152/'CALIFICACION FINAL'!T152</f>
        <v>1.1320754716981132</v>
      </c>
      <c r="F152" s="15">
        <f>+'CALIFICACION FINAL'!F152/'CALIFICACION FINAL'!T152</f>
        <v>1.7060957910014514</v>
      </c>
      <c r="G152" s="15">
        <f>+'CALIFICACION FINAL'!G152/'CALIFICACION FINAL'!T152</f>
        <v>0</v>
      </c>
      <c r="H152" s="15">
        <f>+'CALIFICACION FINAL'!H152/'CALIFICACION FINAL'!T152</f>
        <v>6.9274310595065316</v>
      </c>
      <c r="I152" s="15">
        <f>+'CALIFICACION FINAL'!I152/'CALIFICACION FINAL'!T152</f>
        <v>1.70355587808418</v>
      </c>
      <c r="J152" s="15">
        <f>+'CALIFICACION FINAL'!J152/'CALIFICACION FINAL'!T152</f>
        <v>9.1436865021770704</v>
      </c>
      <c r="K152" s="15">
        <f>+'CALIFICACION FINAL'!K152/'CALIFICACION FINAL'!T152</f>
        <v>0</v>
      </c>
      <c r="L152" s="15">
        <f>+'CALIFICACION FINAL'!L152/'CALIFICACION FINAL'!T152</f>
        <v>1</v>
      </c>
      <c r="M152" s="15">
        <f>+'CALIFICACION FINAL'!M152/'CALIFICACION FINAL'!T152</f>
        <v>0</v>
      </c>
      <c r="N152" s="15">
        <f>+'CALIFICACION FINAL'!N152/'CALIFICACION FINAL'!T152</f>
        <v>1.2703193033381712</v>
      </c>
      <c r="O152" s="15">
        <f>+'CALIFICACION FINAL'!O152/'CALIFICACION FINAL'!T152</f>
        <v>1.4513788098693758</v>
      </c>
      <c r="P152" s="15">
        <f>+'CALIFICACION FINAL'!P152/'CALIFICACION FINAL'!T152</f>
        <v>1.1912191582002902</v>
      </c>
      <c r="Q152" s="15">
        <f>+'CALIFICACION FINAL'!Q152/'CALIFICACION FINAL'!T152</f>
        <v>1.8142235123367199</v>
      </c>
      <c r="R152" s="15">
        <f>+'CALIFICACION FINAL'!R152/'CALIFICACION FINAL'!T152</f>
        <v>0</v>
      </c>
      <c r="S152" s="15">
        <f>+'CALIFICACION FINAL'!S152/'CALIFICACION FINAL'!T152</f>
        <v>0</v>
      </c>
      <c r="T152" s="15" t="e">
        <f>+'CALIFICACION FINAL'!#REF!/'CALIFICACION FINAL'!T152</f>
        <v>#REF!</v>
      </c>
      <c r="U152" s="15" t="e">
        <f>+'CALIFICACION FINAL'!#REF!/'CALIFICACION FINAL'!T152</f>
        <v>#REF!</v>
      </c>
    </row>
    <row r="153" spans="1:21" s="1" customFormat="1">
      <c r="A153" s="9">
        <f>+'CALIFICACION FINAL'!A153</f>
        <v>148</v>
      </c>
      <c r="B153" s="9" t="str">
        <f>+'CALIFICACION FINAL'!B153</f>
        <v>ESPARADRAPO TELA TIPO HOSPITALARIO</v>
      </c>
      <c r="C153" s="9" t="str">
        <f>+'CALIFICACION FINAL'!C153</f>
        <v xml:space="preserve">TBO SURTIDO </v>
      </c>
      <c r="D153" s="9">
        <f>+'CALIFICACION FINAL'!D153</f>
        <v>80</v>
      </c>
      <c r="E153" s="15">
        <f>+'CALIFICACION FINAL'!E153/'CALIFICACION FINAL'!T153</f>
        <v>5.333333333333333</v>
      </c>
      <c r="F153" s="15">
        <f>+'CALIFICACION FINAL'!F153/'CALIFICACION FINAL'!T153</f>
        <v>4.7619259259259259</v>
      </c>
      <c r="G153" s="15">
        <f>+'CALIFICACION FINAL'!G153/'CALIFICACION FINAL'!T153</f>
        <v>0</v>
      </c>
      <c r="H153" s="15">
        <f>+'CALIFICACION FINAL'!H153/'CALIFICACION FINAL'!T153</f>
        <v>4.6296296296296298</v>
      </c>
      <c r="I153" s="15">
        <f>+'CALIFICACION FINAL'!I153/'CALIFICACION FINAL'!T153</f>
        <v>5.6234074074074076</v>
      </c>
      <c r="J153" s="15">
        <f>+'CALIFICACION FINAL'!J153/'CALIFICACION FINAL'!T153</f>
        <v>4.1481481481481488</v>
      </c>
      <c r="K153" s="15">
        <f>+'CALIFICACION FINAL'!K153/'CALIFICACION FINAL'!T153</f>
        <v>0</v>
      </c>
      <c r="L153" s="15">
        <f>+'CALIFICACION FINAL'!L153/'CALIFICACION FINAL'!T153</f>
        <v>5.025185185185185</v>
      </c>
      <c r="M153" s="15">
        <f>+'CALIFICACION FINAL'!M153/'CALIFICACION FINAL'!T153</f>
        <v>0</v>
      </c>
      <c r="N153" s="15">
        <f>+'CALIFICACION FINAL'!N153/'CALIFICACION FINAL'!T153</f>
        <v>6.6728888888888891</v>
      </c>
      <c r="O153" s="15">
        <f>+'CALIFICACION FINAL'!O153/'CALIFICACION FINAL'!T153</f>
        <v>1.155585185185185</v>
      </c>
      <c r="P153" s="15">
        <f>+'CALIFICACION FINAL'!P153/'CALIFICACION FINAL'!T153</f>
        <v>5.6499259259259258</v>
      </c>
      <c r="Q153" s="15">
        <f>+'CALIFICACION FINAL'!Q153/'CALIFICACION FINAL'!T153</f>
        <v>1</v>
      </c>
      <c r="R153" s="15">
        <f>+'CALIFICACION FINAL'!R153/'CALIFICACION FINAL'!T153</f>
        <v>0</v>
      </c>
      <c r="S153" s="15">
        <f>+'CALIFICACION FINAL'!S153/'CALIFICACION FINAL'!T153</f>
        <v>0</v>
      </c>
      <c r="T153" s="15" t="e">
        <f>+'CALIFICACION FINAL'!#REF!/'CALIFICACION FINAL'!T153</f>
        <v>#REF!</v>
      </c>
      <c r="U153" s="15" t="e">
        <f>+'CALIFICACION FINAL'!#REF!/'CALIFICACION FINAL'!T153</f>
        <v>#REF!</v>
      </c>
    </row>
    <row r="154" spans="1:21" s="1" customFormat="1">
      <c r="A154" s="9">
        <f>+'CALIFICACION FINAL'!A154</f>
        <v>149</v>
      </c>
      <c r="B154" s="9" t="str">
        <f>+'CALIFICACION FINAL'!B154</f>
        <v xml:space="preserve">ESPECULO VAGINAL DESECHABLE </v>
      </c>
      <c r="C154" s="9" t="str">
        <f>+'CALIFICACION FINAL'!C154</f>
        <v>UND</v>
      </c>
      <c r="D154" s="9">
        <f>+'CALIFICACION FINAL'!D154</f>
        <v>160</v>
      </c>
      <c r="E154" s="15">
        <f>+'CALIFICACION FINAL'!E154/'CALIFICACION FINAL'!T154</f>
        <v>1.5011391280843343</v>
      </c>
      <c r="F154" s="15">
        <f>+'CALIFICACION FINAL'!F154/'CALIFICACION FINAL'!T154</f>
        <v>0</v>
      </c>
      <c r="G154" s="15">
        <f>+'CALIFICACION FINAL'!G154/'CALIFICACION FINAL'!T154</f>
        <v>0</v>
      </c>
      <c r="H154" s="15">
        <f>+'CALIFICACION FINAL'!H154/'CALIFICACION FINAL'!T154</f>
        <v>1.3161112612786554</v>
      </c>
      <c r="I154" s="15">
        <f>+'CALIFICACION FINAL'!I154/'CALIFICACION FINAL'!T154</f>
        <v>0</v>
      </c>
      <c r="J154" s="15">
        <f>+'CALIFICACION FINAL'!J154/'CALIFICACION FINAL'!T154</f>
        <v>1</v>
      </c>
      <c r="K154" s="15">
        <f>+'CALIFICACION FINAL'!K154/'CALIFICACION FINAL'!T154</f>
        <v>0</v>
      </c>
      <c r="L154" s="15">
        <f>+'CALIFICACION FINAL'!L154/'CALIFICACION FINAL'!T154</f>
        <v>0</v>
      </c>
      <c r="M154" s="15">
        <f>+'CALIFICACION FINAL'!M154/'CALIFICACION FINAL'!T154</f>
        <v>0</v>
      </c>
      <c r="N154" s="15">
        <f>+'CALIFICACION FINAL'!N154/'CALIFICACION FINAL'!T154</f>
        <v>0</v>
      </c>
      <c r="O154" s="15">
        <f>+'CALIFICACION FINAL'!O154/'CALIFICACION FINAL'!T154</f>
        <v>1.5472191116088094</v>
      </c>
      <c r="P154" s="15">
        <f>+'CALIFICACION FINAL'!P154/'CALIFICACION FINAL'!T154</f>
        <v>1.188876446435237</v>
      </c>
      <c r="Q154" s="15">
        <f>+'CALIFICACION FINAL'!Q154/'CALIFICACION FINAL'!T154</f>
        <v>1.6200074654721914</v>
      </c>
      <c r="R154" s="15">
        <f>+'CALIFICACION FINAL'!R154/'CALIFICACION FINAL'!T154</f>
        <v>0</v>
      </c>
      <c r="S154" s="15">
        <f>+'CALIFICACION FINAL'!S154/'CALIFICACION FINAL'!T154</f>
        <v>0</v>
      </c>
      <c r="T154" s="15" t="e">
        <f>+'CALIFICACION FINAL'!#REF!/'CALIFICACION FINAL'!T154</f>
        <v>#REF!</v>
      </c>
      <c r="U154" s="15" t="e">
        <f>+'CALIFICACION FINAL'!#REF!/'CALIFICACION FINAL'!T154</f>
        <v>#REF!</v>
      </c>
    </row>
    <row r="155" spans="1:21" s="1" customFormat="1">
      <c r="A155" s="9">
        <f>+'CALIFICACION FINAL'!A155</f>
        <v>150</v>
      </c>
      <c r="B155" s="9" t="str">
        <f>+'CALIFICACION FINAL'!B155</f>
        <v>ESPINOCAN 26 G X 4 INCH  ANESTESIA  BRAUN</v>
      </c>
      <c r="C155" s="9">
        <f>+'CALIFICACION FINAL'!C155</f>
        <v>0</v>
      </c>
      <c r="D155" s="9">
        <f>+'CALIFICACION FINAL'!D155</f>
        <v>100</v>
      </c>
      <c r="E155" s="15">
        <f>+'CALIFICACION FINAL'!E155/'CALIFICACION FINAL'!T155</f>
        <v>0</v>
      </c>
      <c r="F155" s="15">
        <f>+'CALIFICACION FINAL'!F155/'CALIFICACION FINAL'!T155</f>
        <v>0</v>
      </c>
      <c r="G155" s="15">
        <f>+'CALIFICACION FINAL'!G155/'CALIFICACION FINAL'!T155</f>
        <v>0</v>
      </c>
      <c r="H155" s="15">
        <f>+'CALIFICACION FINAL'!H155/'CALIFICACION FINAL'!T155</f>
        <v>0</v>
      </c>
      <c r="I155" s="15">
        <f>+'CALIFICACION FINAL'!I155/'CALIFICACION FINAL'!T155</f>
        <v>0</v>
      </c>
      <c r="J155" s="15">
        <f>+'CALIFICACION FINAL'!J155/'CALIFICACION FINAL'!T155</f>
        <v>11.499836990595613</v>
      </c>
      <c r="K155" s="15">
        <f>+'CALIFICACION FINAL'!K155/'CALIFICACION FINAL'!T155</f>
        <v>0</v>
      </c>
      <c r="L155" s="15">
        <f>+'CALIFICACION FINAL'!L155/'CALIFICACION FINAL'!T155</f>
        <v>0</v>
      </c>
      <c r="M155" s="15">
        <f>+'CALIFICACION FINAL'!M155/'CALIFICACION FINAL'!T155</f>
        <v>0</v>
      </c>
      <c r="N155" s="15">
        <f>+'CALIFICACION FINAL'!N155/'CALIFICACION FINAL'!T155</f>
        <v>2.1480000000000001</v>
      </c>
      <c r="O155" s="15">
        <f>+'CALIFICACION FINAL'!O155/'CALIFICACION FINAL'!T155</f>
        <v>1</v>
      </c>
      <c r="P155" s="15">
        <f>+'CALIFICACION FINAL'!P155/'CALIFICACION FINAL'!T155</f>
        <v>0</v>
      </c>
      <c r="Q155" s="15">
        <f>+'CALIFICACION FINAL'!Q155/'CALIFICACION FINAL'!T155</f>
        <v>0</v>
      </c>
      <c r="R155" s="15">
        <f>+'CALIFICACION FINAL'!R155/'CALIFICACION FINAL'!T155</f>
        <v>0</v>
      </c>
      <c r="S155" s="15">
        <f>+'CALIFICACION FINAL'!S155/'CALIFICACION FINAL'!T155</f>
        <v>0</v>
      </c>
      <c r="T155" s="15" t="e">
        <f>+'CALIFICACION FINAL'!#REF!/'CALIFICACION FINAL'!T155</f>
        <v>#REF!</v>
      </c>
      <c r="U155" s="15" t="e">
        <f>+'CALIFICACION FINAL'!#REF!/'CALIFICACION FINAL'!T155</f>
        <v>#REF!</v>
      </c>
    </row>
    <row r="156" spans="1:21" s="1" customFormat="1">
      <c r="A156" s="9">
        <f>+'CALIFICACION FINAL'!A156</f>
        <v>151</v>
      </c>
      <c r="B156" s="9" t="str">
        <f>+'CALIFICACION FINAL'!B156</f>
        <v>ESPINOCAN 26 G 3 1/2 ANESTESIA  BRAUN</v>
      </c>
      <c r="C156" s="9" t="str">
        <f>+'CALIFICACION FINAL'!C156</f>
        <v>UND</v>
      </c>
      <c r="D156" s="9">
        <f>+'CALIFICACION FINAL'!D156</f>
        <v>200</v>
      </c>
      <c r="E156" s="15">
        <f>+'CALIFICACION FINAL'!E156/'CALIFICACION FINAL'!T156</f>
        <v>1.2997471309083837</v>
      </c>
      <c r="F156" s="15">
        <f>+'CALIFICACION FINAL'!F156/'CALIFICACION FINAL'!T156</f>
        <v>0</v>
      </c>
      <c r="G156" s="15">
        <f>+'CALIFICACION FINAL'!G156/'CALIFICACION FINAL'!T156</f>
        <v>0</v>
      </c>
      <c r="H156" s="15">
        <f>+'CALIFICACION FINAL'!H156/'CALIFICACION FINAL'!T156</f>
        <v>1</v>
      </c>
      <c r="I156" s="15">
        <f>+'CALIFICACION FINAL'!I156/'CALIFICACION FINAL'!T156</f>
        <v>0</v>
      </c>
      <c r="J156" s="15">
        <f>+'CALIFICACION FINAL'!J156/'CALIFICACION FINAL'!T156</f>
        <v>1.1451711340206185</v>
      </c>
      <c r="K156" s="15">
        <f>+'CALIFICACION FINAL'!K156/'CALIFICACION FINAL'!T156</f>
        <v>0</v>
      </c>
      <c r="L156" s="15">
        <f>+'CALIFICACION FINAL'!L156/'CALIFICACION FINAL'!T156</f>
        <v>0</v>
      </c>
      <c r="M156" s="15">
        <f>+'CALIFICACION FINAL'!M156/'CALIFICACION FINAL'!T156</f>
        <v>1.378867924528302</v>
      </c>
      <c r="N156" s="15">
        <f>+'CALIFICACION FINAL'!N156/'CALIFICACION FINAL'!T156</f>
        <v>1.1042676522077417</v>
      </c>
      <c r="O156" s="15">
        <f>+'CALIFICACION FINAL'!O156/'CALIFICACION FINAL'!T156</f>
        <v>1.2410036957790314</v>
      </c>
      <c r="P156" s="15">
        <f>+'CALIFICACION FINAL'!P156/'CALIFICACION FINAL'!T156</f>
        <v>1.3899241392725152</v>
      </c>
      <c r="Q156" s="15">
        <f>+'CALIFICACION FINAL'!Q156/'CALIFICACION FINAL'!T156</f>
        <v>0</v>
      </c>
      <c r="R156" s="15">
        <f>+'CALIFICACION FINAL'!R156/'CALIFICACION FINAL'!T156</f>
        <v>0</v>
      </c>
      <c r="S156" s="15">
        <f>+'CALIFICACION FINAL'!S156/'CALIFICACION FINAL'!T156</f>
        <v>1.1372106594047851</v>
      </c>
      <c r="T156" s="15" t="e">
        <f>+'CALIFICACION FINAL'!#REF!/'CALIFICACION FINAL'!T156</f>
        <v>#REF!</v>
      </c>
      <c r="U156" s="15" t="e">
        <f>+'CALIFICACION FINAL'!#REF!/'CALIFICACION FINAL'!T156</f>
        <v>#REF!</v>
      </c>
    </row>
    <row r="157" spans="1:21" s="1" customFormat="1">
      <c r="A157" s="9">
        <f>+'CALIFICACION FINAL'!A157</f>
        <v>152</v>
      </c>
      <c r="B157" s="9" t="str">
        <f>+'CALIFICACION FINAL'!B157</f>
        <v>ESPINOCAN  27 G 3 1/2  P/ ANESTESIA  BRAUN</v>
      </c>
      <c r="C157" s="9" t="str">
        <f>+'CALIFICACION FINAL'!C157</f>
        <v>UND</v>
      </c>
      <c r="D157" s="9">
        <f>+'CALIFICACION FINAL'!D157</f>
        <v>400</v>
      </c>
      <c r="E157" s="15">
        <f>+'CALIFICACION FINAL'!E157/'CALIFICACION FINAL'!T157</f>
        <v>1.2997471309083837</v>
      </c>
      <c r="F157" s="15">
        <f>+'CALIFICACION FINAL'!F157/'CALIFICACION FINAL'!T157</f>
        <v>0</v>
      </c>
      <c r="G157" s="15">
        <f>+'CALIFICACION FINAL'!G157/'CALIFICACION FINAL'!T157</f>
        <v>0</v>
      </c>
      <c r="H157" s="15">
        <f>+'CALIFICACION FINAL'!H157/'CALIFICACION FINAL'!T157</f>
        <v>1</v>
      </c>
      <c r="I157" s="15">
        <f>+'CALIFICACION FINAL'!I157/'CALIFICACION FINAL'!T157</f>
        <v>0</v>
      </c>
      <c r="J157" s="15">
        <f>+'CALIFICACION FINAL'!J157/'CALIFICACION FINAL'!T157</f>
        <v>1.1250804123711342</v>
      </c>
      <c r="K157" s="15">
        <f>+'CALIFICACION FINAL'!K157/'CALIFICACION FINAL'!T157</f>
        <v>0</v>
      </c>
      <c r="L157" s="15">
        <f>+'CALIFICACION FINAL'!L157/'CALIFICACION FINAL'!T157</f>
        <v>0</v>
      </c>
      <c r="M157" s="15">
        <f>+'CALIFICACION FINAL'!M157/'CALIFICACION FINAL'!T157</f>
        <v>1.3621707838941841</v>
      </c>
      <c r="N157" s="15">
        <f>+'CALIFICACION FINAL'!N157/'CALIFICACION FINAL'!T157</f>
        <v>1.1042676522077417</v>
      </c>
      <c r="O157" s="15">
        <f>+'CALIFICACION FINAL'!O157/'CALIFICACION FINAL'!T157</f>
        <v>1.2410307722233027</v>
      </c>
      <c r="P157" s="15">
        <f>+'CALIFICACION FINAL'!P157/'CALIFICACION FINAL'!T157</f>
        <v>1.3899241392725152</v>
      </c>
      <c r="Q157" s="15">
        <f>+'CALIFICACION FINAL'!Q157/'CALIFICACION FINAL'!T157</f>
        <v>0</v>
      </c>
      <c r="R157" s="15">
        <f>+'CALIFICACION FINAL'!R157/'CALIFICACION FINAL'!T157</f>
        <v>0</v>
      </c>
      <c r="S157" s="15">
        <f>+'CALIFICACION FINAL'!S157/'CALIFICACION FINAL'!T157</f>
        <v>1.1372106594047851</v>
      </c>
      <c r="T157" s="15" t="e">
        <f>+'CALIFICACION FINAL'!#REF!/'CALIFICACION FINAL'!T157</f>
        <v>#REF!</v>
      </c>
      <c r="U157" s="15" t="e">
        <f>+'CALIFICACION FINAL'!#REF!/'CALIFICACION FINAL'!T157</f>
        <v>#REF!</v>
      </c>
    </row>
    <row r="158" spans="1:21" s="1" customFormat="1">
      <c r="A158" s="9">
        <f>+'CALIFICACION FINAL'!A158</f>
        <v>153</v>
      </c>
      <c r="B158" s="9" t="str">
        <f>+'CALIFICACION FINAL'!B158</f>
        <v>ESPINOCAN No  25 31/2 G  BRAUN</v>
      </c>
      <c r="C158" s="9" t="str">
        <f>+'CALIFICACION FINAL'!C158</f>
        <v>UND</v>
      </c>
      <c r="D158" s="9">
        <f>+'CALIFICACION FINAL'!D158</f>
        <v>200</v>
      </c>
      <c r="E158" s="15">
        <f>+'CALIFICACION FINAL'!E158/'CALIFICACION FINAL'!T158</f>
        <v>0</v>
      </c>
      <c r="F158" s="15">
        <f>+'CALIFICACION FINAL'!F158/'CALIFICACION FINAL'!T158</f>
        <v>0</v>
      </c>
      <c r="G158" s="15">
        <f>+'CALIFICACION FINAL'!G158/'CALIFICACION FINAL'!T158</f>
        <v>0</v>
      </c>
      <c r="H158" s="15">
        <f>+'CALIFICACION FINAL'!H158/'CALIFICACION FINAL'!T158</f>
        <v>1.0029874723447429</v>
      </c>
      <c r="I158" s="15">
        <f>+'CALIFICACION FINAL'!I158/'CALIFICACION FINAL'!T158</f>
        <v>0</v>
      </c>
      <c r="J158" s="15">
        <f>+'CALIFICACION FINAL'!J158/'CALIFICACION FINAL'!T158</f>
        <v>1.0188475684511649</v>
      </c>
      <c r="K158" s="15">
        <f>+'CALIFICACION FINAL'!K158/'CALIFICACION FINAL'!T158</f>
        <v>0</v>
      </c>
      <c r="L158" s="15">
        <f>+'CALIFICACION FINAL'!L158/'CALIFICACION FINAL'!T158</f>
        <v>0</v>
      </c>
      <c r="M158" s="15">
        <f>+'CALIFICACION FINAL'!M158/'CALIFICACION FINAL'!T158</f>
        <v>1.2335512872905599</v>
      </c>
      <c r="N158" s="15">
        <f>+'CALIFICACION FINAL'!N158/'CALIFICACION FINAL'!T158</f>
        <v>1</v>
      </c>
      <c r="O158" s="15">
        <f>+'CALIFICACION FINAL'!O158/'CALIFICACION FINAL'!T158</f>
        <v>1.1238250919493258</v>
      </c>
      <c r="P158" s="15">
        <f>+'CALIFICACION FINAL'!P158/'CALIFICACION FINAL'!T158</f>
        <v>1.258684102983245</v>
      </c>
      <c r="Q158" s="15">
        <f>+'CALIFICACION FINAL'!Q158/'CALIFICACION FINAL'!T158</f>
        <v>0</v>
      </c>
      <c r="R158" s="15">
        <f>+'CALIFICACION FINAL'!R158/'CALIFICACION FINAL'!T158</f>
        <v>0</v>
      </c>
      <c r="S158" s="15">
        <f>+'CALIFICACION FINAL'!S158/'CALIFICACION FINAL'!T158</f>
        <v>1.029832447895382</v>
      </c>
      <c r="T158" s="15" t="e">
        <f>+'CALIFICACION FINAL'!#REF!/'CALIFICACION FINAL'!T158</f>
        <v>#REF!</v>
      </c>
      <c r="U158" s="15" t="e">
        <f>+'CALIFICACION FINAL'!#REF!/'CALIFICACION FINAL'!T158</f>
        <v>#REF!</v>
      </c>
    </row>
    <row r="159" spans="1:21" s="1" customFormat="1">
      <c r="A159" s="9">
        <f>+'CALIFICACION FINAL'!A159</f>
        <v>154</v>
      </c>
      <c r="B159" s="9" t="str">
        <f>+'CALIFICACION FINAL'!B159</f>
        <v>ESPONJA DE GELATINA ABSORBIBLE (20CMX 7 CM X 0,5MM)</v>
      </c>
      <c r="C159" s="9" t="str">
        <f>+'CALIFICACION FINAL'!C159</f>
        <v>UND</v>
      </c>
      <c r="D159" s="9">
        <f>+'CALIFICACION FINAL'!D159</f>
        <v>200</v>
      </c>
      <c r="E159" s="15">
        <f>+'CALIFICACION FINAL'!E159/'CALIFICACION FINAL'!T159</f>
        <v>0</v>
      </c>
      <c r="F159" s="15">
        <f>+'CALIFICACION FINAL'!F159/'CALIFICACION FINAL'!T159</f>
        <v>0</v>
      </c>
      <c r="G159" s="15">
        <f>+'CALIFICACION FINAL'!G159/'CALIFICACION FINAL'!T159</f>
        <v>0</v>
      </c>
      <c r="H159" s="15">
        <f>+'CALIFICACION FINAL'!H159/'CALIFICACION FINAL'!T159</f>
        <v>0</v>
      </c>
      <c r="I159" s="15">
        <f>+'CALIFICACION FINAL'!I159/'CALIFICACION FINAL'!T159</f>
        <v>1</v>
      </c>
      <c r="J159" s="15">
        <f>+'CALIFICACION FINAL'!J159/'CALIFICACION FINAL'!T159</f>
        <v>1.05406230499688</v>
      </c>
      <c r="K159" s="15">
        <f>+'CALIFICACION FINAL'!K159/'CALIFICACION FINAL'!T159</f>
        <v>0</v>
      </c>
      <c r="L159" s="15">
        <f>+'CALIFICACION FINAL'!L159/'CALIFICACION FINAL'!T159</f>
        <v>0</v>
      </c>
      <c r="M159" s="15">
        <f>+'CALIFICACION FINAL'!M159/'CALIFICACION FINAL'!T159</f>
        <v>0</v>
      </c>
      <c r="N159" s="15">
        <f>+'CALIFICACION FINAL'!N159/'CALIFICACION FINAL'!T159</f>
        <v>0</v>
      </c>
      <c r="O159" s="15">
        <f>+'CALIFICACION FINAL'!O159/'CALIFICACION FINAL'!T159</f>
        <v>0</v>
      </c>
      <c r="P159" s="15">
        <f>+'CALIFICACION FINAL'!P159/'CALIFICACION FINAL'!T159</f>
        <v>0</v>
      </c>
      <c r="Q159" s="15">
        <f>+'CALIFICACION FINAL'!Q159/'CALIFICACION FINAL'!T159</f>
        <v>0</v>
      </c>
      <c r="R159" s="15">
        <f>+'CALIFICACION FINAL'!R159/'CALIFICACION FINAL'!T159</f>
        <v>0</v>
      </c>
      <c r="S159" s="15">
        <f>+'CALIFICACION FINAL'!S159/'CALIFICACION FINAL'!T159</f>
        <v>0</v>
      </c>
      <c r="T159" s="15" t="e">
        <f>+'CALIFICACION FINAL'!#REF!/'CALIFICACION FINAL'!T159</f>
        <v>#REF!</v>
      </c>
      <c r="U159" s="15" t="e">
        <f>+'CALIFICACION FINAL'!#REF!/'CALIFICACION FINAL'!T159</f>
        <v>#REF!</v>
      </c>
    </row>
    <row r="160" spans="1:21" s="1" customFormat="1">
      <c r="A160" s="9">
        <f>+'CALIFICACION FINAL'!A160</f>
        <v>155</v>
      </c>
      <c r="B160" s="9" t="str">
        <f>+'CALIFICACION FINAL'!B160</f>
        <v>ESPONJA HEMOSTATICA REABSORBIBLE PARA HERIDAS ALVEOLARES (GELATAMP)</v>
      </c>
      <c r="C160" s="9" t="str">
        <f>+'CALIFICACION FINAL'!C160</f>
        <v>FCO</v>
      </c>
      <c r="D160" s="9">
        <f>+'CALIFICACION FINAL'!D160</f>
        <v>4</v>
      </c>
      <c r="E160" s="15">
        <f>+'CALIFICACION FINAL'!E160/'CALIFICACION FINAL'!T160</f>
        <v>0</v>
      </c>
      <c r="F160" s="15">
        <f>+'CALIFICACION FINAL'!F160/'CALIFICACION FINAL'!T160</f>
        <v>0</v>
      </c>
      <c r="G160" s="15">
        <f>+'CALIFICACION FINAL'!G160/'CALIFICACION FINAL'!T160</f>
        <v>0</v>
      </c>
      <c r="H160" s="15">
        <f>+'CALIFICACION FINAL'!H160/'CALIFICACION FINAL'!T160</f>
        <v>1</v>
      </c>
      <c r="I160" s="15">
        <f>+'CALIFICACION FINAL'!I160/'CALIFICACION FINAL'!T160</f>
        <v>0</v>
      </c>
      <c r="J160" s="15">
        <f>+'CALIFICACION FINAL'!J160/'CALIFICACION FINAL'!T160</f>
        <v>0</v>
      </c>
      <c r="K160" s="15">
        <f>+'CALIFICACION FINAL'!K160/'CALIFICACION FINAL'!T160</f>
        <v>0</v>
      </c>
      <c r="L160" s="15">
        <f>+'CALIFICACION FINAL'!L160/'CALIFICACION FINAL'!T160</f>
        <v>0</v>
      </c>
      <c r="M160" s="15">
        <f>+'CALIFICACION FINAL'!M160/'CALIFICACION FINAL'!T160</f>
        <v>0</v>
      </c>
      <c r="N160" s="15">
        <f>+'CALIFICACION FINAL'!N160/'CALIFICACION FINAL'!T160</f>
        <v>0</v>
      </c>
      <c r="O160" s="15">
        <f>+'CALIFICACION FINAL'!O160/'CALIFICACION FINAL'!T160</f>
        <v>80.685929648241199</v>
      </c>
      <c r="P160" s="15">
        <f>+'CALIFICACION FINAL'!P160/'CALIFICACION FINAL'!T160</f>
        <v>0</v>
      </c>
      <c r="Q160" s="15">
        <f>+'CALIFICACION FINAL'!Q160/'CALIFICACION FINAL'!T160</f>
        <v>0</v>
      </c>
      <c r="R160" s="15">
        <f>+'CALIFICACION FINAL'!R160/'CALIFICACION FINAL'!T160</f>
        <v>0</v>
      </c>
      <c r="S160" s="15">
        <f>+'CALIFICACION FINAL'!S160/'CALIFICACION FINAL'!T160</f>
        <v>0</v>
      </c>
      <c r="T160" s="15" t="e">
        <f>+'CALIFICACION FINAL'!#REF!/'CALIFICACION FINAL'!T160</f>
        <v>#REF!</v>
      </c>
      <c r="U160" s="15" t="e">
        <f>+'CALIFICACION FINAL'!#REF!/'CALIFICACION FINAL'!T160</f>
        <v>#REF!</v>
      </c>
    </row>
    <row r="161" spans="1:21" s="1" customFormat="1">
      <c r="A161" s="9">
        <f>+'CALIFICACION FINAL'!A161</f>
        <v>156</v>
      </c>
      <c r="B161" s="9" t="str">
        <f>+'CALIFICACION FINAL'!B161</f>
        <v>ESPONJA IMPREGNADA EN ALCOHOL ISOPROPILICO AL 70 % (SACHETT)</v>
      </c>
      <c r="C161" s="9" t="str">
        <f>+'CALIFICACION FINAL'!C161</f>
        <v xml:space="preserve">CAJA X 100 </v>
      </c>
      <c r="D161" s="9">
        <f>+'CALIFICACION FINAL'!D161</f>
        <v>200</v>
      </c>
      <c r="E161" s="15">
        <f>+'CALIFICACION FINAL'!E161/'CALIFICACION FINAL'!T161</f>
        <v>0</v>
      </c>
      <c r="F161" s="15">
        <f>+'CALIFICACION FINAL'!F161/'CALIFICACION FINAL'!T161</f>
        <v>0</v>
      </c>
      <c r="G161" s="15">
        <f>+'CALIFICACION FINAL'!G161/'CALIFICACION FINAL'!T161</f>
        <v>0</v>
      </c>
      <c r="H161" s="15">
        <f>+'CALIFICACION FINAL'!H161/'CALIFICACION FINAL'!T161</f>
        <v>1</v>
      </c>
      <c r="I161" s="15">
        <f>+'CALIFICACION FINAL'!I161/'CALIFICACION FINAL'!T161</f>
        <v>0</v>
      </c>
      <c r="J161" s="15">
        <f>+'CALIFICACION FINAL'!J161/'CALIFICACION FINAL'!T161</f>
        <v>1.0610526315789475</v>
      </c>
      <c r="K161" s="15">
        <f>+'CALIFICACION FINAL'!K161/'CALIFICACION FINAL'!T161</f>
        <v>0</v>
      </c>
      <c r="L161" s="15">
        <f>+'CALIFICACION FINAL'!L161/'CALIFICACION FINAL'!T161</f>
        <v>0</v>
      </c>
      <c r="M161" s="15">
        <f>+'CALIFICACION FINAL'!M161/'CALIFICACION FINAL'!T161</f>
        <v>0</v>
      </c>
      <c r="N161" s="15">
        <f>+'CALIFICACION FINAL'!N161/'CALIFICACION FINAL'!T161</f>
        <v>1.7543859649122806</v>
      </c>
      <c r="O161" s="15">
        <f>+'CALIFICACION FINAL'!O161/'CALIFICACION FINAL'!T161</f>
        <v>0</v>
      </c>
      <c r="P161" s="15">
        <f>+'CALIFICACION FINAL'!P161/'CALIFICACION FINAL'!T161</f>
        <v>0</v>
      </c>
      <c r="Q161" s="15">
        <f>+'CALIFICACION FINAL'!Q161/'CALIFICACION FINAL'!T161</f>
        <v>0</v>
      </c>
      <c r="R161" s="15">
        <f>+'CALIFICACION FINAL'!R161/'CALIFICACION FINAL'!T161</f>
        <v>0</v>
      </c>
      <c r="S161" s="15">
        <f>+'CALIFICACION FINAL'!S161/'CALIFICACION FINAL'!T161</f>
        <v>1.9578947368421054</v>
      </c>
      <c r="T161" s="15" t="e">
        <f>+'CALIFICACION FINAL'!#REF!/'CALIFICACION FINAL'!T161</f>
        <v>#REF!</v>
      </c>
      <c r="U161" s="15" t="e">
        <f>+'CALIFICACION FINAL'!#REF!/'CALIFICACION FINAL'!T161</f>
        <v>#REF!</v>
      </c>
    </row>
    <row r="162" spans="1:21" s="1" customFormat="1">
      <c r="A162" s="9">
        <f>+'CALIFICACION FINAL'!A162</f>
        <v>157</v>
      </c>
      <c r="B162" s="9" t="str">
        <f>+'CALIFICACION FINAL'!B162</f>
        <v>ETHIBOND 0 CT2 POLIESTER 0 C</v>
      </c>
      <c r="C162" s="9" t="str">
        <f>+'CALIFICACION FINAL'!C162</f>
        <v>UND</v>
      </c>
      <c r="D162" s="9">
        <f>+'CALIFICACION FINAL'!D162</f>
        <v>48</v>
      </c>
      <c r="E162" s="15">
        <f>+'CALIFICACION FINAL'!E162/'CALIFICACION FINAL'!T162</f>
        <v>1</v>
      </c>
      <c r="F162" s="15">
        <f>+'CALIFICACION FINAL'!F162/'CALIFICACION FINAL'!T162</f>
        <v>1.4487587523870147</v>
      </c>
      <c r="G162" s="15">
        <f>+'CALIFICACION FINAL'!G162/'CALIFICACION FINAL'!T162</f>
        <v>0</v>
      </c>
      <c r="H162" s="15">
        <f>+'CALIFICACION FINAL'!H162/'CALIFICACION FINAL'!T162</f>
        <v>1.6339910884786759</v>
      </c>
      <c r="I162" s="15">
        <f>+'CALIFICACION FINAL'!I162/'CALIFICACION FINAL'!T162</f>
        <v>1.4640356460852959</v>
      </c>
      <c r="J162" s="15">
        <f>+'CALIFICACION FINAL'!J162/'CALIFICACION FINAL'!T162</f>
        <v>1.5710375556970082</v>
      </c>
      <c r="K162" s="15">
        <f>+'CALIFICACION FINAL'!K162/'CALIFICACION FINAL'!T162</f>
        <v>0</v>
      </c>
      <c r="L162" s="15">
        <f>+'CALIFICACION FINAL'!L162/'CALIFICACION FINAL'!T162</f>
        <v>0</v>
      </c>
      <c r="M162" s="15">
        <f>+'CALIFICACION FINAL'!M162/'CALIFICACION FINAL'!T162</f>
        <v>0</v>
      </c>
      <c r="N162" s="15">
        <f>+'CALIFICACION FINAL'!N162/'CALIFICACION FINAL'!T162</f>
        <v>1.8111606195629111</v>
      </c>
      <c r="O162" s="15">
        <f>+'CALIFICACION FINAL'!O162/'CALIFICACION FINAL'!T162</f>
        <v>1.8926373859537449</v>
      </c>
      <c r="P162" s="15">
        <f>+'CALIFICACION FINAL'!P162/'CALIFICACION FINAL'!T162</f>
        <v>0</v>
      </c>
      <c r="Q162" s="15">
        <f>+'CALIFICACION FINAL'!Q162/'CALIFICACION FINAL'!T162</f>
        <v>0</v>
      </c>
      <c r="R162" s="15">
        <f>+'CALIFICACION FINAL'!R162/'CALIFICACION FINAL'!T162</f>
        <v>0</v>
      </c>
      <c r="S162" s="15">
        <f>+'CALIFICACION FINAL'!S162/'CALIFICACION FINAL'!T162</f>
        <v>0</v>
      </c>
      <c r="T162" s="15" t="e">
        <f>+'CALIFICACION FINAL'!#REF!/'CALIFICACION FINAL'!T162</f>
        <v>#REF!</v>
      </c>
      <c r="U162" s="15" t="e">
        <f>+'CALIFICACION FINAL'!#REF!/'CALIFICACION FINAL'!T162</f>
        <v>#REF!</v>
      </c>
    </row>
    <row r="163" spans="1:21" s="1" customFormat="1">
      <c r="A163" s="9">
        <f>+'CALIFICACION FINAL'!A163</f>
        <v>158</v>
      </c>
      <c r="B163" s="9" t="str">
        <f>+'CALIFICACION FINAL'!B163</f>
        <v>ETHIBOND 2/0 CT1 ASTRALEN SY</v>
      </c>
      <c r="C163" s="9" t="str">
        <f>+'CALIFICACION FINAL'!C163</f>
        <v>UND</v>
      </c>
      <c r="D163" s="9">
        <f>+'CALIFICACION FINAL'!D163</f>
        <v>48</v>
      </c>
      <c r="E163" s="15">
        <f>+'CALIFICACION FINAL'!E163/'CALIFICACION FINAL'!T163</f>
        <v>0</v>
      </c>
      <c r="F163" s="15">
        <f>+'CALIFICACION FINAL'!F163/'CALIFICACION FINAL'!T163</f>
        <v>0</v>
      </c>
      <c r="G163" s="15">
        <f>+'CALIFICACION FINAL'!G163/'CALIFICACION FINAL'!T163</f>
        <v>0</v>
      </c>
      <c r="H163" s="15">
        <f>+'CALIFICACION FINAL'!H163/'CALIFICACION FINAL'!T163</f>
        <v>0</v>
      </c>
      <c r="I163" s="15">
        <f>+'CALIFICACION FINAL'!I163/'CALIFICACION FINAL'!T163</f>
        <v>0</v>
      </c>
      <c r="J163" s="15">
        <f>+'CALIFICACION FINAL'!J163/'CALIFICACION FINAL'!T163</f>
        <v>0</v>
      </c>
      <c r="K163" s="15">
        <f>+'CALIFICACION FINAL'!K163/'CALIFICACION FINAL'!T163</f>
        <v>0</v>
      </c>
      <c r="L163" s="15">
        <f>+'CALIFICACION FINAL'!L163/'CALIFICACION FINAL'!T163</f>
        <v>0</v>
      </c>
      <c r="M163" s="15">
        <f>+'CALIFICACION FINAL'!M163/'CALIFICACION FINAL'!T163</f>
        <v>0</v>
      </c>
      <c r="N163" s="15">
        <f>+'CALIFICACION FINAL'!N163/'CALIFICACION FINAL'!T163</f>
        <v>1</v>
      </c>
      <c r="O163" s="15">
        <f>+'CALIFICACION FINAL'!O163/'CALIFICACION FINAL'!T163</f>
        <v>0</v>
      </c>
      <c r="P163" s="15">
        <f>+'CALIFICACION FINAL'!P163/'CALIFICACION FINAL'!T163</f>
        <v>0</v>
      </c>
      <c r="Q163" s="15">
        <f>+'CALIFICACION FINAL'!Q163/'CALIFICACION FINAL'!T163</f>
        <v>0</v>
      </c>
      <c r="R163" s="15">
        <f>+'CALIFICACION FINAL'!R163/'CALIFICACION FINAL'!T163</f>
        <v>0</v>
      </c>
      <c r="S163" s="15">
        <f>+'CALIFICACION FINAL'!S163/'CALIFICACION FINAL'!T163</f>
        <v>0</v>
      </c>
      <c r="T163" s="15" t="e">
        <f>+'CALIFICACION FINAL'!#REF!/'CALIFICACION FINAL'!T163</f>
        <v>#REF!</v>
      </c>
      <c r="U163" s="15" t="e">
        <f>+'CALIFICACION FINAL'!#REF!/'CALIFICACION FINAL'!T163</f>
        <v>#REF!</v>
      </c>
    </row>
    <row r="164" spans="1:21" s="1" customFormat="1">
      <c r="A164" s="9">
        <f>+'CALIFICACION FINAL'!A164</f>
        <v>159</v>
      </c>
      <c r="B164" s="9" t="str">
        <f>+'CALIFICACION FINAL'!B164</f>
        <v>EXTENSION DE ANESTESIA ADULTO</v>
      </c>
      <c r="C164" s="9" t="str">
        <f>+'CALIFICACION FINAL'!C164</f>
        <v>UND</v>
      </c>
      <c r="D164" s="9">
        <f>+'CALIFICACION FINAL'!D164</f>
        <v>40</v>
      </c>
      <c r="E164" s="15">
        <f>+'CALIFICACION FINAL'!E164/'CALIFICACION FINAL'!T164</f>
        <v>1.1627906976744187</v>
      </c>
      <c r="F164" s="15">
        <f>+'CALIFICACION FINAL'!F164/'CALIFICACION FINAL'!T164</f>
        <v>0</v>
      </c>
      <c r="G164" s="15">
        <f>+'CALIFICACION FINAL'!G164/'CALIFICACION FINAL'!T164</f>
        <v>0</v>
      </c>
      <c r="H164" s="15">
        <f>+'CALIFICACION FINAL'!H164/'CALIFICACION FINAL'!T164</f>
        <v>1</v>
      </c>
      <c r="I164" s="15">
        <f>+'CALIFICACION FINAL'!I164/'CALIFICACION FINAL'!T164</f>
        <v>0</v>
      </c>
      <c r="J164" s="15">
        <f>+'CALIFICACION FINAL'!J164/'CALIFICACION FINAL'!T164</f>
        <v>1.0293427704752274</v>
      </c>
      <c r="K164" s="15">
        <f>+'CALIFICACION FINAL'!K164/'CALIFICACION FINAL'!T164</f>
        <v>0</v>
      </c>
      <c r="L164" s="15">
        <f>+'CALIFICACION FINAL'!L164/'CALIFICACION FINAL'!T164</f>
        <v>0</v>
      </c>
      <c r="M164" s="15">
        <f>+'CALIFICACION FINAL'!M164/'CALIFICACION FINAL'!T164</f>
        <v>0</v>
      </c>
      <c r="N164" s="15">
        <f>+'CALIFICACION FINAL'!N164/'CALIFICACION FINAL'!T164</f>
        <v>1.1385237613751265</v>
      </c>
      <c r="O164" s="15">
        <f>+'CALIFICACION FINAL'!O164/'CALIFICACION FINAL'!T164</f>
        <v>1.0111223458038423</v>
      </c>
      <c r="P164" s="15">
        <f>+'CALIFICACION FINAL'!P164/'CALIFICACION FINAL'!T164</f>
        <v>1.0313447927199191</v>
      </c>
      <c r="Q164" s="15">
        <f>+'CALIFICACION FINAL'!Q164/'CALIFICACION FINAL'!T164</f>
        <v>0</v>
      </c>
      <c r="R164" s="15">
        <f>+'CALIFICACION FINAL'!R164/'CALIFICACION FINAL'!T164</f>
        <v>0</v>
      </c>
      <c r="S164" s="15">
        <f>+'CALIFICACION FINAL'!S164/'CALIFICACION FINAL'!T164</f>
        <v>0</v>
      </c>
      <c r="T164" s="15" t="e">
        <f>+'CALIFICACION FINAL'!#REF!/'CALIFICACION FINAL'!T164</f>
        <v>#REF!</v>
      </c>
      <c r="U164" s="15" t="e">
        <f>+'CALIFICACION FINAL'!#REF!/'CALIFICACION FINAL'!T164</f>
        <v>#REF!</v>
      </c>
    </row>
    <row r="165" spans="1:21" s="4" customFormat="1">
      <c r="A165" s="9">
        <f>+'CALIFICACION FINAL'!A165</f>
        <v>160</v>
      </c>
      <c r="B165" s="9" t="str">
        <f>+'CALIFICACION FINAL'!B165</f>
        <v>EXTENSION DE ANESTESIA PEDIATRICO</v>
      </c>
      <c r="C165" s="9" t="str">
        <f>+'CALIFICACION FINAL'!C165</f>
        <v>UND</v>
      </c>
      <c r="D165" s="9">
        <f>+'CALIFICACION FINAL'!D165</f>
        <v>250</v>
      </c>
      <c r="E165" s="15">
        <f>+'CALIFICACION FINAL'!E165/'CALIFICACION FINAL'!T165</f>
        <v>1.1499540018399264</v>
      </c>
      <c r="F165" s="15">
        <f>+'CALIFICACION FINAL'!F165/'CALIFICACION FINAL'!T165</f>
        <v>0</v>
      </c>
      <c r="G165" s="15">
        <f>+'CALIFICACION FINAL'!G165/'CALIFICACION FINAL'!T165</f>
        <v>0</v>
      </c>
      <c r="H165" s="15">
        <f>+'CALIFICACION FINAL'!H165/'CALIFICACION FINAL'!T165</f>
        <v>0</v>
      </c>
      <c r="I165" s="15">
        <f>+'CALIFICACION FINAL'!I165/'CALIFICACION FINAL'!T165</f>
        <v>0</v>
      </c>
      <c r="J165" s="15">
        <f>+'CALIFICACION FINAL'!J165/'CALIFICACION FINAL'!T165</f>
        <v>1.0179792808287667</v>
      </c>
      <c r="K165" s="15">
        <f>+'CALIFICACION FINAL'!K165/'CALIFICACION FINAL'!T165</f>
        <v>0</v>
      </c>
      <c r="L165" s="15">
        <f>+'CALIFICACION FINAL'!L165/'CALIFICACION FINAL'!T165</f>
        <v>0</v>
      </c>
      <c r="M165" s="15">
        <f>+'CALIFICACION FINAL'!M165/'CALIFICACION FINAL'!T165</f>
        <v>0</v>
      </c>
      <c r="N165" s="15">
        <f>+'CALIFICACION FINAL'!N165/'CALIFICACION FINAL'!T165</f>
        <v>1.1259549618015279</v>
      </c>
      <c r="O165" s="15">
        <f>+'CALIFICACION FINAL'!O165/'CALIFICACION FINAL'!T165</f>
        <v>1</v>
      </c>
      <c r="P165" s="15">
        <f>+'CALIFICACION FINAL'!P165/'CALIFICACION FINAL'!T165</f>
        <v>1.0199592016319348</v>
      </c>
      <c r="Q165" s="15">
        <f>+'CALIFICACION FINAL'!Q165/'CALIFICACION FINAL'!T165</f>
        <v>0</v>
      </c>
      <c r="R165" s="15">
        <f>+'CALIFICACION FINAL'!R165/'CALIFICACION FINAL'!T165</f>
        <v>0</v>
      </c>
      <c r="S165" s="15">
        <f>+'CALIFICACION FINAL'!S165/'CALIFICACION FINAL'!T165</f>
        <v>0</v>
      </c>
      <c r="T165" s="15" t="e">
        <f>+'CALIFICACION FINAL'!#REF!/'CALIFICACION FINAL'!T165</f>
        <v>#REF!</v>
      </c>
      <c r="U165" s="15" t="e">
        <f>+'CALIFICACION FINAL'!#REF!/'CALIFICACION FINAL'!T165</f>
        <v>#REF!</v>
      </c>
    </row>
    <row r="166" spans="1:21" s="1" customFormat="1">
      <c r="A166" s="9">
        <f>+'CALIFICACION FINAL'!A166</f>
        <v>161</v>
      </c>
      <c r="B166" s="9" t="str">
        <f>+'CALIFICACION FINAL'!B166</f>
        <v xml:space="preserve">EYECTORES DE SALIVA DESECHABLES </v>
      </c>
      <c r="C166" s="9" t="str">
        <f>+'CALIFICACION FINAL'!C166</f>
        <v>PTE X100</v>
      </c>
      <c r="D166" s="9">
        <f>+'CALIFICACION FINAL'!D166</f>
        <v>4</v>
      </c>
      <c r="E166" s="15">
        <f>+'CALIFICACION FINAL'!E166/'CALIFICACION FINAL'!T166</f>
        <v>0</v>
      </c>
      <c r="F166" s="15">
        <f>+'CALIFICACION FINAL'!F166/'CALIFICACION FINAL'!T166</f>
        <v>0</v>
      </c>
      <c r="G166" s="15">
        <f>+'CALIFICACION FINAL'!G166/'CALIFICACION FINAL'!T166</f>
        <v>0</v>
      </c>
      <c r="H166" s="15">
        <f>+'CALIFICACION FINAL'!H166/'CALIFICACION FINAL'!T166</f>
        <v>1</v>
      </c>
      <c r="I166" s="15">
        <f>+'CALIFICACION FINAL'!I166/'CALIFICACION FINAL'!T166</f>
        <v>0</v>
      </c>
      <c r="J166" s="15">
        <f>+'CALIFICACION FINAL'!J166/'CALIFICACION FINAL'!T166</f>
        <v>0</v>
      </c>
      <c r="K166" s="15">
        <f>+'CALIFICACION FINAL'!K166/'CALIFICACION FINAL'!T166</f>
        <v>0</v>
      </c>
      <c r="L166" s="15">
        <f>+'CALIFICACION FINAL'!L166/'CALIFICACION FINAL'!T166</f>
        <v>0</v>
      </c>
      <c r="M166" s="15">
        <f>+'CALIFICACION FINAL'!M166/'CALIFICACION FINAL'!T166</f>
        <v>0</v>
      </c>
      <c r="N166" s="15">
        <f>+'CALIFICACION FINAL'!N166/'CALIFICACION FINAL'!T166</f>
        <v>0</v>
      </c>
      <c r="O166" s="15">
        <f>+'CALIFICACION FINAL'!O166/'CALIFICACION FINAL'!T166</f>
        <v>0</v>
      </c>
      <c r="P166" s="15">
        <f>+'CALIFICACION FINAL'!P166/'CALIFICACION FINAL'!T166</f>
        <v>1.0563492063492064</v>
      </c>
      <c r="Q166" s="15">
        <f>+'CALIFICACION FINAL'!Q166/'CALIFICACION FINAL'!T166</f>
        <v>0</v>
      </c>
      <c r="R166" s="15">
        <f>+'CALIFICACION FINAL'!R166/'CALIFICACION FINAL'!T166</f>
        <v>0</v>
      </c>
      <c r="S166" s="15">
        <f>+'CALIFICACION FINAL'!S166/'CALIFICACION FINAL'!T166</f>
        <v>0</v>
      </c>
      <c r="T166" s="15" t="e">
        <f>+'CALIFICACION FINAL'!#REF!/'CALIFICACION FINAL'!T166</f>
        <v>#REF!</v>
      </c>
      <c r="U166" s="15" t="e">
        <f>+'CALIFICACION FINAL'!#REF!/'CALIFICACION FINAL'!T166</f>
        <v>#REF!</v>
      </c>
    </row>
    <row r="167" spans="1:21" s="1" customFormat="1">
      <c r="A167" s="9">
        <f>+'CALIFICACION FINAL'!A167</f>
        <v>162</v>
      </c>
      <c r="B167" s="9" t="str">
        <f>+'CALIFICACION FINAL'!B167</f>
        <v>FIJADOR DE TUBO ENDOTRAQUEAL</v>
      </c>
      <c r="C167" s="9" t="str">
        <f>+'CALIFICACION FINAL'!C167</f>
        <v>UND</v>
      </c>
      <c r="D167" s="9">
        <f>+'CALIFICACION FINAL'!D167</f>
        <v>30</v>
      </c>
      <c r="E167" s="15">
        <f>+'CALIFICACION FINAL'!E167/'CALIFICACION FINAL'!T167</f>
        <v>0</v>
      </c>
      <c r="F167" s="15">
        <f>+'CALIFICACION FINAL'!F167/'CALIFICACION FINAL'!T167</f>
        <v>0</v>
      </c>
      <c r="G167" s="15">
        <f>+'CALIFICACION FINAL'!G167/'CALIFICACION FINAL'!T167</f>
        <v>0</v>
      </c>
      <c r="H167" s="15">
        <f>+'CALIFICACION FINAL'!H167/'CALIFICACION FINAL'!T167</f>
        <v>1</v>
      </c>
      <c r="I167" s="15">
        <f>+'CALIFICACION FINAL'!I167/'CALIFICACION FINAL'!T167</f>
        <v>0</v>
      </c>
      <c r="J167" s="15">
        <f>+'CALIFICACION FINAL'!J167/'CALIFICACION FINAL'!T167</f>
        <v>1.35452649156375</v>
      </c>
      <c r="K167" s="15">
        <f>+'CALIFICACION FINAL'!K167/'CALIFICACION FINAL'!T167</f>
        <v>0</v>
      </c>
      <c r="L167" s="15">
        <f>+'CALIFICACION FINAL'!L167/'CALIFICACION FINAL'!T167</f>
        <v>0</v>
      </c>
      <c r="M167" s="15">
        <f>+'CALIFICACION FINAL'!M167/'CALIFICACION FINAL'!T167</f>
        <v>0</v>
      </c>
      <c r="N167" s="15">
        <f>+'CALIFICACION FINAL'!N167/'CALIFICACION FINAL'!T167</f>
        <v>0</v>
      </c>
      <c r="O167" s="15">
        <f>+'CALIFICACION FINAL'!O167/'CALIFICACION FINAL'!T167</f>
        <v>0</v>
      </c>
      <c r="P167" s="15">
        <f>+'CALIFICACION FINAL'!P167/'CALIFICACION FINAL'!T167</f>
        <v>1.0120020873195339</v>
      </c>
      <c r="Q167" s="15">
        <f>+'CALIFICACION FINAL'!Q167/'CALIFICACION FINAL'!T167</f>
        <v>0</v>
      </c>
      <c r="R167" s="15">
        <f>+'CALIFICACION FINAL'!R167/'CALIFICACION FINAL'!T167</f>
        <v>0</v>
      </c>
      <c r="S167" s="15">
        <f>+'CALIFICACION FINAL'!S167/'CALIFICACION FINAL'!T167</f>
        <v>0</v>
      </c>
      <c r="T167" s="15" t="e">
        <f>+'CALIFICACION FINAL'!#REF!/'CALIFICACION FINAL'!T167</f>
        <v>#REF!</v>
      </c>
      <c r="U167" s="15" t="e">
        <f>+'CALIFICACION FINAL'!#REF!/'CALIFICACION FINAL'!T167</f>
        <v>#REF!</v>
      </c>
    </row>
    <row r="168" spans="1:21" s="1" customFormat="1">
      <c r="A168" s="9">
        <f>+'CALIFICACION FINAL'!A168</f>
        <v>163</v>
      </c>
      <c r="B168" s="9" t="str">
        <f>+'CALIFICACION FINAL'!B168</f>
        <v>FILTRO  NARIZ CAMELLO</v>
      </c>
      <c r="C168" s="9" t="str">
        <f>+'CALIFICACION FINAL'!C168</f>
        <v>UND</v>
      </c>
      <c r="D168" s="9">
        <f>+'CALIFICACION FINAL'!D168</f>
        <v>200</v>
      </c>
      <c r="E168" s="15">
        <f>+'CALIFICACION FINAL'!E168/'CALIFICACION FINAL'!T168</f>
        <v>1.8461538461538463</v>
      </c>
      <c r="F168" s="15">
        <f>+'CALIFICACION FINAL'!F168/'CALIFICACION FINAL'!T168</f>
        <v>0</v>
      </c>
      <c r="G168" s="15">
        <f>+'CALIFICACION FINAL'!G168/'CALIFICACION FINAL'!T168</f>
        <v>0</v>
      </c>
      <c r="H168" s="15">
        <f>+'CALIFICACION FINAL'!H168/'CALIFICACION FINAL'!T168</f>
        <v>1.2583554376657824</v>
      </c>
      <c r="I168" s="15">
        <f>+'CALIFICACION FINAL'!I168/'CALIFICACION FINAL'!T168</f>
        <v>0</v>
      </c>
      <c r="J168" s="15">
        <f>+'CALIFICACION FINAL'!J168/'CALIFICACION FINAL'!T168</f>
        <v>1.6977230769230767</v>
      </c>
      <c r="K168" s="15">
        <f>+'CALIFICACION FINAL'!K168/'CALIFICACION FINAL'!T168</f>
        <v>0</v>
      </c>
      <c r="L168" s="15">
        <f>+'CALIFICACION FINAL'!L168/'CALIFICACION FINAL'!T168</f>
        <v>0</v>
      </c>
      <c r="M168" s="15">
        <f>+'CALIFICACION FINAL'!M168/'CALIFICACION FINAL'!T168</f>
        <v>0</v>
      </c>
      <c r="N168" s="15">
        <f>+'CALIFICACION FINAL'!N168/'CALIFICACION FINAL'!T168</f>
        <v>0</v>
      </c>
      <c r="O168" s="15">
        <f>+'CALIFICACION FINAL'!O168/'CALIFICACION FINAL'!T168</f>
        <v>0</v>
      </c>
      <c r="P168" s="15">
        <f>+'CALIFICACION FINAL'!P168/'CALIFICACION FINAL'!T168</f>
        <v>2.3633846153846152</v>
      </c>
      <c r="Q168" s="15">
        <f>+'CALIFICACION FINAL'!Q168/'CALIFICACION FINAL'!T168</f>
        <v>0</v>
      </c>
      <c r="R168" s="15">
        <f>+'CALIFICACION FINAL'!R168/'CALIFICACION FINAL'!T168</f>
        <v>0</v>
      </c>
      <c r="S168" s="15">
        <f>+'CALIFICACION FINAL'!S168/'CALIFICACION FINAL'!T168</f>
        <v>1</v>
      </c>
      <c r="T168" s="15" t="e">
        <f>+'CALIFICACION FINAL'!#REF!/'CALIFICACION FINAL'!T168</f>
        <v>#REF!</v>
      </c>
      <c r="U168" s="15" t="e">
        <f>+'CALIFICACION FINAL'!#REF!/'CALIFICACION FINAL'!T168</f>
        <v>#REF!</v>
      </c>
    </row>
    <row r="169" spans="1:21" s="1" customFormat="1">
      <c r="A169" s="9">
        <f>+'CALIFICACION FINAL'!A169</f>
        <v>164</v>
      </c>
      <c r="B169" s="9" t="str">
        <f>+'CALIFICACION FINAL'!B169</f>
        <v>FRASCOS RECOLECTOR DE ORINA</v>
      </c>
      <c r="C169" s="9" t="str">
        <f>+'CALIFICACION FINAL'!C169</f>
        <v>UND</v>
      </c>
      <c r="D169" s="9">
        <f>+'CALIFICACION FINAL'!D169</f>
        <v>6000</v>
      </c>
      <c r="E169" s="15">
        <f>+'CALIFICACION FINAL'!E169/'CALIFICACION FINAL'!T169</f>
        <v>1.054098150286898</v>
      </c>
      <c r="F169" s="15">
        <f>+'CALIFICACION FINAL'!F169/'CALIFICACION FINAL'!T169</f>
        <v>0</v>
      </c>
      <c r="G169" s="15">
        <f>+'CALIFICACION FINAL'!G169/'CALIFICACION FINAL'!T169</f>
        <v>0</v>
      </c>
      <c r="H169" s="15">
        <f>+'CALIFICACION FINAL'!H169/'CALIFICACION FINAL'!T169</f>
        <v>1.0082677959265982</v>
      </c>
      <c r="I169" s="15">
        <f>+'CALIFICACION FINAL'!I169/'CALIFICACION FINAL'!T169</f>
        <v>0</v>
      </c>
      <c r="J169" s="15">
        <f>+'CALIFICACION FINAL'!J169/'CALIFICACION FINAL'!T169</f>
        <v>1</v>
      </c>
      <c r="K169" s="15">
        <f>+'CALIFICACION FINAL'!K169/'CALIFICACION FINAL'!T169</f>
        <v>0</v>
      </c>
      <c r="L169" s="15">
        <f>+'CALIFICACION FINAL'!L169/'CALIFICACION FINAL'!T169</f>
        <v>0</v>
      </c>
      <c r="M169" s="15">
        <f>+'CALIFICACION FINAL'!M169/'CALIFICACION FINAL'!T169</f>
        <v>0</v>
      </c>
      <c r="N169" s="15">
        <f>+'CALIFICACION FINAL'!N169/'CALIFICACION FINAL'!T169</f>
        <v>1.2759170653907497</v>
      </c>
      <c r="O169" s="15">
        <f>+'CALIFICACION FINAL'!O169/'CALIFICACION FINAL'!T169</f>
        <v>1.3901874155957641</v>
      </c>
      <c r="P169" s="15">
        <f>+'CALIFICACION FINAL'!P169/'CALIFICACION FINAL'!T169</f>
        <v>1.0721247563352827</v>
      </c>
      <c r="Q169" s="15">
        <f>+'CALIFICACION FINAL'!Q169/'CALIFICACION FINAL'!T169</f>
        <v>0</v>
      </c>
      <c r="R169" s="15">
        <f>+'CALIFICACION FINAL'!R169/'CALIFICACION FINAL'!T169</f>
        <v>0</v>
      </c>
      <c r="S169" s="15">
        <f>+'CALIFICACION FINAL'!S169/'CALIFICACION FINAL'!T169</f>
        <v>0</v>
      </c>
      <c r="T169" s="15" t="e">
        <f>+'CALIFICACION FINAL'!#REF!/'CALIFICACION FINAL'!T169</f>
        <v>#REF!</v>
      </c>
      <c r="U169" s="15" t="e">
        <f>+'CALIFICACION FINAL'!#REF!/'CALIFICACION FINAL'!T169</f>
        <v>#REF!</v>
      </c>
    </row>
    <row r="170" spans="1:21" s="1" customFormat="1">
      <c r="A170" s="9">
        <f>+'CALIFICACION FINAL'!A170</f>
        <v>165</v>
      </c>
      <c r="B170" s="9" t="str">
        <f>+'CALIFICACION FINAL'!B170</f>
        <v>FRESAS LARGAS  DE CARBURO PARA PIEZA DE MANO # 730</v>
      </c>
      <c r="C170" s="9" t="str">
        <f>+'CALIFICACION FINAL'!C170</f>
        <v>UNIDAD</v>
      </c>
      <c r="D170" s="9">
        <f>+'CALIFICACION FINAL'!D170</f>
        <v>40</v>
      </c>
      <c r="E170" s="15" t="e">
        <f>+'CALIFICACION FINAL'!E170/'CALIFICACION FINAL'!T170</f>
        <v>#DIV/0!</v>
      </c>
      <c r="F170" s="15" t="e">
        <f>+'CALIFICACION FINAL'!F170/'CALIFICACION FINAL'!T170</f>
        <v>#DIV/0!</v>
      </c>
      <c r="G170" s="15" t="e">
        <f>+'CALIFICACION FINAL'!G170/'CALIFICACION FINAL'!T170</f>
        <v>#DIV/0!</v>
      </c>
      <c r="H170" s="15" t="e">
        <f>+'CALIFICACION FINAL'!H170/'CALIFICACION FINAL'!T170</f>
        <v>#DIV/0!</v>
      </c>
      <c r="I170" s="15" t="e">
        <f>+'CALIFICACION FINAL'!I170/'CALIFICACION FINAL'!T170</f>
        <v>#DIV/0!</v>
      </c>
      <c r="J170" s="15" t="e">
        <f>+'CALIFICACION FINAL'!J170/'CALIFICACION FINAL'!T170</f>
        <v>#DIV/0!</v>
      </c>
      <c r="K170" s="15" t="e">
        <f>+'CALIFICACION FINAL'!K170/'CALIFICACION FINAL'!T170</f>
        <v>#DIV/0!</v>
      </c>
      <c r="L170" s="15" t="e">
        <f>+'CALIFICACION FINAL'!L170/'CALIFICACION FINAL'!T170</f>
        <v>#DIV/0!</v>
      </c>
      <c r="M170" s="15" t="e">
        <f>+'CALIFICACION FINAL'!M170/'CALIFICACION FINAL'!T170</f>
        <v>#DIV/0!</v>
      </c>
      <c r="N170" s="15" t="e">
        <f>+'CALIFICACION FINAL'!N170/'CALIFICACION FINAL'!T170</f>
        <v>#DIV/0!</v>
      </c>
      <c r="O170" s="15" t="e">
        <f>+'CALIFICACION FINAL'!O170/'CALIFICACION FINAL'!T170</f>
        <v>#DIV/0!</v>
      </c>
      <c r="P170" s="15" t="e">
        <f>+'CALIFICACION FINAL'!P170/'CALIFICACION FINAL'!T170</f>
        <v>#DIV/0!</v>
      </c>
      <c r="Q170" s="15" t="e">
        <f>+'CALIFICACION FINAL'!Q170/'CALIFICACION FINAL'!T170</f>
        <v>#DIV/0!</v>
      </c>
      <c r="R170" s="15" t="e">
        <f>+'CALIFICACION FINAL'!R170/'CALIFICACION FINAL'!T170</f>
        <v>#DIV/0!</v>
      </c>
      <c r="S170" s="15" t="e">
        <f>+'CALIFICACION FINAL'!S170/'CALIFICACION FINAL'!T170</f>
        <v>#DIV/0!</v>
      </c>
      <c r="T170" s="15" t="e">
        <f>+'CALIFICACION FINAL'!#REF!/'CALIFICACION FINAL'!T170</f>
        <v>#REF!</v>
      </c>
      <c r="U170" s="15" t="e">
        <f>+'CALIFICACION FINAL'!#REF!/'CALIFICACION FINAL'!T170</f>
        <v>#REF!</v>
      </c>
    </row>
    <row r="171" spans="1:21" s="1" customFormat="1">
      <c r="A171" s="9">
        <f>+'CALIFICACION FINAL'!A171</f>
        <v>166</v>
      </c>
      <c r="B171" s="9" t="str">
        <f>+'CALIFICACION FINAL'!B171</f>
        <v>GASA HOSPITALARIA X 100 YARDAS DE 40 HILOS x PULGADA CUADRADA</v>
      </c>
      <c r="C171" s="9" t="str">
        <f>+'CALIFICACION FINAL'!C171</f>
        <v>RLO X 70 YARDAS</v>
      </c>
      <c r="D171" s="9">
        <f>+'CALIFICACION FINAL'!D171</f>
        <v>120</v>
      </c>
      <c r="E171" s="15">
        <f>+'CALIFICACION FINAL'!E171/'CALIFICACION FINAL'!T171</f>
        <v>1.3304489795918368</v>
      </c>
      <c r="F171" s="15">
        <f>+'CALIFICACION FINAL'!F171/'CALIFICACION FINAL'!T171</f>
        <v>0</v>
      </c>
      <c r="G171" s="15">
        <f>+'CALIFICACION FINAL'!G171/'CALIFICACION FINAL'!T171</f>
        <v>0</v>
      </c>
      <c r="H171" s="15">
        <f>+'CALIFICACION FINAL'!H171/'CALIFICACION FINAL'!T171</f>
        <v>1.1221224489795918</v>
      </c>
      <c r="I171" s="15">
        <f>+'CALIFICACION FINAL'!I171/'CALIFICACION FINAL'!T171</f>
        <v>0</v>
      </c>
      <c r="J171" s="15">
        <f>+'CALIFICACION FINAL'!J171/'CALIFICACION FINAL'!T171</f>
        <v>1.4994285714285718</v>
      </c>
      <c r="K171" s="15">
        <f>+'CALIFICACION FINAL'!K171/'CALIFICACION FINAL'!T171</f>
        <v>0</v>
      </c>
      <c r="L171" s="15">
        <f>+'CALIFICACION FINAL'!L171/'CALIFICACION FINAL'!T171</f>
        <v>1.2045061224489797</v>
      </c>
      <c r="M171" s="15">
        <f>+'CALIFICACION FINAL'!M171/'CALIFICACION FINAL'!T171</f>
        <v>0</v>
      </c>
      <c r="N171" s="15">
        <f>+'CALIFICACION FINAL'!N171/'CALIFICACION FINAL'!T171</f>
        <v>1</v>
      </c>
      <c r="O171" s="15">
        <f>+'CALIFICACION FINAL'!O171/'CALIFICACION FINAL'!T171</f>
        <v>1.5151399183673471</v>
      </c>
      <c r="P171" s="15">
        <f>+'CALIFICACION FINAL'!P171/'CALIFICACION FINAL'!T171</f>
        <v>0</v>
      </c>
      <c r="Q171" s="15">
        <f>+'CALIFICACION FINAL'!Q171/'CALIFICACION FINAL'!T171</f>
        <v>0</v>
      </c>
      <c r="R171" s="15">
        <f>+'CALIFICACION FINAL'!R171/'CALIFICACION FINAL'!T171</f>
        <v>0</v>
      </c>
      <c r="S171" s="15">
        <f>+'CALIFICACION FINAL'!S171/'CALIFICACION FINAL'!T171</f>
        <v>0</v>
      </c>
      <c r="T171" s="15" t="e">
        <f>+'CALIFICACION FINAL'!#REF!/'CALIFICACION FINAL'!T171</f>
        <v>#REF!</v>
      </c>
      <c r="U171" s="15" t="e">
        <f>+'CALIFICACION FINAL'!#REF!/'CALIFICACION FINAL'!T171</f>
        <v>#REF!</v>
      </c>
    </row>
    <row r="172" spans="1:21" s="1" customFormat="1">
      <c r="A172" s="9">
        <f>+'CALIFICACION FINAL'!A172</f>
        <v>167</v>
      </c>
      <c r="B172" s="9" t="str">
        <f>+'CALIFICACION FINAL'!B172</f>
        <v>GEL CON ACIDO BÓRICO E HIDANTOÍNA</v>
      </c>
      <c r="C172" s="9" t="str">
        <f>+'CALIFICACION FINAL'!C172</f>
        <v>TUBO X 85 GR</v>
      </c>
      <c r="D172" s="9">
        <f>+'CALIFICACION FINAL'!D172</f>
        <v>20</v>
      </c>
      <c r="E172" s="15">
        <f>+'CALIFICACION FINAL'!E172/'CALIFICACION FINAL'!T172</f>
        <v>1.1733162224717557</v>
      </c>
      <c r="F172" s="15">
        <f>+'CALIFICACION FINAL'!F172/'CALIFICACION FINAL'!T172</f>
        <v>1.2331049338863809</v>
      </c>
      <c r="G172" s="15">
        <f>+'CALIFICACION FINAL'!G172/'CALIFICACION FINAL'!T172</f>
        <v>0</v>
      </c>
      <c r="H172" s="15">
        <f>+'CALIFICACION FINAL'!H172/'CALIFICACION FINAL'!T172</f>
        <v>1</v>
      </c>
      <c r="I172" s="15">
        <f>+'CALIFICACION FINAL'!I172/'CALIFICACION FINAL'!T172</f>
        <v>0</v>
      </c>
      <c r="J172" s="15">
        <f>+'CALIFICACION FINAL'!J172/'CALIFICACION FINAL'!T172</f>
        <v>0</v>
      </c>
      <c r="K172" s="15">
        <f>+'CALIFICACION FINAL'!K172/'CALIFICACION FINAL'!T172</f>
        <v>0</v>
      </c>
      <c r="L172" s="15">
        <f>+'CALIFICACION FINAL'!L172/'CALIFICACION FINAL'!T172</f>
        <v>0</v>
      </c>
      <c r="M172" s="15">
        <f>+'CALIFICACION FINAL'!M172/'CALIFICACION FINAL'!T172</f>
        <v>0</v>
      </c>
      <c r="N172" s="15">
        <f>+'CALIFICACION FINAL'!N172/'CALIFICACION FINAL'!T172</f>
        <v>0</v>
      </c>
      <c r="O172" s="15">
        <f>+'CALIFICACION FINAL'!O172/'CALIFICACION FINAL'!T172</f>
        <v>0</v>
      </c>
      <c r="P172" s="15">
        <f>+'CALIFICACION FINAL'!P172/'CALIFICACION FINAL'!T172</f>
        <v>0</v>
      </c>
      <c r="Q172" s="15">
        <f>+'CALIFICACION FINAL'!Q172/'CALIFICACION FINAL'!T172</f>
        <v>0</v>
      </c>
      <c r="R172" s="15">
        <f>+'CALIFICACION FINAL'!R172/'CALIFICACION FINAL'!T172</f>
        <v>0</v>
      </c>
      <c r="S172" s="15">
        <f>+'CALIFICACION FINAL'!S172/'CALIFICACION FINAL'!T172</f>
        <v>0</v>
      </c>
      <c r="T172" s="15" t="e">
        <f>+'CALIFICACION FINAL'!#REF!/'CALIFICACION FINAL'!T172</f>
        <v>#REF!</v>
      </c>
      <c r="U172" s="15" t="e">
        <f>+'CALIFICACION FINAL'!#REF!/'CALIFICACION FINAL'!T172</f>
        <v>#REF!</v>
      </c>
    </row>
    <row r="173" spans="1:21" s="1" customFormat="1">
      <c r="A173" s="9">
        <f>+'CALIFICACION FINAL'!A173</f>
        <v>168</v>
      </c>
      <c r="B173" s="9" t="str">
        <f>+'CALIFICACION FINAL'!B173</f>
        <v>GEL HIDROCOLOIDE  CON PECTINA AL 1% Y CARBOXIMETILCELULOSA 3,4%</v>
      </c>
      <c r="C173" s="9" t="str">
        <f>+'CALIFICACION FINAL'!C173</f>
        <v>TUBO X 15 GR</v>
      </c>
      <c r="D173" s="9">
        <f>+'CALIFICACION FINAL'!D173</f>
        <v>40</v>
      </c>
      <c r="E173" s="15">
        <f>+'CALIFICACION FINAL'!E173/'CALIFICACION FINAL'!T173</f>
        <v>1.1732903893713693</v>
      </c>
      <c r="F173" s="15">
        <f>+'CALIFICACION FINAL'!F173/'CALIFICACION FINAL'!T173</f>
        <v>1.2392592166561225</v>
      </c>
      <c r="G173" s="15">
        <f>+'CALIFICACION FINAL'!G173/'CALIFICACION FINAL'!T173</f>
        <v>0</v>
      </c>
      <c r="H173" s="15">
        <f>+'CALIFICACION FINAL'!H173/'CALIFICACION FINAL'!T173</f>
        <v>1</v>
      </c>
      <c r="I173" s="15">
        <f>+'CALIFICACION FINAL'!I173/'CALIFICACION FINAL'!T173</f>
        <v>1.2375337896129293</v>
      </c>
      <c r="J173" s="15">
        <f>+'CALIFICACION FINAL'!J173/'CALIFICACION FINAL'!T173</f>
        <v>1.3395835969402425</v>
      </c>
      <c r="K173" s="15">
        <f>+'CALIFICACION FINAL'!K173/'CALIFICACION FINAL'!T173</f>
        <v>0</v>
      </c>
      <c r="L173" s="15">
        <f>+'CALIFICACION FINAL'!L173/'CALIFICACION FINAL'!T173</f>
        <v>0</v>
      </c>
      <c r="M173" s="15">
        <f>+'CALIFICACION FINAL'!M173/'CALIFICACION FINAL'!T173</f>
        <v>0</v>
      </c>
      <c r="N173" s="15">
        <f>+'CALIFICACION FINAL'!N173/'CALIFICACION FINAL'!T173</f>
        <v>0</v>
      </c>
      <c r="O173" s="15">
        <f>+'CALIFICACION FINAL'!O173/'CALIFICACION FINAL'!T173</f>
        <v>0</v>
      </c>
      <c r="P173" s="15">
        <f>+'CALIFICACION FINAL'!P173/'CALIFICACION FINAL'!T173</f>
        <v>0</v>
      </c>
      <c r="Q173" s="15">
        <f>+'CALIFICACION FINAL'!Q173/'CALIFICACION FINAL'!T173</f>
        <v>0</v>
      </c>
      <c r="R173" s="15">
        <f>+'CALIFICACION FINAL'!R173/'CALIFICACION FINAL'!T173</f>
        <v>0</v>
      </c>
      <c r="S173" s="15">
        <f>+'CALIFICACION FINAL'!S173/'CALIFICACION FINAL'!T173</f>
        <v>0</v>
      </c>
      <c r="T173" s="15" t="e">
        <f>+'CALIFICACION FINAL'!#REF!/'CALIFICACION FINAL'!T173</f>
        <v>#REF!</v>
      </c>
      <c r="U173" s="15" t="e">
        <f>+'CALIFICACION FINAL'!#REF!/'CALIFICACION FINAL'!T173</f>
        <v>#REF!</v>
      </c>
    </row>
    <row r="174" spans="1:21" s="1" customFormat="1">
      <c r="A174" s="9">
        <f>+'CALIFICACION FINAL'!A174</f>
        <v>169</v>
      </c>
      <c r="B174" s="9" t="str">
        <f>+'CALIFICACION FINAL'!B174</f>
        <v>GEL HIDROCOLOIDE  CON PECTINA AL 1% Y CARBOXIMETILCELULOSA 3,4%</v>
      </c>
      <c r="C174" s="9" t="str">
        <f>+'CALIFICACION FINAL'!C174</f>
        <v>TUBO X 30 GR</v>
      </c>
      <c r="D174" s="9">
        <f>+'CALIFICACION FINAL'!D174</f>
        <v>40</v>
      </c>
      <c r="E174" s="15">
        <f>+'CALIFICACION FINAL'!E174/'CALIFICACION FINAL'!T174</f>
        <v>1.3202291325695581</v>
      </c>
      <c r="F174" s="15">
        <f>+'CALIFICACION FINAL'!F174/'CALIFICACION FINAL'!T174</f>
        <v>1.3872340425531915</v>
      </c>
      <c r="G174" s="15">
        <f>+'CALIFICACION FINAL'!G174/'CALIFICACION FINAL'!T174</f>
        <v>0</v>
      </c>
      <c r="H174" s="15">
        <f>+'CALIFICACION FINAL'!H174/'CALIFICACION FINAL'!T174</f>
        <v>1.1252045826513912</v>
      </c>
      <c r="I174" s="15">
        <f>+'CALIFICACION FINAL'!I174/'CALIFICACION FINAL'!T174</f>
        <v>1.3853027823240589</v>
      </c>
      <c r="J174" s="15">
        <f>+'CALIFICACION FINAL'!J174/'CALIFICACION FINAL'!T174</f>
        <v>1.4995384615384613</v>
      </c>
      <c r="K174" s="15">
        <f>+'CALIFICACION FINAL'!K174/'CALIFICACION FINAL'!T174</f>
        <v>0</v>
      </c>
      <c r="L174" s="15">
        <f>+'CALIFICACION FINAL'!L174/'CALIFICACION FINAL'!T174</f>
        <v>0</v>
      </c>
      <c r="M174" s="15">
        <f>+'CALIFICACION FINAL'!M174/'CALIFICACION FINAL'!T174</f>
        <v>0</v>
      </c>
      <c r="N174" s="15">
        <f>+'CALIFICACION FINAL'!N174/'CALIFICACION FINAL'!T174</f>
        <v>0</v>
      </c>
      <c r="O174" s="15">
        <f>+'CALIFICACION FINAL'!O174/'CALIFICACION FINAL'!T174</f>
        <v>0</v>
      </c>
      <c r="P174" s="15">
        <f>+'CALIFICACION FINAL'!P174/'CALIFICACION FINAL'!T174</f>
        <v>0</v>
      </c>
      <c r="Q174" s="15">
        <f>+'CALIFICACION FINAL'!Q174/'CALIFICACION FINAL'!T174</f>
        <v>0</v>
      </c>
      <c r="R174" s="15">
        <f>+'CALIFICACION FINAL'!R174/'CALIFICACION FINAL'!T174</f>
        <v>0</v>
      </c>
      <c r="S174" s="15">
        <f>+'CALIFICACION FINAL'!S174/'CALIFICACION FINAL'!T174</f>
        <v>1</v>
      </c>
      <c r="T174" s="15" t="e">
        <f>+'CALIFICACION FINAL'!#REF!/'CALIFICACION FINAL'!T174</f>
        <v>#REF!</v>
      </c>
      <c r="U174" s="15" t="e">
        <f>+'CALIFICACION FINAL'!#REF!/'CALIFICACION FINAL'!T174</f>
        <v>#REF!</v>
      </c>
    </row>
    <row r="175" spans="1:21" s="1" customFormat="1">
      <c r="A175" s="9">
        <f>+'CALIFICACION FINAL'!A175</f>
        <v>170</v>
      </c>
      <c r="B175" s="9" t="str">
        <f>+'CALIFICACION FINAL'!B175</f>
        <v>GEL PARA MONITOREO ULTRASONIDO</v>
      </c>
      <c r="C175" s="9" t="str">
        <f>+'CALIFICACION FINAL'!C175</f>
        <v>FCO X 240mL</v>
      </c>
      <c r="D175" s="9">
        <f>+'CALIFICACION FINAL'!D175</f>
        <v>40</v>
      </c>
      <c r="E175" s="15">
        <f>+'CALIFICACION FINAL'!E175/'CALIFICACION FINAL'!T175</f>
        <v>1.1118035190615836</v>
      </c>
      <c r="F175" s="15">
        <f>+'CALIFICACION FINAL'!F175/'CALIFICACION FINAL'!T175</f>
        <v>0</v>
      </c>
      <c r="G175" s="15">
        <f>+'CALIFICACION FINAL'!G175/'CALIFICACION FINAL'!T175</f>
        <v>0</v>
      </c>
      <c r="H175" s="15">
        <f>+'CALIFICACION FINAL'!H175/'CALIFICACION FINAL'!T175</f>
        <v>1.2928885630498534</v>
      </c>
      <c r="I175" s="15">
        <f>+'CALIFICACION FINAL'!I175/'CALIFICACION FINAL'!T175</f>
        <v>0</v>
      </c>
      <c r="J175" s="15">
        <f>+'CALIFICACION FINAL'!J175/'CALIFICACION FINAL'!T175</f>
        <v>0</v>
      </c>
      <c r="K175" s="15">
        <f>+'CALIFICACION FINAL'!K175/'CALIFICACION FINAL'!T175</f>
        <v>0</v>
      </c>
      <c r="L175" s="15">
        <f>+'CALIFICACION FINAL'!L175/'CALIFICACION FINAL'!T175</f>
        <v>0</v>
      </c>
      <c r="M175" s="15">
        <f>+'CALIFICACION FINAL'!M175/'CALIFICACION FINAL'!T175</f>
        <v>0</v>
      </c>
      <c r="N175" s="15">
        <f>+'CALIFICACION FINAL'!N175/'CALIFICACION FINAL'!T175</f>
        <v>0</v>
      </c>
      <c r="O175" s="15">
        <f>+'CALIFICACION FINAL'!O175/'CALIFICACION FINAL'!T175</f>
        <v>0</v>
      </c>
      <c r="P175" s="15">
        <f>+'CALIFICACION FINAL'!P175/'CALIFICACION FINAL'!T175</f>
        <v>1</v>
      </c>
      <c r="Q175" s="15">
        <f>+'CALIFICACION FINAL'!Q175/'CALIFICACION FINAL'!T175</f>
        <v>4.67741935483871</v>
      </c>
      <c r="R175" s="15">
        <f>+'CALIFICACION FINAL'!R175/'CALIFICACION FINAL'!T175</f>
        <v>0</v>
      </c>
      <c r="S175" s="15">
        <f>+'CALIFICACION FINAL'!S175/'CALIFICACION FINAL'!T175</f>
        <v>0</v>
      </c>
      <c r="T175" s="15" t="e">
        <f>+'CALIFICACION FINAL'!#REF!/'CALIFICACION FINAL'!T175</f>
        <v>#REF!</v>
      </c>
      <c r="U175" s="15" t="e">
        <f>+'CALIFICACION FINAL'!#REF!/'CALIFICACION FINAL'!T175</f>
        <v>#REF!</v>
      </c>
    </row>
    <row r="176" spans="1:21" s="1" customFormat="1">
      <c r="A176" s="9">
        <f>+'CALIFICACION FINAL'!A176</f>
        <v>171</v>
      </c>
      <c r="B176" s="9" t="str">
        <f>+'CALIFICACION FINAL'!B176</f>
        <v xml:space="preserve">GLUTARALDEHIDO AL 2% </v>
      </c>
      <c r="C176" s="9" t="str">
        <f>+'CALIFICACION FINAL'!C176</f>
        <v xml:space="preserve">GLN </v>
      </c>
      <c r="D176" s="9">
        <f>+'CALIFICACION FINAL'!D176</f>
        <v>4</v>
      </c>
      <c r="E176" s="15">
        <f>+'CALIFICACION FINAL'!E176/'CALIFICACION FINAL'!T176</f>
        <v>1.0928961748633881</v>
      </c>
      <c r="F176" s="15">
        <f>+'CALIFICACION FINAL'!F176/'CALIFICACION FINAL'!T176</f>
        <v>0</v>
      </c>
      <c r="G176" s="15">
        <f>+'CALIFICACION FINAL'!G176/'CALIFICACION FINAL'!T176</f>
        <v>0</v>
      </c>
      <c r="H176" s="15">
        <f>+'CALIFICACION FINAL'!H176/'CALIFICACION FINAL'!T176</f>
        <v>1.1176502732240436</v>
      </c>
      <c r="I176" s="15">
        <f>+'CALIFICACION FINAL'!I176/'CALIFICACION FINAL'!T176</f>
        <v>0</v>
      </c>
      <c r="J176" s="15">
        <f>+'CALIFICACION FINAL'!J176/'CALIFICACION FINAL'!T176</f>
        <v>1.1136491803278687</v>
      </c>
      <c r="K176" s="15">
        <f>+'CALIFICACION FINAL'!K176/'CALIFICACION FINAL'!T176</f>
        <v>0</v>
      </c>
      <c r="L176" s="15">
        <f>+'CALIFICACION FINAL'!L176/'CALIFICACION FINAL'!T176</f>
        <v>0</v>
      </c>
      <c r="M176" s="15">
        <f>+'CALIFICACION FINAL'!M176/'CALIFICACION FINAL'!T176</f>
        <v>0</v>
      </c>
      <c r="N176" s="15">
        <f>+'CALIFICACION FINAL'!N176/'CALIFICACION FINAL'!T176</f>
        <v>0</v>
      </c>
      <c r="O176" s="15">
        <f>+'CALIFICACION FINAL'!O176/'CALIFICACION FINAL'!T176</f>
        <v>2.7412021857923499</v>
      </c>
      <c r="P176" s="15">
        <f>+'CALIFICACION FINAL'!P176/'CALIFICACION FINAL'!T176</f>
        <v>1</v>
      </c>
      <c r="Q176" s="15">
        <f>+'CALIFICACION FINAL'!Q176/'CALIFICACION FINAL'!T176</f>
        <v>0</v>
      </c>
      <c r="R176" s="15">
        <f>+'CALIFICACION FINAL'!R176/'CALIFICACION FINAL'!T176</f>
        <v>0</v>
      </c>
      <c r="S176" s="15">
        <f>+'CALIFICACION FINAL'!S176/'CALIFICACION FINAL'!T176</f>
        <v>0</v>
      </c>
      <c r="T176" s="15" t="e">
        <f>+'CALIFICACION FINAL'!#REF!/'CALIFICACION FINAL'!T176</f>
        <v>#REF!</v>
      </c>
      <c r="U176" s="15" t="e">
        <f>+'CALIFICACION FINAL'!#REF!/'CALIFICACION FINAL'!T176</f>
        <v>#REF!</v>
      </c>
    </row>
    <row r="177" spans="1:21" s="1" customFormat="1">
      <c r="A177" s="9">
        <f>+'CALIFICACION FINAL'!A177</f>
        <v>172</v>
      </c>
      <c r="B177" s="9" t="str">
        <f>+'CALIFICACION FINAL'!B177</f>
        <v>GORRO DESECHABLE P/ ENFERMERA</v>
      </c>
      <c r="C177" s="9" t="str">
        <f>+'CALIFICACION FINAL'!C177</f>
        <v>PQT X 50 UNIDADES</v>
      </c>
      <c r="D177" s="9">
        <f>+'CALIFICACION FINAL'!D177</f>
        <v>240</v>
      </c>
      <c r="E177" s="15">
        <f>+'CALIFICACION FINAL'!E177/'CALIFICACION FINAL'!T177</f>
        <v>1.6833855799373041</v>
      </c>
      <c r="F177" s="15">
        <f>+'CALIFICACION FINAL'!F177/'CALIFICACION FINAL'!T177</f>
        <v>0</v>
      </c>
      <c r="G177" s="15">
        <f>+'CALIFICACION FINAL'!G177/'CALIFICACION FINAL'!T177</f>
        <v>0</v>
      </c>
      <c r="H177" s="15">
        <f>+'CALIFICACION FINAL'!H177/'CALIFICACION FINAL'!T177</f>
        <v>1.4545454545454546</v>
      </c>
      <c r="I177" s="15">
        <f>+'CALIFICACION FINAL'!I177/'CALIFICACION FINAL'!T177</f>
        <v>0</v>
      </c>
      <c r="J177" s="15">
        <f>+'CALIFICACION FINAL'!J177/'CALIFICACION FINAL'!T177</f>
        <v>1.2954545454545454</v>
      </c>
      <c r="K177" s="15">
        <f>+'CALIFICACION FINAL'!K177/'CALIFICACION FINAL'!T177</f>
        <v>0</v>
      </c>
      <c r="L177" s="15">
        <f>+'CALIFICACION FINAL'!L177/'CALIFICACION FINAL'!T177</f>
        <v>1.5257575757575759</v>
      </c>
      <c r="M177" s="15">
        <f>+'CALIFICACION FINAL'!M177/'CALIFICACION FINAL'!T177</f>
        <v>0</v>
      </c>
      <c r="N177" s="15">
        <f>+'CALIFICACION FINAL'!N177/'CALIFICACION FINAL'!T177</f>
        <v>1.3322884012539185</v>
      </c>
      <c r="O177" s="15">
        <f>+'CALIFICACION FINAL'!O177/'CALIFICACION FINAL'!T177</f>
        <v>1.9592476489028212</v>
      </c>
      <c r="P177" s="15">
        <f>+'CALIFICACION FINAL'!P177/'CALIFICACION FINAL'!T177</f>
        <v>1</v>
      </c>
      <c r="Q177" s="15">
        <f>+'CALIFICACION FINAL'!Q177/'CALIFICACION FINAL'!T177</f>
        <v>0</v>
      </c>
      <c r="R177" s="15">
        <f>+'CALIFICACION FINAL'!R177/'CALIFICACION FINAL'!T177</f>
        <v>0</v>
      </c>
      <c r="S177" s="15">
        <f>+'CALIFICACION FINAL'!S177/'CALIFICACION FINAL'!T177</f>
        <v>3.0909090909090908</v>
      </c>
      <c r="T177" s="15" t="e">
        <f>+'CALIFICACION FINAL'!#REF!/'CALIFICACION FINAL'!T177</f>
        <v>#REF!</v>
      </c>
      <c r="U177" s="15" t="e">
        <f>+'CALIFICACION FINAL'!#REF!/'CALIFICACION FINAL'!T177</f>
        <v>#REF!</v>
      </c>
    </row>
    <row r="178" spans="1:21" s="1" customFormat="1">
      <c r="A178" s="9">
        <f>+'CALIFICACION FINAL'!A178</f>
        <v>173</v>
      </c>
      <c r="B178" s="9" t="str">
        <f>+'CALIFICACION FINAL'!B178</f>
        <v>GUANTE EXAMEN  TALLA  L</v>
      </c>
      <c r="C178" s="9" t="str">
        <f>+'CALIFICACION FINAL'!C178</f>
        <v>CJA X 50 PARES</v>
      </c>
      <c r="D178" s="9">
        <f>+'CALIFICACION FINAL'!D178</f>
        <v>24</v>
      </c>
      <c r="E178" s="15">
        <f>+'CALIFICACION FINAL'!E178/'CALIFICACION FINAL'!T178</f>
        <v>2.1557522123893804</v>
      </c>
      <c r="F178" s="15">
        <f>+'CALIFICACION FINAL'!F178/'CALIFICACION FINAL'!T178</f>
        <v>0</v>
      </c>
      <c r="G178" s="15">
        <f>+'CALIFICACION FINAL'!G178/'CALIFICACION FINAL'!T178</f>
        <v>1.1946902654867257</v>
      </c>
      <c r="H178" s="15">
        <f>+'CALIFICACION FINAL'!H178/'CALIFICACION FINAL'!T178</f>
        <v>1.991504424778761</v>
      </c>
      <c r="I178" s="15">
        <f>+'CALIFICACION FINAL'!I178/'CALIFICACION FINAL'!T178</f>
        <v>0</v>
      </c>
      <c r="J178" s="15">
        <f>+'CALIFICACION FINAL'!J178/'CALIFICACION FINAL'!T178</f>
        <v>1.7475964601769911</v>
      </c>
      <c r="K178" s="15">
        <f>+'CALIFICACION FINAL'!K178/'CALIFICACION FINAL'!T178</f>
        <v>0</v>
      </c>
      <c r="L178" s="15">
        <f>+'CALIFICACION FINAL'!L178/'CALIFICACION FINAL'!T178</f>
        <v>1.7192637168141593</v>
      </c>
      <c r="M178" s="15">
        <f>+'CALIFICACION FINAL'!M178/'CALIFICACION FINAL'!T178</f>
        <v>2.4893805309734511</v>
      </c>
      <c r="N178" s="15">
        <f>+'CALIFICACION FINAL'!N178/'CALIFICACION FINAL'!T178</f>
        <v>2.1816212389380532</v>
      </c>
      <c r="O178" s="15">
        <f>+'CALIFICACION FINAL'!O178/'CALIFICACION FINAL'!T178</f>
        <v>1</v>
      </c>
      <c r="P178" s="15">
        <f>+'CALIFICACION FINAL'!P178/'CALIFICACION FINAL'!T178</f>
        <v>1.8067256637168141</v>
      </c>
      <c r="Q178" s="15">
        <f>+'CALIFICACION FINAL'!Q178/'CALIFICACION FINAL'!T178</f>
        <v>2.1814159292035398</v>
      </c>
      <c r="R178" s="15">
        <f>+'CALIFICACION FINAL'!R178/'CALIFICACION FINAL'!T178</f>
        <v>0</v>
      </c>
      <c r="S178" s="15">
        <f>+'CALIFICACION FINAL'!S178/'CALIFICACION FINAL'!T178</f>
        <v>1.9709734513274337</v>
      </c>
      <c r="T178" s="15" t="e">
        <f>+'CALIFICACION FINAL'!#REF!/'CALIFICACION FINAL'!T178</f>
        <v>#REF!</v>
      </c>
      <c r="U178" s="15" t="e">
        <f>+'CALIFICACION FINAL'!#REF!/'CALIFICACION FINAL'!T178</f>
        <v>#REF!</v>
      </c>
    </row>
    <row r="179" spans="1:21" s="1" customFormat="1">
      <c r="A179" s="9">
        <f>+'CALIFICACION FINAL'!A179</f>
        <v>174</v>
      </c>
      <c r="B179" s="9" t="str">
        <f>+'CALIFICACION FINAL'!B179</f>
        <v>GUANTE EXAMEN TALLA M</v>
      </c>
      <c r="C179" s="9" t="str">
        <f>+'CALIFICACION FINAL'!C179</f>
        <v>CJA X 50 PARES</v>
      </c>
      <c r="D179" s="9">
        <f>+'CALIFICACION FINAL'!D179</f>
        <v>800</v>
      </c>
      <c r="E179" s="15">
        <f>+'CALIFICACION FINAL'!E179/'CALIFICACION FINAL'!T179</f>
        <v>1.9645161290322581</v>
      </c>
      <c r="F179" s="15">
        <f>+'CALIFICACION FINAL'!F179/'CALIFICACION FINAL'!T179</f>
        <v>0</v>
      </c>
      <c r="G179" s="15">
        <f>+'CALIFICACION FINAL'!G179/'CALIFICACION FINAL'!T179</f>
        <v>1.0887096774193548</v>
      </c>
      <c r="H179" s="15">
        <f>+'CALIFICACION FINAL'!H179/'CALIFICACION FINAL'!T179</f>
        <v>1.8148387096774194</v>
      </c>
      <c r="I179" s="15">
        <f>+'CALIFICACION FINAL'!I179/'CALIFICACION FINAL'!T179</f>
        <v>0</v>
      </c>
      <c r="J179" s="15">
        <f>+'CALIFICACION FINAL'!J179/'CALIFICACION FINAL'!T179</f>
        <v>1.5925677419354838</v>
      </c>
      <c r="K179" s="15">
        <f>+'CALIFICACION FINAL'!K179/'CALIFICACION FINAL'!T179</f>
        <v>0</v>
      </c>
      <c r="L179" s="15">
        <f>+'CALIFICACION FINAL'!L179/'CALIFICACION FINAL'!T179</f>
        <v>1.5667483870967742</v>
      </c>
      <c r="M179" s="15">
        <f>+'CALIFICACION FINAL'!M179/'CALIFICACION FINAL'!T179</f>
        <v>2.2683612903225807</v>
      </c>
      <c r="N179" s="15">
        <f>+'CALIFICACION FINAL'!N179/'CALIFICACION FINAL'!T179</f>
        <v>1.9880903225806452</v>
      </c>
      <c r="O179" s="15">
        <f>+'CALIFICACION FINAL'!O179/'CALIFICACION FINAL'!T179</f>
        <v>1</v>
      </c>
      <c r="P179" s="15">
        <f>+'CALIFICACION FINAL'!P179/'CALIFICACION FINAL'!T179</f>
        <v>1.6464516129032258</v>
      </c>
      <c r="Q179" s="15">
        <f>+'CALIFICACION FINAL'!Q179/'CALIFICACION FINAL'!T179</f>
        <v>1.9879032258064515</v>
      </c>
      <c r="R179" s="15">
        <f>+'CALIFICACION FINAL'!R179/'CALIFICACION FINAL'!T179</f>
        <v>0</v>
      </c>
      <c r="S179" s="15">
        <f>+'CALIFICACION FINAL'!S179/'CALIFICACION FINAL'!T179</f>
        <v>0</v>
      </c>
      <c r="T179" s="15" t="e">
        <f>+'CALIFICACION FINAL'!#REF!/'CALIFICACION FINAL'!T179</f>
        <v>#REF!</v>
      </c>
      <c r="U179" s="15" t="e">
        <f>+'CALIFICACION FINAL'!#REF!/'CALIFICACION FINAL'!T179</f>
        <v>#REF!</v>
      </c>
    </row>
    <row r="180" spans="1:21" s="1" customFormat="1">
      <c r="A180" s="9">
        <f>+'CALIFICACION FINAL'!A180</f>
        <v>175</v>
      </c>
      <c r="B180" s="9" t="str">
        <f>+'CALIFICACION FINAL'!B180</f>
        <v>GUANTE EXAMEN TALLA S</v>
      </c>
      <c r="C180" s="9" t="str">
        <f>+'CALIFICACION FINAL'!C180</f>
        <v>CJA X 50 PARES</v>
      </c>
      <c r="D180" s="9">
        <f>+'CALIFICACION FINAL'!D180</f>
        <v>800</v>
      </c>
      <c r="E180" s="15">
        <f>+'CALIFICACION FINAL'!E180/'CALIFICACION FINAL'!T180</f>
        <v>1.8883720930232557</v>
      </c>
      <c r="F180" s="15">
        <f>+'CALIFICACION FINAL'!F180/'CALIFICACION FINAL'!T180</f>
        <v>0</v>
      </c>
      <c r="G180" s="15">
        <f>+'CALIFICACION FINAL'!G180/'CALIFICACION FINAL'!T180</f>
        <v>1.0465116279069768</v>
      </c>
      <c r="H180" s="15">
        <f>+'CALIFICACION FINAL'!H180/'CALIFICACION FINAL'!T180</f>
        <v>1.7444961240310077</v>
      </c>
      <c r="I180" s="15">
        <f>+'CALIFICACION FINAL'!I180/'CALIFICACION FINAL'!T180</f>
        <v>0</v>
      </c>
      <c r="J180" s="15">
        <f>+'CALIFICACION FINAL'!J180/'CALIFICACION FINAL'!T180</f>
        <v>1.5308403100775194</v>
      </c>
      <c r="K180" s="15">
        <f>+'CALIFICACION FINAL'!K180/'CALIFICACION FINAL'!T180</f>
        <v>0</v>
      </c>
      <c r="L180" s="15">
        <f>+'CALIFICACION FINAL'!L180/'CALIFICACION FINAL'!T180</f>
        <v>1.5060217054263567</v>
      </c>
      <c r="M180" s="15">
        <f>+'CALIFICACION FINAL'!M180/'CALIFICACION FINAL'!T180</f>
        <v>2.1806201550387598</v>
      </c>
      <c r="N180" s="15">
        <f>+'CALIFICACION FINAL'!N180/'CALIFICACION FINAL'!T180</f>
        <v>1.9110325581395349</v>
      </c>
      <c r="O180" s="15">
        <f>+'CALIFICACION FINAL'!O180/'CALIFICACION FINAL'!T180</f>
        <v>1</v>
      </c>
      <c r="P180" s="15">
        <f>+'CALIFICACION FINAL'!P180/'CALIFICACION FINAL'!T180</f>
        <v>1.5826356589147286</v>
      </c>
      <c r="Q180" s="15">
        <f>+'CALIFICACION FINAL'!Q180/'CALIFICACION FINAL'!T180</f>
        <v>1.9108527131782946</v>
      </c>
      <c r="R180" s="15">
        <f>+'CALIFICACION FINAL'!R180/'CALIFICACION FINAL'!T180</f>
        <v>0</v>
      </c>
      <c r="S180" s="15">
        <f>+'CALIFICACION FINAL'!S180/'CALIFICACION FINAL'!T180</f>
        <v>0</v>
      </c>
      <c r="T180" s="15" t="e">
        <f>+'CALIFICACION FINAL'!#REF!/'CALIFICACION FINAL'!T180</f>
        <v>#REF!</v>
      </c>
      <c r="U180" s="15" t="e">
        <f>+'CALIFICACION FINAL'!#REF!/'CALIFICACION FINAL'!T180</f>
        <v>#REF!</v>
      </c>
    </row>
    <row r="181" spans="1:21" s="1" customFormat="1">
      <c r="A181" s="9">
        <f>+'CALIFICACION FINAL'!A181</f>
        <v>176</v>
      </c>
      <c r="B181" s="9" t="str">
        <f>+'CALIFICACION FINAL'!B181</f>
        <v xml:space="preserve">GUANTE EXAMEN TALLA XS </v>
      </c>
      <c r="C181" s="9" t="str">
        <f>+'CALIFICACION FINAL'!C181</f>
        <v>CJA X 50 PARES</v>
      </c>
      <c r="D181" s="9">
        <f>+'CALIFICACION FINAL'!D181</f>
        <v>40</v>
      </c>
      <c r="E181" s="15">
        <f>+'CALIFICACION FINAL'!E181/'CALIFICACION FINAL'!T181</f>
        <v>2.2584070796460178</v>
      </c>
      <c r="F181" s="15">
        <f>+'CALIFICACION FINAL'!F181/'CALIFICACION FINAL'!T181</f>
        <v>0</v>
      </c>
      <c r="G181" s="15">
        <f>+'CALIFICACION FINAL'!G181/'CALIFICACION FINAL'!T181</f>
        <v>1.345132743362832</v>
      </c>
      <c r="H181" s="15">
        <f>+'CALIFICACION FINAL'!H181/'CALIFICACION FINAL'!T181</f>
        <v>1.991504424778761</v>
      </c>
      <c r="I181" s="15">
        <f>+'CALIFICACION FINAL'!I181/'CALIFICACION FINAL'!T181</f>
        <v>0</v>
      </c>
      <c r="J181" s="15">
        <f>+'CALIFICACION FINAL'!J181/'CALIFICACION FINAL'!T181</f>
        <v>1.7475964601769911</v>
      </c>
      <c r="K181" s="15">
        <f>+'CALIFICACION FINAL'!K181/'CALIFICACION FINAL'!T181</f>
        <v>0</v>
      </c>
      <c r="L181" s="15">
        <f>+'CALIFICACION FINAL'!L181/'CALIFICACION FINAL'!T181</f>
        <v>5.8215575221238947</v>
      </c>
      <c r="M181" s="15">
        <f>+'CALIFICACION FINAL'!M181/'CALIFICACION FINAL'!T181</f>
        <v>2.4893805309734511</v>
      </c>
      <c r="N181" s="15">
        <f>+'CALIFICACION FINAL'!N181/'CALIFICACION FINAL'!T181</f>
        <v>2.1816212389380532</v>
      </c>
      <c r="O181" s="15">
        <f>+'CALIFICACION FINAL'!O181/'CALIFICACION FINAL'!T181</f>
        <v>1</v>
      </c>
      <c r="P181" s="15">
        <f>+'CALIFICACION FINAL'!P181/'CALIFICACION FINAL'!T181</f>
        <v>1.8067256637168141</v>
      </c>
      <c r="Q181" s="15">
        <f>+'CALIFICACION FINAL'!Q181/'CALIFICACION FINAL'!T181</f>
        <v>2.1814159292035398</v>
      </c>
      <c r="R181" s="15">
        <f>+'CALIFICACION FINAL'!R181/'CALIFICACION FINAL'!T181</f>
        <v>0</v>
      </c>
      <c r="S181" s="15">
        <f>+'CALIFICACION FINAL'!S181/'CALIFICACION FINAL'!T181</f>
        <v>0</v>
      </c>
      <c r="T181" s="15" t="e">
        <f>+'CALIFICACION FINAL'!#REF!/'CALIFICACION FINAL'!T181</f>
        <v>#REF!</v>
      </c>
      <c r="U181" s="15" t="e">
        <f>+'CALIFICACION FINAL'!#REF!/'CALIFICACION FINAL'!T181</f>
        <v>#REF!</v>
      </c>
    </row>
    <row r="182" spans="1:21" s="1" customFormat="1">
      <c r="A182" s="9">
        <f>+'CALIFICACION FINAL'!A182</f>
        <v>177</v>
      </c>
      <c r="B182" s="9" t="str">
        <f>+'CALIFICACION FINAL'!B182</f>
        <v>GUANTE P / CIRUGIA TALLA 6,5</v>
      </c>
      <c r="C182" s="9" t="str">
        <f>+'CALIFICACION FINAL'!C182</f>
        <v>CJA X 50 PARES</v>
      </c>
      <c r="D182" s="9">
        <f>+'CALIFICACION FINAL'!D182</f>
        <v>60</v>
      </c>
      <c r="E182" s="15">
        <f>+'CALIFICACION FINAL'!E182/'CALIFICACION FINAL'!T182</f>
        <v>1.4825796886582654</v>
      </c>
      <c r="F182" s="15">
        <f>+'CALIFICACION FINAL'!F182/'CALIFICACION FINAL'!T182</f>
        <v>0</v>
      </c>
      <c r="G182" s="15">
        <f>+'CALIFICACION FINAL'!G182/'CALIFICACION FINAL'!T182</f>
        <v>1.7989059584366454</v>
      </c>
      <c r="H182" s="15">
        <f>+'CALIFICACION FINAL'!H182/'CALIFICACION FINAL'!T182</f>
        <v>1.1564121571534469</v>
      </c>
      <c r="I182" s="15">
        <f>+'CALIFICACION FINAL'!I182/'CALIFICACION FINAL'!T182</f>
        <v>0</v>
      </c>
      <c r="J182" s="15">
        <f>+'CALIFICACION FINAL'!J182/'CALIFICACION FINAL'!T182</f>
        <v>1.5359525574499633</v>
      </c>
      <c r="K182" s="15">
        <f>+'CALIFICACION FINAL'!K182/'CALIFICACION FINAL'!T182</f>
        <v>0</v>
      </c>
      <c r="L182" s="15">
        <f>+'CALIFICACION FINAL'!L182/'CALIFICACION FINAL'!T182</f>
        <v>1.050963676797628</v>
      </c>
      <c r="M182" s="15">
        <f>+'CALIFICACION FINAL'!M182/'CALIFICACION FINAL'!T182</f>
        <v>1.5789473684210527</v>
      </c>
      <c r="N182" s="15">
        <f>+'CALIFICACION FINAL'!N182/'CALIFICACION FINAL'!T182</f>
        <v>1.0843587842846554</v>
      </c>
      <c r="O182" s="15">
        <f>+'CALIFICACION FINAL'!O182/'CALIFICACION FINAL'!T182</f>
        <v>1.2445361826129189</v>
      </c>
      <c r="P182" s="15">
        <f>+'CALIFICACION FINAL'!P182/'CALIFICACION FINAL'!T182</f>
        <v>1</v>
      </c>
      <c r="Q182" s="15">
        <f>+'CALIFICACION FINAL'!Q182/'CALIFICACION FINAL'!T182</f>
        <v>2.0385470719051151</v>
      </c>
      <c r="R182" s="15">
        <f>+'CALIFICACION FINAL'!R182/'CALIFICACION FINAL'!T182</f>
        <v>0</v>
      </c>
      <c r="S182" s="15">
        <f>+'CALIFICACION FINAL'!S182/'CALIFICACION FINAL'!T182</f>
        <v>1.5344699777613047</v>
      </c>
      <c r="T182" s="15" t="e">
        <f>+'CALIFICACION FINAL'!#REF!/'CALIFICACION FINAL'!T182</f>
        <v>#REF!</v>
      </c>
      <c r="U182" s="15" t="e">
        <f>+'CALIFICACION FINAL'!#REF!/'CALIFICACION FINAL'!T182</f>
        <v>#REF!</v>
      </c>
    </row>
    <row r="183" spans="1:21" s="1" customFormat="1">
      <c r="A183" s="9">
        <f>+'CALIFICACION FINAL'!A183</f>
        <v>178</v>
      </c>
      <c r="B183" s="9" t="str">
        <f>+'CALIFICACION FINAL'!B183</f>
        <v>GUANTE P / CIRUGIA TALLA 7,5</v>
      </c>
      <c r="C183" s="9" t="str">
        <f>+'CALIFICACION FINAL'!C183</f>
        <v>CJA X 50 PARES</v>
      </c>
      <c r="D183" s="9">
        <f>+'CALIFICACION FINAL'!D183</f>
        <v>60</v>
      </c>
      <c r="E183" s="15">
        <f>+'CALIFICACION FINAL'!E183/'CALIFICACION FINAL'!T183</f>
        <v>1.4825796886582654</v>
      </c>
      <c r="F183" s="15">
        <f>+'CALIFICACION FINAL'!F183/'CALIFICACION FINAL'!T183</f>
        <v>0</v>
      </c>
      <c r="G183" s="15">
        <f>+'CALIFICACION FINAL'!G183/'CALIFICACION FINAL'!T183</f>
        <v>1.7989059584366454</v>
      </c>
      <c r="H183" s="15">
        <f>+'CALIFICACION FINAL'!H183/'CALIFICACION FINAL'!T183</f>
        <v>1.1564121571534469</v>
      </c>
      <c r="I183" s="15">
        <f>+'CALIFICACION FINAL'!I183/'CALIFICACION FINAL'!T183</f>
        <v>0</v>
      </c>
      <c r="J183" s="15">
        <f>+'CALIFICACION FINAL'!J183/'CALIFICACION FINAL'!T183</f>
        <v>1.5359525574499633</v>
      </c>
      <c r="K183" s="15">
        <f>+'CALIFICACION FINAL'!K183/'CALIFICACION FINAL'!T183</f>
        <v>0</v>
      </c>
      <c r="L183" s="15">
        <f>+'CALIFICACION FINAL'!L183/'CALIFICACION FINAL'!T183</f>
        <v>1.050963676797628</v>
      </c>
      <c r="M183" s="15">
        <f>+'CALIFICACION FINAL'!M183/'CALIFICACION FINAL'!T183</f>
        <v>1.5789473684210527</v>
      </c>
      <c r="N183" s="15">
        <f>+'CALIFICACION FINAL'!N183/'CALIFICACION FINAL'!T183</f>
        <v>1.0843587842846554</v>
      </c>
      <c r="O183" s="15">
        <f>+'CALIFICACION FINAL'!O183/'CALIFICACION FINAL'!T183</f>
        <v>1.2445361826129189</v>
      </c>
      <c r="P183" s="15">
        <f>+'CALIFICACION FINAL'!P183/'CALIFICACION FINAL'!T183</f>
        <v>1</v>
      </c>
      <c r="Q183" s="15">
        <f>+'CALIFICACION FINAL'!Q183/'CALIFICACION FINAL'!T183</f>
        <v>2.0385470719051151</v>
      </c>
      <c r="R183" s="15">
        <f>+'CALIFICACION FINAL'!R183/'CALIFICACION FINAL'!T183</f>
        <v>0</v>
      </c>
      <c r="S183" s="15">
        <f>+'CALIFICACION FINAL'!S183/'CALIFICACION FINAL'!T183</f>
        <v>1.5344699777613047</v>
      </c>
      <c r="T183" s="15" t="e">
        <f>+'CALIFICACION FINAL'!#REF!/'CALIFICACION FINAL'!T183</f>
        <v>#REF!</v>
      </c>
      <c r="U183" s="15" t="e">
        <f>+'CALIFICACION FINAL'!#REF!/'CALIFICACION FINAL'!T183</f>
        <v>#REF!</v>
      </c>
    </row>
    <row r="184" spans="1:21" s="1" customFormat="1">
      <c r="A184" s="9">
        <f>+'CALIFICACION FINAL'!A184</f>
        <v>179</v>
      </c>
      <c r="B184" s="9" t="str">
        <f>+'CALIFICACION FINAL'!B184</f>
        <v xml:space="preserve">GUANTE P / CIRUGIA TALLA 7.0 </v>
      </c>
      <c r="C184" s="9" t="str">
        <f>+'CALIFICACION FINAL'!C184</f>
        <v>CJA X 50 PARES</v>
      </c>
      <c r="D184" s="9">
        <f>+'CALIFICACION FINAL'!D184</f>
        <v>80</v>
      </c>
      <c r="E184" s="15">
        <f>+'CALIFICACION FINAL'!E184/'CALIFICACION FINAL'!T184</f>
        <v>1.4825796886582654</v>
      </c>
      <c r="F184" s="15">
        <f>+'CALIFICACION FINAL'!F184/'CALIFICACION FINAL'!T184</f>
        <v>0</v>
      </c>
      <c r="G184" s="15">
        <f>+'CALIFICACION FINAL'!G184/'CALIFICACION FINAL'!T184</f>
        <v>1.7989059584366454</v>
      </c>
      <c r="H184" s="15">
        <f>+'CALIFICACION FINAL'!H184/'CALIFICACION FINAL'!T184</f>
        <v>1.1564121571534469</v>
      </c>
      <c r="I184" s="15">
        <f>+'CALIFICACION FINAL'!I184/'CALIFICACION FINAL'!T184</f>
        <v>0</v>
      </c>
      <c r="J184" s="15">
        <f>+'CALIFICACION FINAL'!J184/'CALIFICACION FINAL'!T184</f>
        <v>1.5359525574499633</v>
      </c>
      <c r="K184" s="15">
        <f>+'CALIFICACION FINAL'!K184/'CALIFICACION FINAL'!T184</f>
        <v>0</v>
      </c>
      <c r="L184" s="15">
        <f>+'CALIFICACION FINAL'!L184/'CALIFICACION FINAL'!T184</f>
        <v>1.050963676797628</v>
      </c>
      <c r="M184" s="15">
        <f>+'CALIFICACION FINAL'!M184/'CALIFICACION FINAL'!T184</f>
        <v>1.5789473684210527</v>
      </c>
      <c r="N184" s="15">
        <f>+'CALIFICACION FINAL'!N184/'CALIFICACION FINAL'!T184</f>
        <v>1.0843587842846554</v>
      </c>
      <c r="O184" s="15">
        <f>+'CALIFICACION FINAL'!O184/'CALIFICACION FINAL'!T184</f>
        <v>1.2445361826129189</v>
      </c>
      <c r="P184" s="15">
        <f>+'CALIFICACION FINAL'!P184/'CALIFICACION FINAL'!T184</f>
        <v>1</v>
      </c>
      <c r="Q184" s="15">
        <f>+'CALIFICACION FINAL'!Q184/'CALIFICACION FINAL'!T184</f>
        <v>2.0385470719051151</v>
      </c>
      <c r="R184" s="15">
        <f>+'CALIFICACION FINAL'!R184/'CALIFICACION FINAL'!T184</f>
        <v>0</v>
      </c>
      <c r="S184" s="15">
        <f>+'CALIFICACION FINAL'!S184/'CALIFICACION FINAL'!T184</f>
        <v>1.5344699777613047</v>
      </c>
      <c r="T184" s="15" t="e">
        <f>+'CALIFICACION FINAL'!#REF!/'CALIFICACION FINAL'!T184</f>
        <v>#REF!</v>
      </c>
      <c r="U184" s="15" t="e">
        <f>+'CALIFICACION FINAL'!#REF!/'CALIFICACION FINAL'!T184</f>
        <v>#REF!</v>
      </c>
    </row>
    <row r="185" spans="1:21" s="1" customFormat="1">
      <c r="A185" s="9">
        <f>+'CALIFICACION FINAL'!A185</f>
        <v>180</v>
      </c>
      <c r="B185" s="9" t="str">
        <f>+'CALIFICACION FINAL'!B185</f>
        <v>GUANTE P/ CIRUGIA TALLA 6,0</v>
      </c>
      <c r="C185" s="9" t="str">
        <f>+'CALIFICACION FINAL'!C185</f>
        <v>CJA X 50 PARES</v>
      </c>
      <c r="D185" s="9">
        <f>+'CALIFICACION FINAL'!D185</f>
        <v>24</v>
      </c>
      <c r="E185" s="15">
        <f>+'CALIFICACION FINAL'!E185/'CALIFICACION FINAL'!T185</f>
        <v>1.4106859460412624</v>
      </c>
      <c r="F185" s="15">
        <f>+'CALIFICACION FINAL'!F185/'CALIFICACION FINAL'!T185</f>
        <v>0</v>
      </c>
      <c r="G185" s="15">
        <f>+'CALIFICACION FINAL'!G185/'CALIFICACION FINAL'!T185</f>
        <v>1.7116728181492042</v>
      </c>
      <c r="H185" s="15">
        <f>+'CALIFICACION FINAL'!H185/'CALIFICACION FINAL'!T185</f>
        <v>0</v>
      </c>
      <c r="I185" s="15">
        <f>+'CALIFICACION FINAL'!I185/'CALIFICACION FINAL'!T185</f>
        <v>0</v>
      </c>
      <c r="J185" s="15">
        <f>+'CALIFICACION FINAL'!J185/'CALIFICACION FINAL'!T185</f>
        <v>1.4614706400987481</v>
      </c>
      <c r="K185" s="15">
        <f>+'CALIFICACION FINAL'!K185/'CALIFICACION FINAL'!T185</f>
        <v>0</v>
      </c>
      <c r="L185" s="15">
        <f>+'CALIFICACION FINAL'!L185/'CALIFICACION FINAL'!T185</f>
        <v>1</v>
      </c>
      <c r="M185" s="15">
        <f>+'CALIFICACION FINAL'!M185/'CALIFICACION FINAL'!T185</f>
        <v>0</v>
      </c>
      <c r="N185" s="15">
        <f>+'CALIFICACION FINAL'!N185/'CALIFICACION FINAL'!T185</f>
        <v>1.0317757009345794</v>
      </c>
      <c r="O185" s="15">
        <f>+'CALIFICACION FINAL'!O185/'CALIFICACION FINAL'!T185</f>
        <v>0</v>
      </c>
      <c r="P185" s="15">
        <f>+'CALIFICACION FINAL'!P185/'CALIFICACION FINAL'!T185</f>
        <v>0</v>
      </c>
      <c r="Q185" s="15">
        <f>+'CALIFICACION FINAL'!Q185/'CALIFICACION FINAL'!T185</f>
        <v>1.9396931758067359</v>
      </c>
      <c r="R185" s="15">
        <f>+'CALIFICACION FINAL'!R185/'CALIFICACION FINAL'!T185</f>
        <v>0</v>
      </c>
      <c r="S185" s="15">
        <f>+'CALIFICACION FINAL'!S185/'CALIFICACION FINAL'!T185</f>
        <v>1.4600599541527066</v>
      </c>
      <c r="T185" s="15" t="e">
        <f>+'CALIFICACION FINAL'!#REF!/'CALIFICACION FINAL'!T185</f>
        <v>#REF!</v>
      </c>
      <c r="U185" s="15" t="e">
        <f>+'CALIFICACION FINAL'!#REF!/'CALIFICACION FINAL'!T185</f>
        <v>#REF!</v>
      </c>
    </row>
    <row r="186" spans="1:21" s="1" customFormat="1">
      <c r="A186" s="9">
        <f>+'CALIFICACION FINAL'!A186</f>
        <v>181</v>
      </c>
      <c r="B186" s="9" t="str">
        <f>+'CALIFICACION FINAL'!B186</f>
        <v xml:space="preserve">GUANTES DE NITRILO  TALLA S </v>
      </c>
      <c r="C186" s="9" t="str">
        <f>+'CALIFICACION FINAL'!C186</f>
        <v>CJA X 50 PARES</v>
      </c>
      <c r="D186" s="9">
        <f>+'CALIFICACION FINAL'!D186</f>
        <v>12</v>
      </c>
      <c r="E186" s="15">
        <f>+'CALIFICACION FINAL'!E186/'CALIFICACION FINAL'!T186</f>
        <v>1.8723976608187134</v>
      </c>
      <c r="F186" s="15">
        <f>+'CALIFICACION FINAL'!F186/'CALIFICACION FINAL'!T186</f>
        <v>0</v>
      </c>
      <c r="G186" s="15">
        <f>+'CALIFICACION FINAL'!G186/'CALIFICACION FINAL'!T186</f>
        <v>1</v>
      </c>
      <c r="H186" s="15">
        <f>+'CALIFICACION FINAL'!H186/'CALIFICACION FINAL'!T186</f>
        <v>1.5059649122807017</v>
      </c>
      <c r="I186" s="15">
        <f>+'CALIFICACION FINAL'!I186/'CALIFICACION FINAL'!T186</f>
        <v>0</v>
      </c>
      <c r="J186" s="15">
        <f>+'CALIFICACION FINAL'!J186/'CALIFICACION FINAL'!T186</f>
        <v>1.7013333333333331</v>
      </c>
      <c r="K186" s="15">
        <f>+'CALIFICACION FINAL'!K186/'CALIFICACION FINAL'!T186</f>
        <v>0</v>
      </c>
      <c r="L186" s="15">
        <f>+'CALIFICACION FINAL'!L186/'CALIFICACION FINAL'!T186</f>
        <v>1.5819415204678362</v>
      </c>
      <c r="M186" s="15">
        <f>+'CALIFICACION FINAL'!M186/'CALIFICACION FINAL'!T186</f>
        <v>0</v>
      </c>
      <c r="N186" s="15">
        <f>+'CALIFICACION FINAL'!N186/'CALIFICACION FINAL'!T186</f>
        <v>0</v>
      </c>
      <c r="O186" s="15">
        <f>+'CALIFICACION FINAL'!O186/'CALIFICACION FINAL'!T186</f>
        <v>1.0584795321637428</v>
      </c>
      <c r="P186" s="15">
        <f>+'CALIFICACION FINAL'!P186/'CALIFICACION FINAL'!T186</f>
        <v>1.5305216374269004</v>
      </c>
      <c r="Q186" s="15">
        <f>+'CALIFICACION FINAL'!Q186/'CALIFICACION FINAL'!T186</f>
        <v>1.8994152046783626</v>
      </c>
      <c r="R186" s="15">
        <f>+'CALIFICACION FINAL'!R186/'CALIFICACION FINAL'!T186</f>
        <v>0</v>
      </c>
      <c r="S186" s="15">
        <f>+'CALIFICACION FINAL'!S186/'CALIFICACION FINAL'!T186</f>
        <v>0</v>
      </c>
      <c r="T186" s="15" t="e">
        <f>+'CALIFICACION FINAL'!#REF!/'CALIFICACION FINAL'!T186</f>
        <v>#REF!</v>
      </c>
      <c r="U186" s="15" t="e">
        <f>+'CALIFICACION FINAL'!#REF!/'CALIFICACION FINAL'!T186</f>
        <v>#REF!</v>
      </c>
    </row>
    <row r="187" spans="1:21" s="1" customFormat="1">
      <c r="A187" s="9">
        <f>+'CALIFICACION FINAL'!A187</f>
        <v>182</v>
      </c>
      <c r="B187" s="9" t="str">
        <f>+'CALIFICACION FINAL'!B187</f>
        <v xml:space="preserve">GUANTES DE NITRILO TALLA L </v>
      </c>
      <c r="C187" s="9" t="str">
        <f>+'CALIFICACION FINAL'!C187</f>
        <v>CJA X 50 PARES</v>
      </c>
      <c r="D187" s="9">
        <f>+'CALIFICACION FINAL'!D187</f>
        <v>12</v>
      </c>
      <c r="E187" s="15">
        <f>+'CALIFICACION FINAL'!E187/'CALIFICACION FINAL'!T187</f>
        <v>1.8723976608187134</v>
      </c>
      <c r="F187" s="15">
        <f>+'CALIFICACION FINAL'!F187/'CALIFICACION FINAL'!T187</f>
        <v>0</v>
      </c>
      <c r="G187" s="15">
        <f>+'CALIFICACION FINAL'!G187/'CALIFICACION FINAL'!T187</f>
        <v>1</v>
      </c>
      <c r="H187" s="15">
        <f>+'CALIFICACION FINAL'!H187/'CALIFICACION FINAL'!T187</f>
        <v>1.9333333333333333</v>
      </c>
      <c r="I187" s="15">
        <f>+'CALIFICACION FINAL'!I187/'CALIFICACION FINAL'!T187</f>
        <v>0</v>
      </c>
      <c r="J187" s="15">
        <f>+'CALIFICACION FINAL'!J187/'CALIFICACION FINAL'!T187</f>
        <v>1.7013333333333331</v>
      </c>
      <c r="K187" s="15">
        <f>+'CALIFICACION FINAL'!K187/'CALIFICACION FINAL'!T187</f>
        <v>0</v>
      </c>
      <c r="L187" s="15">
        <f>+'CALIFICACION FINAL'!L187/'CALIFICACION FINAL'!T187</f>
        <v>1.5819415204678362</v>
      </c>
      <c r="M187" s="15">
        <f>+'CALIFICACION FINAL'!M187/'CALIFICACION FINAL'!T187</f>
        <v>0</v>
      </c>
      <c r="N187" s="15">
        <f>+'CALIFICACION FINAL'!N187/'CALIFICACION FINAL'!T187</f>
        <v>0</v>
      </c>
      <c r="O187" s="15">
        <f>+'CALIFICACION FINAL'!O187/'CALIFICACION FINAL'!T187</f>
        <v>1.0584795321637428</v>
      </c>
      <c r="P187" s="15">
        <f>+'CALIFICACION FINAL'!P187/'CALIFICACION FINAL'!T187</f>
        <v>1.5305216374269004</v>
      </c>
      <c r="Q187" s="15">
        <f>+'CALIFICACION FINAL'!Q187/'CALIFICACION FINAL'!T187</f>
        <v>1.8994152046783626</v>
      </c>
      <c r="R187" s="15">
        <f>+'CALIFICACION FINAL'!R187/'CALIFICACION FINAL'!T187</f>
        <v>0</v>
      </c>
      <c r="S187" s="15">
        <f>+'CALIFICACION FINAL'!S187/'CALIFICACION FINAL'!T187</f>
        <v>0</v>
      </c>
      <c r="T187" s="15" t="e">
        <f>+'CALIFICACION FINAL'!#REF!/'CALIFICACION FINAL'!T187</f>
        <v>#REF!</v>
      </c>
      <c r="U187" s="15" t="e">
        <f>+'CALIFICACION FINAL'!#REF!/'CALIFICACION FINAL'!T187</f>
        <v>#REF!</v>
      </c>
    </row>
    <row r="188" spans="1:21" s="1" customFormat="1">
      <c r="A188" s="9">
        <f>+'CALIFICACION FINAL'!A188</f>
        <v>183</v>
      </c>
      <c r="B188" s="9" t="str">
        <f>+'CALIFICACION FINAL'!B188</f>
        <v xml:space="preserve">GUANTES DE NITRILO TALLA M </v>
      </c>
      <c r="C188" s="9" t="str">
        <f>+'CALIFICACION FINAL'!C188</f>
        <v>CJA X 50 PARES</v>
      </c>
      <c r="D188" s="9">
        <f>+'CALIFICACION FINAL'!D188</f>
        <v>20</v>
      </c>
      <c r="E188" s="15">
        <f>+'CALIFICACION FINAL'!E188/'CALIFICACION FINAL'!T188</f>
        <v>1.8723976608187134</v>
      </c>
      <c r="F188" s="15">
        <f>+'CALIFICACION FINAL'!F188/'CALIFICACION FINAL'!T188</f>
        <v>0</v>
      </c>
      <c r="G188" s="15">
        <f>+'CALIFICACION FINAL'!G188/'CALIFICACION FINAL'!T188</f>
        <v>1</v>
      </c>
      <c r="H188" s="15">
        <f>+'CALIFICACION FINAL'!H188/'CALIFICACION FINAL'!T188</f>
        <v>1.9333333333333333</v>
      </c>
      <c r="I188" s="15">
        <f>+'CALIFICACION FINAL'!I188/'CALIFICACION FINAL'!T188</f>
        <v>0</v>
      </c>
      <c r="J188" s="15">
        <f>+'CALIFICACION FINAL'!J188/'CALIFICACION FINAL'!T188</f>
        <v>1.7013333333333331</v>
      </c>
      <c r="K188" s="15">
        <f>+'CALIFICACION FINAL'!K188/'CALIFICACION FINAL'!T188</f>
        <v>0</v>
      </c>
      <c r="L188" s="15">
        <f>+'CALIFICACION FINAL'!L188/'CALIFICACION FINAL'!T188</f>
        <v>1.5819415204678362</v>
      </c>
      <c r="M188" s="15">
        <f>+'CALIFICACION FINAL'!M188/'CALIFICACION FINAL'!T188</f>
        <v>0</v>
      </c>
      <c r="N188" s="15">
        <f>+'CALIFICACION FINAL'!N188/'CALIFICACION FINAL'!T188</f>
        <v>0</v>
      </c>
      <c r="O188" s="15">
        <f>+'CALIFICACION FINAL'!O188/'CALIFICACION FINAL'!T188</f>
        <v>1.0584795321637428</v>
      </c>
      <c r="P188" s="15">
        <f>+'CALIFICACION FINAL'!P188/'CALIFICACION FINAL'!T188</f>
        <v>1.5305216374269004</v>
      </c>
      <c r="Q188" s="15">
        <f>+'CALIFICACION FINAL'!Q188/'CALIFICACION FINAL'!T188</f>
        <v>1.8994152046783626</v>
      </c>
      <c r="R188" s="15">
        <f>+'CALIFICACION FINAL'!R188/'CALIFICACION FINAL'!T188</f>
        <v>0</v>
      </c>
      <c r="S188" s="15">
        <f>+'CALIFICACION FINAL'!S188/'CALIFICACION FINAL'!T188</f>
        <v>0</v>
      </c>
      <c r="T188" s="15" t="e">
        <f>+'CALIFICACION FINAL'!#REF!/'CALIFICACION FINAL'!T188</f>
        <v>#REF!</v>
      </c>
      <c r="U188" s="15" t="e">
        <f>+'CALIFICACION FINAL'!#REF!/'CALIFICACION FINAL'!T188</f>
        <v>#REF!</v>
      </c>
    </row>
    <row r="189" spans="1:21" s="1" customFormat="1">
      <c r="A189" s="9">
        <f>+'CALIFICACION FINAL'!A189</f>
        <v>184</v>
      </c>
      <c r="B189" s="9" t="str">
        <f>+'CALIFICACION FINAL'!B189</f>
        <v>GUARDIAN  CORTOPUNZANTE 3 LITROS</v>
      </c>
      <c r="C189" s="9" t="str">
        <f>+'CALIFICACION FINAL'!C189</f>
        <v>UND</v>
      </c>
      <c r="D189" s="9">
        <f>+'CALIFICACION FINAL'!D189</f>
        <v>300</v>
      </c>
      <c r="E189" s="15">
        <f>+'CALIFICACION FINAL'!E189/'CALIFICACION FINAL'!T189</f>
        <v>1.607843137254902</v>
      </c>
      <c r="F189" s="15">
        <f>+'CALIFICACION FINAL'!F189/'CALIFICACION FINAL'!T189</f>
        <v>0</v>
      </c>
      <c r="G189" s="15">
        <f>+'CALIFICACION FINAL'!G189/'CALIFICACION FINAL'!T189</f>
        <v>0</v>
      </c>
      <c r="H189" s="15">
        <f>+'CALIFICACION FINAL'!H189/'CALIFICACION FINAL'!T189</f>
        <v>2.0054090601757943</v>
      </c>
      <c r="I189" s="15">
        <f>+'CALIFICACION FINAL'!I189/'CALIFICACION FINAL'!T189</f>
        <v>0</v>
      </c>
      <c r="J189" s="15">
        <f>+'CALIFICACION FINAL'!J189/'CALIFICACION FINAL'!T189</f>
        <v>1.1489411764705881</v>
      </c>
      <c r="K189" s="15">
        <f>+'CALIFICACION FINAL'!K189/'CALIFICACION FINAL'!T189</f>
        <v>0</v>
      </c>
      <c r="L189" s="15">
        <f>+'CALIFICACION FINAL'!L189/'CALIFICACION FINAL'!T189</f>
        <v>0</v>
      </c>
      <c r="M189" s="15">
        <f>+'CALIFICACION FINAL'!M189/'CALIFICACION FINAL'!T189</f>
        <v>1.3850980392156862</v>
      </c>
      <c r="N189" s="15">
        <f>+'CALIFICACION FINAL'!N189/'CALIFICACION FINAL'!T189</f>
        <v>1.2905882352941176</v>
      </c>
      <c r="O189" s="15">
        <f>+'CALIFICACION FINAL'!O189/'CALIFICACION FINAL'!T189</f>
        <v>1.9330628803245435</v>
      </c>
      <c r="P189" s="15">
        <f>+'CALIFICACION FINAL'!P189/'CALIFICACION FINAL'!T189</f>
        <v>1.6427450980392155</v>
      </c>
      <c r="Q189" s="15">
        <f>+'CALIFICACION FINAL'!Q189/'CALIFICACION FINAL'!T189</f>
        <v>1.6913725490196079</v>
      </c>
      <c r="R189" s="15">
        <f>+'CALIFICACION FINAL'!R189/'CALIFICACION FINAL'!T189</f>
        <v>0</v>
      </c>
      <c r="S189" s="15">
        <f>+'CALIFICACION FINAL'!S189/'CALIFICACION FINAL'!T189</f>
        <v>1</v>
      </c>
      <c r="T189" s="15" t="e">
        <f>+'CALIFICACION FINAL'!#REF!/'CALIFICACION FINAL'!T189</f>
        <v>#REF!</v>
      </c>
      <c r="U189" s="15" t="e">
        <f>+'CALIFICACION FINAL'!#REF!/'CALIFICACION FINAL'!T189</f>
        <v>#REF!</v>
      </c>
    </row>
    <row r="190" spans="1:21" s="1" customFormat="1">
      <c r="A190" s="9">
        <f>+'CALIFICACION FINAL'!A190</f>
        <v>185</v>
      </c>
      <c r="B190" s="9" t="str">
        <f>+'CALIFICACION FINAL'!B190</f>
        <v>GUARDIAN 1.5 LITROS REPUESTO</v>
      </c>
      <c r="C190" s="9" t="str">
        <f>+'CALIFICACION FINAL'!C190</f>
        <v>UND</v>
      </c>
      <c r="D190" s="9">
        <f>+'CALIFICACION FINAL'!D190</f>
        <v>120</v>
      </c>
      <c r="E190" s="15">
        <f>+'CALIFICACION FINAL'!E190/'CALIFICACION FINAL'!T190</f>
        <v>1.7332375478927202</v>
      </c>
      <c r="F190" s="15">
        <f>+'CALIFICACION FINAL'!F190/'CALIFICACION FINAL'!T190</f>
        <v>0</v>
      </c>
      <c r="G190" s="15">
        <f>+'CALIFICACION FINAL'!G190/'CALIFICACION FINAL'!T190</f>
        <v>0</v>
      </c>
      <c r="H190" s="15">
        <f>+'CALIFICACION FINAL'!H190/'CALIFICACION FINAL'!T190</f>
        <v>1.8936781609195403</v>
      </c>
      <c r="I190" s="15">
        <f>+'CALIFICACION FINAL'!I190/'CALIFICACION FINAL'!T190</f>
        <v>0</v>
      </c>
      <c r="J190" s="15">
        <f>+'CALIFICACION FINAL'!J190/'CALIFICACION FINAL'!T190</f>
        <v>1.2856666666666665</v>
      </c>
      <c r="K190" s="15">
        <f>+'CALIFICACION FINAL'!K190/'CALIFICACION FINAL'!T190</f>
        <v>0</v>
      </c>
      <c r="L190" s="15">
        <f>+'CALIFICACION FINAL'!L190/'CALIFICACION FINAL'!T190</f>
        <v>0</v>
      </c>
      <c r="M190" s="15">
        <f>+'CALIFICACION FINAL'!M190/'CALIFICACION FINAL'!T190</f>
        <v>1.518888888888889</v>
      </c>
      <c r="N190" s="15">
        <f>+'CALIFICACION FINAL'!N190/'CALIFICACION FINAL'!T190</f>
        <v>1.4966666666666666</v>
      </c>
      <c r="O190" s="15">
        <f>+'CALIFICACION FINAL'!O190/'CALIFICACION FINAL'!T190</f>
        <v>1.9003831417624522</v>
      </c>
      <c r="P190" s="15">
        <f>+'CALIFICACION FINAL'!P190/'CALIFICACION FINAL'!T190</f>
        <v>1.5216666666666665</v>
      </c>
      <c r="Q190" s="15">
        <f>+'CALIFICACION FINAL'!Q190/'CALIFICACION FINAL'!T190</f>
        <v>1.8055555555555556</v>
      </c>
      <c r="R190" s="15">
        <f>+'CALIFICACION FINAL'!R190/'CALIFICACION FINAL'!T190</f>
        <v>0</v>
      </c>
      <c r="S190" s="15">
        <f>+'CALIFICACION FINAL'!S190/'CALIFICACION FINAL'!T190</f>
        <v>1</v>
      </c>
      <c r="T190" s="15" t="e">
        <f>+'CALIFICACION FINAL'!#REF!/'CALIFICACION FINAL'!T190</f>
        <v>#REF!</v>
      </c>
      <c r="U190" s="15" t="e">
        <f>+'CALIFICACION FINAL'!#REF!/'CALIFICACION FINAL'!T190</f>
        <v>#REF!</v>
      </c>
    </row>
    <row r="191" spans="1:21" s="1" customFormat="1">
      <c r="A191" s="9">
        <f>+'CALIFICACION FINAL'!A191</f>
        <v>186</v>
      </c>
      <c r="B191" s="9" t="str">
        <f>+'CALIFICACION FINAL'!B191</f>
        <v>GUARDIANES 0.5 LITROS</v>
      </c>
      <c r="C191" s="9" t="str">
        <f>+'CALIFICACION FINAL'!C191</f>
        <v>UND</v>
      </c>
      <c r="D191" s="9">
        <f>+'CALIFICACION FINAL'!D191</f>
        <v>200</v>
      </c>
      <c r="E191" s="15">
        <f>+'CALIFICACION FINAL'!E191/'CALIFICACION FINAL'!T191</f>
        <v>0</v>
      </c>
      <c r="F191" s="15">
        <f>+'CALIFICACION FINAL'!F191/'CALIFICACION FINAL'!T191</f>
        <v>0</v>
      </c>
      <c r="G191" s="15">
        <f>+'CALIFICACION FINAL'!G191/'CALIFICACION FINAL'!T191</f>
        <v>0</v>
      </c>
      <c r="H191" s="15">
        <f>+'CALIFICACION FINAL'!H191/'CALIFICACION FINAL'!T191</f>
        <v>0</v>
      </c>
      <c r="I191" s="15">
        <f>+'CALIFICACION FINAL'!I191/'CALIFICACION FINAL'!T191</f>
        <v>0</v>
      </c>
      <c r="J191" s="15">
        <f>+'CALIFICACION FINAL'!J191/'CALIFICACION FINAL'!T191</f>
        <v>0</v>
      </c>
      <c r="K191" s="15">
        <f>+'CALIFICACION FINAL'!K191/'CALIFICACION FINAL'!T191</f>
        <v>0</v>
      </c>
      <c r="L191" s="15">
        <f>+'CALIFICACION FINAL'!L191/'CALIFICACION FINAL'!T191</f>
        <v>0</v>
      </c>
      <c r="M191" s="15">
        <f>+'CALIFICACION FINAL'!M191/'CALIFICACION FINAL'!T191</f>
        <v>0</v>
      </c>
      <c r="N191" s="15">
        <f>+'CALIFICACION FINAL'!N191/'CALIFICACION FINAL'!T191</f>
        <v>0</v>
      </c>
      <c r="O191" s="15">
        <f>+'CALIFICACION FINAL'!O191/'CALIFICACION FINAL'!T191</f>
        <v>1.7045977011494253</v>
      </c>
      <c r="P191" s="15">
        <f>+'CALIFICACION FINAL'!P191/'CALIFICACION FINAL'!T191</f>
        <v>1.2026666666666666</v>
      </c>
      <c r="Q191" s="15">
        <f>+'CALIFICACION FINAL'!Q191/'CALIFICACION FINAL'!T191</f>
        <v>1.4166666666666667</v>
      </c>
      <c r="R191" s="15">
        <f>+'CALIFICACION FINAL'!R191/'CALIFICACION FINAL'!T191</f>
        <v>0</v>
      </c>
      <c r="S191" s="15">
        <f>+'CALIFICACION FINAL'!S191/'CALIFICACION FINAL'!T191</f>
        <v>1</v>
      </c>
      <c r="T191" s="15" t="e">
        <f>+'CALIFICACION FINAL'!#REF!/'CALIFICACION FINAL'!T191</f>
        <v>#REF!</v>
      </c>
      <c r="U191" s="15" t="e">
        <f>+'CALIFICACION FINAL'!#REF!/'CALIFICACION FINAL'!T191</f>
        <v>#REF!</v>
      </c>
    </row>
    <row r="192" spans="1:21" s="1" customFormat="1">
      <c r="A192" s="9">
        <f>+'CALIFICACION FINAL'!A192</f>
        <v>187</v>
      </c>
      <c r="B192" s="9" t="str">
        <f>+'CALIFICACION FINAL'!B192</f>
        <v>GUIA DE INTUBACIÓN PARA ANESTESIA N° 10</v>
      </c>
      <c r="C192" s="9" t="str">
        <f>+'CALIFICACION FINAL'!C192</f>
        <v>UND</v>
      </c>
      <c r="D192" s="9">
        <f>+'CALIFICACION FINAL'!D192</f>
        <v>4</v>
      </c>
      <c r="E192" s="15">
        <f>+'CALIFICACION FINAL'!E192/'CALIFICACION FINAL'!T192</f>
        <v>0</v>
      </c>
      <c r="F192" s="15">
        <f>+'CALIFICACION FINAL'!F192/'CALIFICACION FINAL'!T192</f>
        <v>0</v>
      </c>
      <c r="G192" s="15">
        <f>+'CALIFICACION FINAL'!G192/'CALIFICACION FINAL'!T192</f>
        <v>0</v>
      </c>
      <c r="H192" s="15">
        <f>+'CALIFICACION FINAL'!H192/'CALIFICACION FINAL'!T192</f>
        <v>0</v>
      </c>
      <c r="I192" s="15">
        <f>+'CALIFICACION FINAL'!I192/'CALIFICACION FINAL'!T192</f>
        <v>0</v>
      </c>
      <c r="J192" s="15">
        <f>+'CALIFICACION FINAL'!J192/'CALIFICACION FINAL'!T192</f>
        <v>1</v>
      </c>
      <c r="K192" s="15">
        <f>+'CALIFICACION FINAL'!K192/'CALIFICACION FINAL'!T192</f>
        <v>0</v>
      </c>
      <c r="L192" s="15">
        <f>+'CALIFICACION FINAL'!L192/'CALIFICACION FINAL'!T192</f>
        <v>0</v>
      </c>
      <c r="M192" s="15">
        <f>+'CALIFICACION FINAL'!M192/'CALIFICACION FINAL'!T192</f>
        <v>0</v>
      </c>
      <c r="N192" s="15">
        <f>+'CALIFICACION FINAL'!N192/'CALIFICACION FINAL'!T192</f>
        <v>0</v>
      </c>
      <c r="O192" s="15">
        <f>+'CALIFICACION FINAL'!O192/'CALIFICACION FINAL'!T192</f>
        <v>0</v>
      </c>
      <c r="P192" s="15">
        <f>+'CALIFICACION FINAL'!P192/'CALIFICACION FINAL'!T192</f>
        <v>1.2399122807017544</v>
      </c>
      <c r="Q192" s="15">
        <f>+'CALIFICACION FINAL'!Q192/'CALIFICACION FINAL'!T192</f>
        <v>0</v>
      </c>
      <c r="R192" s="15">
        <f>+'CALIFICACION FINAL'!R192/'CALIFICACION FINAL'!T192</f>
        <v>0</v>
      </c>
      <c r="S192" s="15">
        <f>+'CALIFICACION FINAL'!S192/'CALIFICACION FINAL'!T192</f>
        <v>0</v>
      </c>
      <c r="T192" s="15" t="e">
        <f>+'CALIFICACION FINAL'!#REF!/'CALIFICACION FINAL'!T192</f>
        <v>#REF!</v>
      </c>
      <c r="U192" s="15" t="e">
        <f>+'CALIFICACION FINAL'!#REF!/'CALIFICACION FINAL'!T192</f>
        <v>#REF!</v>
      </c>
    </row>
    <row r="193" spans="1:21" s="1" customFormat="1">
      <c r="A193" s="9">
        <f>+'CALIFICACION FINAL'!A193</f>
        <v>188</v>
      </c>
      <c r="B193" s="9" t="str">
        <f>+'CALIFICACION FINAL'!B193</f>
        <v>GUIA DE INTUBACIÓN PARA ANESTESIA N° 12</v>
      </c>
      <c r="C193" s="9" t="str">
        <f>+'CALIFICACION FINAL'!C193</f>
        <v>UND</v>
      </c>
      <c r="D193" s="9">
        <f>+'CALIFICACION FINAL'!D193</f>
        <v>4</v>
      </c>
      <c r="E193" s="15" t="e">
        <f>+'CALIFICACION FINAL'!E193/'CALIFICACION FINAL'!T193</f>
        <v>#DIV/0!</v>
      </c>
      <c r="F193" s="15" t="e">
        <f>+'CALIFICACION FINAL'!F193/'CALIFICACION FINAL'!T193</f>
        <v>#DIV/0!</v>
      </c>
      <c r="G193" s="15" t="e">
        <f>+'CALIFICACION FINAL'!G193/'CALIFICACION FINAL'!T193</f>
        <v>#DIV/0!</v>
      </c>
      <c r="H193" s="15" t="e">
        <f>+'CALIFICACION FINAL'!H193/'CALIFICACION FINAL'!T193</f>
        <v>#DIV/0!</v>
      </c>
      <c r="I193" s="15" t="e">
        <f>+'CALIFICACION FINAL'!I193/'CALIFICACION FINAL'!T193</f>
        <v>#DIV/0!</v>
      </c>
      <c r="J193" s="15" t="e">
        <f>+'CALIFICACION FINAL'!J193/'CALIFICACION FINAL'!T193</f>
        <v>#DIV/0!</v>
      </c>
      <c r="K193" s="15" t="e">
        <f>+'CALIFICACION FINAL'!K193/'CALIFICACION FINAL'!T193</f>
        <v>#DIV/0!</v>
      </c>
      <c r="L193" s="15" t="e">
        <f>+'CALIFICACION FINAL'!L193/'CALIFICACION FINAL'!T193</f>
        <v>#DIV/0!</v>
      </c>
      <c r="M193" s="15" t="e">
        <f>+'CALIFICACION FINAL'!M193/'CALIFICACION FINAL'!T193</f>
        <v>#DIV/0!</v>
      </c>
      <c r="N193" s="15" t="e">
        <f>+'CALIFICACION FINAL'!N193/'CALIFICACION FINAL'!T193</f>
        <v>#DIV/0!</v>
      </c>
      <c r="O193" s="15" t="e">
        <f>+'CALIFICACION FINAL'!O193/'CALIFICACION FINAL'!T193</f>
        <v>#DIV/0!</v>
      </c>
      <c r="P193" s="15" t="e">
        <f>+'CALIFICACION FINAL'!P193/'CALIFICACION FINAL'!T193</f>
        <v>#DIV/0!</v>
      </c>
      <c r="Q193" s="15" t="e">
        <f>+'CALIFICACION FINAL'!Q193/'CALIFICACION FINAL'!T193</f>
        <v>#DIV/0!</v>
      </c>
      <c r="R193" s="15" t="e">
        <f>+'CALIFICACION FINAL'!R193/'CALIFICACION FINAL'!T193</f>
        <v>#DIV/0!</v>
      </c>
      <c r="S193" s="15" t="e">
        <f>+'CALIFICACION FINAL'!S193/'CALIFICACION FINAL'!T193</f>
        <v>#DIV/0!</v>
      </c>
      <c r="T193" s="15" t="e">
        <f>+'CALIFICACION FINAL'!#REF!/'CALIFICACION FINAL'!T193</f>
        <v>#REF!</v>
      </c>
      <c r="U193" s="15" t="e">
        <f>+'CALIFICACION FINAL'!#REF!/'CALIFICACION FINAL'!T193</f>
        <v>#REF!</v>
      </c>
    </row>
    <row r="194" spans="1:21" s="1" customFormat="1">
      <c r="A194" s="9">
        <f>+'CALIFICACION FINAL'!A194</f>
        <v>189</v>
      </c>
      <c r="B194" s="9" t="str">
        <f>+'CALIFICACION FINAL'!B194</f>
        <v>GUIA DE INTUBACIÓN PARA ANESTESIA N° 14</v>
      </c>
      <c r="C194" s="9" t="str">
        <f>+'CALIFICACION FINAL'!C194</f>
        <v>UND</v>
      </c>
      <c r="D194" s="9">
        <f>+'CALIFICACION FINAL'!D194</f>
        <v>4</v>
      </c>
      <c r="E194" s="15">
        <f>+'CALIFICACION FINAL'!E194/'CALIFICACION FINAL'!T194</f>
        <v>0</v>
      </c>
      <c r="F194" s="15">
        <f>+'CALIFICACION FINAL'!F194/'CALIFICACION FINAL'!T194</f>
        <v>0</v>
      </c>
      <c r="G194" s="15">
        <f>+'CALIFICACION FINAL'!G194/'CALIFICACION FINAL'!T194</f>
        <v>0</v>
      </c>
      <c r="H194" s="15">
        <f>+'CALIFICACION FINAL'!H194/'CALIFICACION FINAL'!T194</f>
        <v>0</v>
      </c>
      <c r="I194" s="15">
        <f>+'CALIFICACION FINAL'!I194/'CALIFICACION FINAL'!T194</f>
        <v>0</v>
      </c>
      <c r="J194" s="15">
        <f>+'CALIFICACION FINAL'!J194/'CALIFICACION FINAL'!T194</f>
        <v>1</v>
      </c>
      <c r="K194" s="15">
        <f>+'CALIFICACION FINAL'!K194/'CALIFICACION FINAL'!T194</f>
        <v>0</v>
      </c>
      <c r="L194" s="15">
        <f>+'CALIFICACION FINAL'!L194/'CALIFICACION FINAL'!T194</f>
        <v>0</v>
      </c>
      <c r="M194" s="15">
        <f>+'CALIFICACION FINAL'!M194/'CALIFICACION FINAL'!T194</f>
        <v>0</v>
      </c>
      <c r="N194" s="15">
        <f>+'CALIFICACION FINAL'!N194/'CALIFICACION FINAL'!T194</f>
        <v>0</v>
      </c>
      <c r="O194" s="15">
        <f>+'CALIFICACION FINAL'!O194/'CALIFICACION FINAL'!T194</f>
        <v>0</v>
      </c>
      <c r="P194" s="15">
        <f>+'CALIFICACION FINAL'!P194/'CALIFICACION FINAL'!T194</f>
        <v>1.2399122807017544</v>
      </c>
      <c r="Q194" s="15">
        <f>+'CALIFICACION FINAL'!Q194/'CALIFICACION FINAL'!T194</f>
        <v>0</v>
      </c>
      <c r="R194" s="15">
        <f>+'CALIFICACION FINAL'!R194/'CALIFICACION FINAL'!T194</f>
        <v>0</v>
      </c>
      <c r="S194" s="15">
        <f>+'CALIFICACION FINAL'!S194/'CALIFICACION FINAL'!T194</f>
        <v>0</v>
      </c>
      <c r="T194" s="15" t="e">
        <f>+'CALIFICACION FINAL'!#REF!/'CALIFICACION FINAL'!T194</f>
        <v>#REF!</v>
      </c>
      <c r="U194" s="15" t="e">
        <f>+'CALIFICACION FINAL'!#REF!/'CALIFICACION FINAL'!T194</f>
        <v>#REF!</v>
      </c>
    </row>
    <row r="195" spans="1:21" s="1" customFormat="1">
      <c r="A195" s="9">
        <f>+'CALIFICACION FINAL'!A195</f>
        <v>190</v>
      </c>
      <c r="B195" s="9" t="str">
        <f>+'CALIFICACION FINAL'!B195</f>
        <v>GUIA DE INTUBACIÓN PARA ANESTESIA N° 6</v>
      </c>
      <c r="C195" s="9" t="str">
        <f>+'CALIFICACION FINAL'!C195</f>
        <v>UND</v>
      </c>
      <c r="D195" s="9">
        <f>+'CALIFICACION FINAL'!D195</f>
        <v>8</v>
      </c>
      <c r="E195" s="15">
        <f>+'CALIFICACION FINAL'!E195/'CALIFICACION FINAL'!T195</f>
        <v>0</v>
      </c>
      <c r="F195" s="15">
        <f>+'CALIFICACION FINAL'!F195/'CALIFICACION FINAL'!T195</f>
        <v>0</v>
      </c>
      <c r="G195" s="15">
        <f>+'CALIFICACION FINAL'!G195/'CALIFICACION FINAL'!T195</f>
        <v>0</v>
      </c>
      <c r="H195" s="15">
        <f>+'CALIFICACION FINAL'!H195/'CALIFICACION FINAL'!T195</f>
        <v>0</v>
      </c>
      <c r="I195" s="15">
        <f>+'CALIFICACION FINAL'!I195/'CALIFICACION FINAL'!T195</f>
        <v>0</v>
      </c>
      <c r="J195" s="15">
        <f>+'CALIFICACION FINAL'!J195/'CALIFICACION FINAL'!T195</f>
        <v>1</v>
      </c>
      <c r="K195" s="15">
        <f>+'CALIFICACION FINAL'!K195/'CALIFICACION FINAL'!T195</f>
        <v>0</v>
      </c>
      <c r="L195" s="15">
        <f>+'CALIFICACION FINAL'!L195/'CALIFICACION FINAL'!T195</f>
        <v>0</v>
      </c>
      <c r="M195" s="15">
        <f>+'CALIFICACION FINAL'!M195/'CALIFICACION FINAL'!T195</f>
        <v>0</v>
      </c>
      <c r="N195" s="15">
        <f>+'CALIFICACION FINAL'!N195/'CALIFICACION FINAL'!T195</f>
        <v>0</v>
      </c>
      <c r="O195" s="15">
        <f>+'CALIFICACION FINAL'!O195/'CALIFICACION FINAL'!T195</f>
        <v>0</v>
      </c>
      <c r="P195" s="15">
        <f>+'CALIFICACION FINAL'!P195/'CALIFICACION FINAL'!T195</f>
        <v>1.2399122807017544</v>
      </c>
      <c r="Q195" s="15">
        <f>+'CALIFICACION FINAL'!Q195/'CALIFICACION FINAL'!T195</f>
        <v>0</v>
      </c>
      <c r="R195" s="15">
        <f>+'CALIFICACION FINAL'!R195/'CALIFICACION FINAL'!T195</f>
        <v>0</v>
      </c>
      <c r="S195" s="15">
        <f>+'CALIFICACION FINAL'!S195/'CALIFICACION FINAL'!T195</f>
        <v>0</v>
      </c>
      <c r="T195" s="15" t="e">
        <f>+'CALIFICACION FINAL'!#REF!/'CALIFICACION FINAL'!T195</f>
        <v>#REF!</v>
      </c>
      <c r="U195" s="15" t="e">
        <f>+'CALIFICACION FINAL'!#REF!/'CALIFICACION FINAL'!T195</f>
        <v>#REF!</v>
      </c>
    </row>
    <row r="196" spans="1:21" s="1" customFormat="1">
      <c r="A196" s="9">
        <f>+'CALIFICACION FINAL'!A196</f>
        <v>191</v>
      </c>
      <c r="B196" s="9" t="str">
        <f>+'CALIFICACION FINAL'!B196</f>
        <v>GUIA DE INTUBACIÓN PARA ANESTESIA N° 7</v>
      </c>
      <c r="C196" s="9" t="str">
        <f>+'CALIFICACION FINAL'!C196</f>
        <v>UND</v>
      </c>
      <c r="D196" s="9">
        <f>+'CALIFICACION FINAL'!D196</f>
        <v>8</v>
      </c>
      <c r="E196" s="15" t="e">
        <f>+'CALIFICACION FINAL'!E196/'CALIFICACION FINAL'!T196</f>
        <v>#DIV/0!</v>
      </c>
      <c r="F196" s="15" t="e">
        <f>+'CALIFICACION FINAL'!F196/'CALIFICACION FINAL'!T196</f>
        <v>#DIV/0!</v>
      </c>
      <c r="G196" s="15" t="e">
        <f>+'CALIFICACION FINAL'!G196/'CALIFICACION FINAL'!T196</f>
        <v>#DIV/0!</v>
      </c>
      <c r="H196" s="15" t="e">
        <f>+'CALIFICACION FINAL'!H196/'CALIFICACION FINAL'!T196</f>
        <v>#DIV/0!</v>
      </c>
      <c r="I196" s="15" t="e">
        <f>+'CALIFICACION FINAL'!I196/'CALIFICACION FINAL'!T196</f>
        <v>#DIV/0!</v>
      </c>
      <c r="J196" s="15" t="e">
        <f>+'CALIFICACION FINAL'!J196/'CALIFICACION FINAL'!T196</f>
        <v>#DIV/0!</v>
      </c>
      <c r="K196" s="15" t="e">
        <f>+'CALIFICACION FINAL'!K196/'CALIFICACION FINAL'!T196</f>
        <v>#DIV/0!</v>
      </c>
      <c r="L196" s="15" t="e">
        <f>+'CALIFICACION FINAL'!L196/'CALIFICACION FINAL'!T196</f>
        <v>#DIV/0!</v>
      </c>
      <c r="M196" s="15" t="e">
        <f>+'CALIFICACION FINAL'!M196/'CALIFICACION FINAL'!T196</f>
        <v>#DIV/0!</v>
      </c>
      <c r="N196" s="15" t="e">
        <f>+'CALIFICACION FINAL'!N196/'CALIFICACION FINAL'!T196</f>
        <v>#DIV/0!</v>
      </c>
      <c r="O196" s="15" t="e">
        <f>+'CALIFICACION FINAL'!O196/'CALIFICACION FINAL'!T196</f>
        <v>#DIV/0!</v>
      </c>
      <c r="P196" s="15" t="e">
        <f>+'CALIFICACION FINAL'!P196/'CALIFICACION FINAL'!T196</f>
        <v>#DIV/0!</v>
      </c>
      <c r="Q196" s="15" t="e">
        <f>+'CALIFICACION FINAL'!Q196/'CALIFICACION FINAL'!T196</f>
        <v>#DIV/0!</v>
      </c>
      <c r="R196" s="15" t="e">
        <f>+'CALIFICACION FINAL'!R196/'CALIFICACION FINAL'!T196</f>
        <v>#DIV/0!</v>
      </c>
      <c r="S196" s="15" t="e">
        <f>+'CALIFICACION FINAL'!S196/'CALIFICACION FINAL'!T196</f>
        <v>#DIV/0!</v>
      </c>
      <c r="T196" s="15" t="e">
        <f>+'CALIFICACION FINAL'!#REF!/'CALIFICACION FINAL'!T196</f>
        <v>#REF!</v>
      </c>
      <c r="U196" s="15" t="e">
        <f>+'CALIFICACION FINAL'!#REF!/'CALIFICACION FINAL'!T196</f>
        <v>#REF!</v>
      </c>
    </row>
    <row r="197" spans="1:21" s="1" customFormat="1">
      <c r="A197" s="9">
        <f>+'CALIFICACION FINAL'!A197</f>
        <v>192</v>
      </c>
      <c r="B197" s="9" t="str">
        <f>+'CALIFICACION FINAL'!B197</f>
        <v>GUIA DE INTUBACIÓN PARA ANESTESIA N° 8</v>
      </c>
      <c r="C197" s="9" t="str">
        <f>+'CALIFICACION FINAL'!C197</f>
        <v>UND</v>
      </c>
      <c r="D197" s="9">
        <f>+'CALIFICACION FINAL'!D197</f>
        <v>8</v>
      </c>
      <c r="E197" s="15" t="e">
        <f>+'CALIFICACION FINAL'!E197/'CALIFICACION FINAL'!T197</f>
        <v>#DIV/0!</v>
      </c>
      <c r="F197" s="15" t="e">
        <f>+'CALIFICACION FINAL'!F197/'CALIFICACION FINAL'!T197</f>
        <v>#DIV/0!</v>
      </c>
      <c r="G197" s="15" t="e">
        <f>+'CALIFICACION FINAL'!G197/'CALIFICACION FINAL'!T197</f>
        <v>#DIV/0!</v>
      </c>
      <c r="H197" s="15" t="e">
        <f>+'CALIFICACION FINAL'!H197/'CALIFICACION FINAL'!T197</f>
        <v>#DIV/0!</v>
      </c>
      <c r="I197" s="15" t="e">
        <f>+'CALIFICACION FINAL'!I197/'CALIFICACION FINAL'!T197</f>
        <v>#DIV/0!</v>
      </c>
      <c r="J197" s="15" t="e">
        <f>+'CALIFICACION FINAL'!J197/'CALIFICACION FINAL'!T197</f>
        <v>#DIV/0!</v>
      </c>
      <c r="K197" s="15" t="e">
        <f>+'CALIFICACION FINAL'!K197/'CALIFICACION FINAL'!T197</f>
        <v>#DIV/0!</v>
      </c>
      <c r="L197" s="15" t="e">
        <f>+'CALIFICACION FINAL'!L197/'CALIFICACION FINAL'!T197</f>
        <v>#DIV/0!</v>
      </c>
      <c r="M197" s="15" t="e">
        <f>+'CALIFICACION FINAL'!M197/'CALIFICACION FINAL'!T197</f>
        <v>#DIV/0!</v>
      </c>
      <c r="N197" s="15" t="e">
        <f>+'CALIFICACION FINAL'!N197/'CALIFICACION FINAL'!T197</f>
        <v>#DIV/0!</v>
      </c>
      <c r="O197" s="15" t="e">
        <f>+'CALIFICACION FINAL'!O197/'CALIFICACION FINAL'!T197</f>
        <v>#DIV/0!</v>
      </c>
      <c r="P197" s="15" t="e">
        <f>+'CALIFICACION FINAL'!P197/'CALIFICACION FINAL'!T197</f>
        <v>#DIV/0!</v>
      </c>
      <c r="Q197" s="15" t="e">
        <f>+'CALIFICACION FINAL'!Q197/'CALIFICACION FINAL'!T197</f>
        <v>#DIV/0!</v>
      </c>
      <c r="R197" s="15" t="e">
        <f>+'CALIFICACION FINAL'!R197/'CALIFICACION FINAL'!T197</f>
        <v>#DIV/0!</v>
      </c>
      <c r="S197" s="15" t="e">
        <f>+'CALIFICACION FINAL'!S197/'CALIFICACION FINAL'!T197</f>
        <v>#DIV/0!</v>
      </c>
      <c r="T197" s="15" t="e">
        <f>+'CALIFICACION FINAL'!#REF!/'CALIFICACION FINAL'!T197</f>
        <v>#REF!</v>
      </c>
      <c r="U197" s="15" t="e">
        <f>+'CALIFICACION FINAL'!#REF!/'CALIFICACION FINAL'!T197</f>
        <v>#REF!</v>
      </c>
    </row>
    <row r="198" spans="1:21" s="1" customFormat="1">
      <c r="A198" s="9">
        <f>+'CALIFICACION FINAL'!A198</f>
        <v>193</v>
      </c>
      <c r="B198" s="9" t="str">
        <f>+'CALIFICACION FINAL'!B198</f>
        <v>HEMOSTATICO ABSORBIBLE DE CELULOSA OXIDADA 2 IN  X 3 IN</v>
      </c>
      <c r="C198" s="9" t="str">
        <f>+'CALIFICACION FINAL'!C198</f>
        <v>CJA X 12 UNIDADES</v>
      </c>
      <c r="D198" s="9">
        <f>+'CALIFICACION FINAL'!D198</f>
        <v>4</v>
      </c>
      <c r="E198" s="15">
        <f>+'CALIFICACION FINAL'!E198/'CALIFICACION FINAL'!T198</f>
        <v>0</v>
      </c>
      <c r="F198" s="15">
        <f>+'CALIFICACION FINAL'!F198/'CALIFICACION FINAL'!T198</f>
        <v>1</v>
      </c>
      <c r="G198" s="15">
        <f>+'CALIFICACION FINAL'!G198/'CALIFICACION FINAL'!T198</f>
        <v>0</v>
      </c>
      <c r="H198" s="15">
        <f>+'CALIFICACION FINAL'!H198/'CALIFICACION FINAL'!T198</f>
        <v>0</v>
      </c>
      <c r="I198" s="15">
        <f>+'CALIFICACION FINAL'!I198/'CALIFICACION FINAL'!T198</f>
        <v>1.0104849214494356</v>
      </c>
      <c r="J198" s="15">
        <f>+'CALIFICACION FINAL'!J198/'CALIFICACION FINAL'!T198</f>
        <v>1.0651021025762482</v>
      </c>
      <c r="K198" s="15">
        <f>+'CALIFICACION FINAL'!K198/'CALIFICACION FINAL'!T198</f>
        <v>0</v>
      </c>
      <c r="L198" s="15">
        <f>+'CALIFICACION FINAL'!L198/'CALIFICACION FINAL'!T198</f>
        <v>0</v>
      </c>
      <c r="M198" s="15">
        <f>+'CALIFICACION FINAL'!M198/'CALIFICACION FINAL'!T198</f>
        <v>0</v>
      </c>
      <c r="N198" s="15">
        <f>+'CALIFICACION FINAL'!N198/'CALIFICACION FINAL'!T198</f>
        <v>0</v>
      </c>
      <c r="O198" s="15">
        <f>+'CALIFICACION FINAL'!O198/'CALIFICACION FINAL'!T198</f>
        <v>0</v>
      </c>
      <c r="P198" s="15">
        <f>+'CALIFICACION FINAL'!P198/'CALIFICACION FINAL'!T198</f>
        <v>0</v>
      </c>
      <c r="Q198" s="15">
        <f>+'CALIFICACION FINAL'!Q198/'CALIFICACION FINAL'!T198</f>
        <v>0</v>
      </c>
      <c r="R198" s="15">
        <f>+'CALIFICACION FINAL'!R198/'CALIFICACION FINAL'!T198</f>
        <v>0</v>
      </c>
      <c r="S198" s="15">
        <f>+'CALIFICACION FINAL'!S198/'CALIFICACION FINAL'!T198</f>
        <v>0</v>
      </c>
      <c r="T198" s="15" t="e">
        <f>+'CALIFICACION FINAL'!#REF!/'CALIFICACION FINAL'!T198</f>
        <v>#REF!</v>
      </c>
      <c r="U198" s="15" t="e">
        <f>+'CALIFICACION FINAL'!#REF!/'CALIFICACION FINAL'!T198</f>
        <v>#REF!</v>
      </c>
    </row>
    <row r="199" spans="1:21" s="1" customFormat="1">
      <c r="A199" s="9">
        <f>+'CALIFICACION FINAL'!A199</f>
        <v>194</v>
      </c>
      <c r="B199" s="9" t="str">
        <f>+'CALIFICACION FINAL'!B199</f>
        <v>HUMIDIFICADOR</v>
      </c>
      <c r="C199" s="9" t="str">
        <f>+'CALIFICACION FINAL'!C199</f>
        <v>UND</v>
      </c>
      <c r="D199" s="9">
        <f>+'CALIFICACION FINAL'!D199</f>
        <v>1600</v>
      </c>
      <c r="E199" s="15">
        <f>+'CALIFICACION FINAL'!E199/'CALIFICACION FINAL'!T199</f>
        <v>1.578725792871176</v>
      </c>
      <c r="F199" s="15">
        <f>+'CALIFICACION FINAL'!F199/'CALIFICACION FINAL'!T199</f>
        <v>0</v>
      </c>
      <c r="G199" s="15">
        <f>+'CALIFICACION FINAL'!G199/'CALIFICACION FINAL'!T199</f>
        <v>0</v>
      </c>
      <c r="H199" s="15">
        <f>+'CALIFICACION FINAL'!H199/'CALIFICACION FINAL'!T199</f>
        <v>1.2360636619663785</v>
      </c>
      <c r="I199" s="15">
        <f>+'CALIFICACION FINAL'!I199/'CALIFICACION FINAL'!T199</f>
        <v>0</v>
      </c>
      <c r="J199" s="15">
        <f>+'CALIFICACION FINAL'!J199/'CALIFICACION FINAL'!T199</f>
        <v>1</v>
      </c>
      <c r="K199" s="15">
        <f>+'CALIFICACION FINAL'!K199/'CALIFICACION FINAL'!T199</f>
        <v>0</v>
      </c>
      <c r="L199" s="15">
        <f>+'CALIFICACION FINAL'!L199/'CALIFICACION FINAL'!T199</f>
        <v>0</v>
      </c>
      <c r="M199" s="15">
        <f>+'CALIFICACION FINAL'!M199/'CALIFICACION FINAL'!T199</f>
        <v>0</v>
      </c>
      <c r="N199" s="15">
        <f>+'CALIFICACION FINAL'!N199/'CALIFICACION FINAL'!T199</f>
        <v>1.6664327813640192</v>
      </c>
      <c r="O199" s="15">
        <f>+'CALIFICACION FINAL'!O199/'CALIFICACION FINAL'!T199</f>
        <v>1.5538170081392086</v>
      </c>
      <c r="P199" s="15">
        <f>+'CALIFICACION FINAL'!P199/'CALIFICACION FINAL'!T199</f>
        <v>1.234914397979231</v>
      </c>
      <c r="Q199" s="15">
        <f>+'CALIFICACION FINAL'!Q199/'CALIFICACION FINAL'!T199</f>
        <v>1.4471653101319113</v>
      </c>
      <c r="R199" s="15">
        <f>+'CALIFICACION FINAL'!R199/'CALIFICACION FINAL'!T199</f>
        <v>0</v>
      </c>
      <c r="S199" s="15">
        <f>+'CALIFICACION FINAL'!S199/'CALIFICACION FINAL'!T199</f>
        <v>0</v>
      </c>
      <c r="T199" s="15" t="e">
        <f>+'CALIFICACION FINAL'!#REF!/'CALIFICACION FINAL'!T199</f>
        <v>#REF!</v>
      </c>
      <c r="U199" s="15" t="e">
        <f>+'CALIFICACION FINAL'!#REF!/'CALIFICACION FINAL'!T199</f>
        <v>#REF!</v>
      </c>
    </row>
    <row r="200" spans="1:21" s="1" customFormat="1">
      <c r="A200" s="9">
        <f>+'CALIFICACION FINAL'!A200</f>
        <v>195</v>
      </c>
      <c r="B200" s="9" t="str">
        <f>+'CALIFICACION FINAL'!B200</f>
        <v>INHALOCAMARA ADULTO AJUSTABLE CON VÁLVULA</v>
      </c>
      <c r="C200" s="9" t="str">
        <f>+'CALIFICACION FINAL'!C200</f>
        <v>UND</v>
      </c>
      <c r="D200" s="9">
        <f>+'CALIFICACION FINAL'!D200</f>
        <v>200</v>
      </c>
      <c r="E200" s="15">
        <f>+'CALIFICACION FINAL'!E200/'CALIFICACION FINAL'!T200</f>
        <v>1.5922542460113227</v>
      </c>
      <c r="F200" s="15">
        <f>+'CALIFICACION FINAL'!F200/'CALIFICACION FINAL'!T200</f>
        <v>0</v>
      </c>
      <c r="G200" s="15">
        <f>+'CALIFICACION FINAL'!G200/'CALIFICACION FINAL'!T200</f>
        <v>0</v>
      </c>
      <c r="H200" s="15">
        <f>+'CALIFICACION FINAL'!H200/'CALIFICACION FINAL'!T200</f>
        <v>2.7985074626865671</v>
      </c>
      <c r="I200" s="15">
        <f>+'CALIFICACION FINAL'!I200/'CALIFICACION FINAL'!T200</f>
        <v>0</v>
      </c>
      <c r="J200" s="15">
        <f>+'CALIFICACION FINAL'!J200/'CALIFICACION FINAL'!T200</f>
        <v>2.7582089552238807</v>
      </c>
      <c r="K200" s="15">
        <f>+'CALIFICACION FINAL'!K200/'CALIFICACION FINAL'!T200</f>
        <v>0</v>
      </c>
      <c r="L200" s="15">
        <f>+'CALIFICACION FINAL'!L200/'CALIFICACION FINAL'!T200</f>
        <v>0</v>
      </c>
      <c r="M200" s="15">
        <f>+'CALIFICACION FINAL'!M200/'CALIFICACION FINAL'!T200</f>
        <v>0</v>
      </c>
      <c r="N200" s="15">
        <f>+'CALIFICACION FINAL'!N200/'CALIFICACION FINAL'!T200</f>
        <v>0</v>
      </c>
      <c r="O200" s="15">
        <f>+'CALIFICACION FINAL'!O200/'CALIFICACION FINAL'!T200</f>
        <v>1.6791044776119401</v>
      </c>
      <c r="P200" s="15">
        <f>+'CALIFICACION FINAL'!P200/'CALIFICACION FINAL'!T200</f>
        <v>1</v>
      </c>
      <c r="Q200" s="15">
        <f>+'CALIFICACION FINAL'!Q200/'CALIFICACION FINAL'!T200</f>
        <v>1.562686567164179</v>
      </c>
      <c r="R200" s="15">
        <f>+'CALIFICACION FINAL'!R200/'CALIFICACION FINAL'!T200</f>
        <v>0</v>
      </c>
      <c r="S200" s="15">
        <f>+'CALIFICACION FINAL'!S200/'CALIFICACION FINAL'!T200</f>
        <v>0</v>
      </c>
      <c r="T200" s="15" t="e">
        <f>+'CALIFICACION FINAL'!#REF!/'CALIFICACION FINAL'!T200</f>
        <v>#REF!</v>
      </c>
      <c r="U200" s="15" t="e">
        <f>+'CALIFICACION FINAL'!#REF!/'CALIFICACION FINAL'!T200</f>
        <v>#REF!</v>
      </c>
    </row>
    <row r="201" spans="1:21" s="1" customFormat="1">
      <c r="A201" s="9">
        <f>+'CALIFICACION FINAL'!A201</f>
        <v>196</v>
      </c>
      <c r="B201" s="9" t="str">
        <f>+'CALIFICACION FINAL'!B201</f>
        <v>INHALOCAMARA PEDIATRICA AJUSTABLE CON VÁLVULA</v>
      </c>
      <c r="C201" s="9" t="str">
        <f>+'CALIFICACION FINAL'!C201</f>
        <v>UND</v>
      </c>
      <c r="D201" s="9">
        <f>+'CALIFICACION FINAL'!D201</f>
        <v>160</v>
      </c>
      <c r="E201" s="15">
        <f>+'CALIFICACION FINAL'!E201/'CALIFICACION FINAL'!T201</f>
        <v>1.5922542460113227</v>
      </c>
      <c r="F201" s="15">
        <f>+'CALIFICACION FINAL'!F201/'CALIFICACION FINAL'!T201</f>
        <v>0</v>
      </c>
      <c r="G201" s="15">
        <f>+'CALIFICACION FINAL'!G201/'CALIFICACION FINAL'!T201</f>
        <v>0</v>
      </c>
      <c r="H201" s="15">
        <f>+'CALIFICACION FINAL'!H201/'CALIFICACION FINAL'!T201</f>
        <v>0</v>
      </c>
      <c r="I201" s="15">
        <f>+'CALIFICACION FINAL'!I201/'CALIFICACION FINAL'!T201</f>
        <v>0</v>
      </c>
      <c r="J201" s="15">
        <f>+'CALIFICACION FINAL'!J201/'CALIFICACION FINAL'!T201</f>
        <v>2.7582089552238807</v>
      </c>
      <c r="K201" s="15">
        <f>+'CALIFICACION FINAL'!K201/'CALIFICACION FINAL'!T201</f>
        <v>0</v>
      </c>
      <c r="L201" s="15">
        <f>+'CALIFICACION FINAL'!L201/'CALIFICACION FINAL'!T201</f>
        <v>0</v>
      </c>
      <c r="M201" s="15">
        <f>+'CALIFICACION FINAL'!M201/'CALIFICACION FINAL'!T201</f>
        <v>0</v>
      </c>
      <c r="N201" s="15">
        <f>+'CALIFICACION FINAL'!N201/'CALIFICACION FINAL'!T201</f>
        <v>0</v>
      </c>
      <c r="O201" s="15">
        <f>+'CALIFICACION FINAL'!O201/'CALIFICACION FINAL'!T201</f>
        <v>1.6791044776119401</v>
      </c>
      <c r="P201" s="15">
        <f>+'CALIFICACION FINAL'!P201/'CALIFICACION FINAL'!T201</f>
        <v>1</v>
      </c>
      <c r="Q201" s="15">
        <f>+'CALIFICACION FINAL'!Q201/'CALIFICACION FINAL'!T201</f>
        <v>1.562686567164179</v>
      </c>
      <c r="R201" s="15">
        <f>+'CALIFICACION FINAL'!R201/'CALIFICACION FINAL'!T201</f>
        <v>0</v>
      </c>
      <c r="S201" s="15">
        <f>+'CALIFICACION FINAL'!S201/'CALIFICACION FINAL'!T201</f>
        <v>0</v>
      </c>
      <c r="T201" s="15" t="e">
        <f>+'CALIFICACION FINAL'!#REF!/'CALIFICACION FINAL'!T201</f>
        <v>#REF!</v>
      </c>
      <c r="U201" s="15" t="e">
        <f>+'CALIFICACION FINAL'!#REF!/'CALIFICACION FINAL'!T201</f>
        <v>#REF!</v>
      </c>
    </row>
    <row r="202" spans="1:21" s="1" customFormat="1">
      <c r="A202" s="9">
        <f>+'CALIFICACION FINAL'!A202</f>
        <v>197</v>
      </c>
      <c r="B202" s="9" t="str">
        <f>+'CALIFICACION FINAL'!B202</f>
        <v>INTERCAMBIADOR INTUBACION CONEXIÓN O2 ADULTO N. 14</v>
      </c>
      <c r="C202" s="9" t="str">
        <f>+'CALIFICACION FINAL'!C202</f>
        <v>UND</v>
      </c>
      <c r="D202" s="9">
        <f>+'CALIFICACION FINAL'!D202</f>
        <v>4</v>
      </c>
      <c r="E202" s="15">
        <f>+'CALIFICACION FINAL'!E202/'CALIFICACION FINAL'!T202</f>
        <v>0</v>
      </c>
      <c r="F202" s="15">
        <f>+'CALIFICACION FINAL'!F202/'CALIFICACION FINAL'!T202</f>
        <v>0</v>
      </c>
      <c r="G202" s="15">
        <f>+'CALIFICACION FINAL'!G202/'CALIFICACION FINAL'!T202</f>
        <v>0</v>
      </c>
      <c r="H202" s="15">
        <f>+'CALIFICACION FINAL'!H202/'CALIFICACION FINAL'!T202</f>
        <v>0</v>
      </c>
      <c r="I202" s="15">
        <f>+'CALIFICACION FINAL'!I202/'CALIFICACION FINAL'!T202</f>
        <v>0</v>
      </c>
      <c r="J202" s="15">
        <f>+'CALIFICACION FINAL'!J202/'CALIFICACION FINAL'!T202</f>
        <v>1</v>
      </c>
      <c r="K202" s="15">
        <f>+'CALIFICACION FINAL'!K202/'CALIFICACION FINAL'!T202</f>
        <v>0</v>
      </c>
      <c r="L202" s="15">
        <f>+'CALIFICACION FINAL'!L202/'CALIFICACION FINAL'!T202</f>
        <v>0</v>
      </c>
      <c r="M202" s="15">
        <f>+'CALIFICACION FINAL'!M202/'CALIFICACION FINAL'!T202</f>
        <v>0</v>
      </c>
      <c r="N202" s="15">
        <f>+'CALIFICACION FINAL'!N202/'CALIFICACION FINAL'!T202</f>
        <v>0</v>
      </c>
      <c r="O202" s="15">
        <f>+'CALIFICACION FINAL'!O202/'CALIFICACION FINAL'!T202</f>
        <v>0</v>
      </c>
      <c r="P202" s="15">
        <f>+'CALIFICACION FINAL'!P202/'CALIFICACION FINAL'!T202</f>
        <v>0</v>
      </c>
      <c r="Q202" s="15">
        <f>+'CALIFICACION FINAL'!Q202/'CALIFICACION FINAL'!T202</f>
        <v>0</v>
      </c>
      <c r="R202" s="15">
        <f>+'CALIFICACION FINAL'!R202/'CALIFICACION FINAL'!T202</f>
        <v>0</v>
      </c>
      <c r="S202" s="15">
        <f>+'CALIFICACION FINAL'!S202/'CALIFICACION FINAL'!T202</f>
        <v>0</v>
      </c>
      <c r="T202" s="15" t="e">
        <f>+'CALIFICACION FINAL'!#REF!/'CALIFICACION FINAL'!T202</f>
        <v>#REF!</v>
      </c>
      <c r="U202" s="15" t="e">
        <f>+'CALIFICACION FINAL'!#REF!/'CALIFICACION FINAL'!T202</f>
        <v>#REF!</v>
      </c>
    </row>
    <row r="203" spans="1:21" s="1" customFormat="1">
      <c r="A203" s="9">
        <f>+'CALIFICACION FINAL'!A203</f>
        <v>198</v>
      </c>
      <c r="B203" s="9" t="str">
        <f>+'CALIFICACION FINAL'!B203</f>
        <v>INYECTORES  DESECHABLES ESCLEROTERAPIA DE VARICES ESOFAGICAS</v>
      </c>
      <c r="C203" s="9" t="str">
        <f>+'CALIFICACION FINAL'!C203</f>
        <v>UND</v>
      </c>
      <c r="D203" s="9">
        <f>+'CALIFICACION FINAL'!D203</f>
        <v>8</v>
      </c>
      <c r="E203" s="15" t="e">
        <f>+'CALIFICACION FINAL'!E203/'CALIFICACION FINAL'!T203</f>
        <v>#DIV/0!</v>
      </c>
      <c r="F203" s="15" t="e">
        <f>+'CALIFICACION FINAL'!F203/'CALIFICACION FINAL'!T203</f>
        <v>#DIV/0!</v>
      </c>
      <c r="G203" s="15" t="e">
        <f>+'CALIFICACION FINAL'!G203/'CALIFICACION FINAL'!T203</f>
        <v>#DIV/0!</v>
      </c>
      <c r="H203" s="15" t="e">
        <f>+'CALIFICACION FINAL'!H203/'CALIFICACION FINAL'!T203</f>
        <v>#DIV/0!</v>
      </c>
      <c r="I203" s="15" t="e">
        <f>+'CALIFICACION FINAL'!I203/'CALIFICACION FINAL'!T203</f>
        <v>#DIV/0!</v>
      </c>
      <c r="J203" s="15" t="e">
        <f>+'CALIFICACION FINAL'!J203/'CALIFICACION FINAL'!T203</f>
        <v>#DIV/0!</v>
      </c>
      <c r="K203" s="15" t="e">
        <f>+'CALIFICACION FINAL'!K203/'CALIFICACION FINAL'!T203</f>
        <v>#DIV/0!</v>
      </c>
      <c r="L203" s="15" t="e">
        <f>+'CALIFICACION FINAL'!L203/'CALIFICACION FINAL'!T203</f>
        <v>#DIV/0!</v>
      </c>
      <c r="M203" s="15" t="e">
        <f>+'CALIFICACION FINAL'!M203/'CALIFICACION FINAL'!T203</f>
        <v>#DIV/0!</v>
      </c>
      <c r="N203" s="15" t="e">
        <f>+'CALIFICACION FINAL'!N203/'CALIFICACION FINAL'!T203</f>
        <v>#DIV/0!</v>
      </c>
      <c r="O203" s="15" t="e">
        <f>+'CALIFICACION FINAL'!O203/'CALIFICACION FINAL'!T203</f>
        <v>#DIV/0!</v>
      </c>
      <c r="P203" s="15" t="e">
        <f>+'CALIFICACION FINAL'!P203/'CALIFICACION FINAL'!T203</f>
        <v>#DIV/0!</v>
      </c>
      <c r="Q203" s="15" t="e">
        <f>+'CALIFICACION FINAL'!Q203/'CALIFICACION FINAL'!T203</f>
        <v>#DIV/0!</v>
      </c>
      <c r="R203" s="15" t="e">
        <f>+'CALIFICACION FINAL'!R203/'CALIFICACION FINAL'!T203</f>
        <v>#DIV/0!</v>
      </c>
      <c r="S203" s="15" t="e">
        <f>+'CALIFICACION FINAL'!S203/'CALIFICACION FINAL'!T203</f>
        <v>#DIV/0!</v>
      </c>
      <c r="T203" s="15" t="e">
        <f>+'CALIFICACION FINAL'!#REF!/'CALIFICACION FINAL'!T203</f>
        <v>#REF!</v>
      </c>
      <c r="U203" s="15" t="e">
        <f>+'CALIFICACION FINAL'!#REF!/'CALIFICACION FINAL'!T203</f>
        <v>#REF!</v>
      </c>
    </row>
    <row r="204" spans="1:21" s="1" customFormat="1">
      <c r="A204" s="9">
        <f>+'CALIFICACION FINAL'!A204</f>
        <v>199</v>
      </c>
      <c r="B204" s="9" t="str">
        <f>+'CALIFICACION FINAL'!B204</f>
        <v>SOLUCION TOPICA A BASE DE GLUCONATO DE CLORHEXIDINA AL 2%  CON ALCOHOL ISOPROPILICO 70 %   X 60 CC</v>
      </c>
      <c r="C204" s="9" t="str">
        <f>+'CALIFICACION FINAL'!C204</f>
        <v>FRASCO 60 C.C.</v>
      </c>
      <c r="D204" s="9">
        <f>+'CALIFICACION FINAL'!D204</f>
        <v>1000</v>
      </c>
      <c r="E204" s="15">
        <f>+'CALIFICACION FINAL'!E204/'CALIFICACION FINAL'!T204</f>
        <v>0</v>
      </c>
      <c r="F204" s="15">
        <f>+'CALIFICACION FINAL'!F204/'CALIFICACION FINAL'!T204</f>
        <v>1</v>
      </c>
      <c r="G204" s="15">
        <f>+'CALIFICACION FINAL'!G204/'CALIFICACION FINAL'!T204</f>
        <v>0</v>
      </c>
      <c r="H204" s="15">
        <f>+'CALIFICACION FINAL'!H204/'CALIFICACION FINAL'!T204</f>
        <v>0</v>
      </c>
      <c r="I204" s="15">
        <f>+'CALIFICACION FINAL'!I204/'CALIFICACION FINAL'!T204</f>
        <v>0</v>
      </c>
      <c r="J204" s="15">
        <f>+'CALIFICACION FINAL'!J204/'CALIFICACION FINAL'!T204</f>
        <v>0</v>
      </c>
      <c r="K204" s="15">
        <f>+'CALIFICACION FINAL'!K204/'CALIFICACION FINAL'!T204</f>
        <v>0</v>
      </c>
      <c r="L204" s="15">
        <f>+'CALIFICACION FINAL'!L204/'CALIFICACION FINAL'!T204</f>
        <v>0</v>
      </c>
      <c r="M204" s="15">
        <f>+'CALIFICACION FINAL'!M204/'CALIFICACION FINAL'!T204</f>
        <v>0</v>
      </c>
      <c r="N204" s="15">
        <f>+'CALIFICACION FINAL'!N204/'CALIFICACION FINAL'!T204</f>
        <v>0</v>
      </c>
      <c r="O204" s="15">
        <f>+'CALIFICACION FINAL'!O204/'CALIFICACION FINAL'!T204</f>
        <v>0</v>
      </c>
      <c r="P204" s="15">
        <f>+'CALIFICACION FINAL'!P204/'CALIFICACION FINAL'!T204</f>
        <v>0</v>
      </c>
      <c r="Q204" s="15">
        <f>+'CALIFICACION FINAL'!Q204/'CALIFICACION FINAL'!T204</f>
        <v>0</v>
      </c>
      <c r="R204" s="15">
        <f>+'CALIFICACION FINAL'!R204/'CALIFICACION FINAL'!T204</f>
        <v>1.3883379611265372</v>
      </c>
      <c r="S204" s="15">
        <f>+'CALIFICACION FINAL'!S204/'CALIFICACION FINAL'!T204</f>
        <v>0</v>
      </c>
      <c r="T204" s="15" t="e">
        <f>+'CALIFICACION FINAL'!#REF!/'CALIFICACION FINAL'!T204</f>
        <v>#REF!</v>
      </c>
      <c r="U204" s="15" t="e">
        <f>+'CALIFICACION FINAL'!#REF!/'CALIFICACION FINAL'!T204</f>
        <v>#REF!</v>
      </c>
    </row>
    <row r="205" spans="1:21" s="1" customFormat="1">
      <c r="A205" s="9">
        <f>+'CALIFICACION FINAL'!A205</f>
        <v>200</v>
      </c>
      <c r="B205" s="9" t="str">
        <f>+'CALIFICACION FINAL'!B205</f>
        <v>JABON QUIRURGICO ESPUMA A BASE DE CLORHEXIDINA CON EMOLIENTES 3% FRASCO UNIDOSIS X 60 CC</v>
      </c>
      <c r="C205" s="9" t="str">
        <f>+'CALIFICACION FINAL'!C205</f>
        <v>FRASCO 60 C.C.</v>
      </c>
      <c r="D205" s="9">
        <f>+'CALIFICACION FINAL'!D205</f>
        <v>1000</v>
      </c>
      <c r="E205" s="15">
        <f>+'CALIFICACION FINAL'!E205/'CALIFICACION FINAL'!T205</f>
        <v>0</v>
      </c>
      <c r="F205" s="15">
        <f>+'CALIFICACION FINAL'!F205/'CALIFICACION FINAL'!T205</f>
        <v>1.6028</v>
      </c>
      <c r="G205" s="15">
        <f>+'CALIFICACION FINAL'!G205/'CALIFICACION FINAL'!T205</f>
        <v>0</v>
      </c>
      <c r="H205" s="15">
        <f>+'CALIFICACION FINAL'!H205/'CALIFICACION FINAL'!T205</f>
        <v>0</v>
      </c>
      <c r="I205" s="15">
        <f>+'CALIFICACION FINAL'!I205/'CALIFICACION FINAL'!T205</f>
        <v>0</v>
      </c>
      <c r="J205" s="15">
        <f>+'CALIFICACION FINAL'!J205/'CALIFICACION FINAL'!T205</f>
        <v>0</v>
      </c>
      <c r="K205" s="15">
        <f>+'CALIFICACION FINAL'!K205/'CALIFICACION FINAL'!T205</f>
        <v>0</v>
      </c>
      <c r="L205" s="15">
        <f>+'CALIFICACION FINAL'!L205/'CALIFICACION FINAL'!T205</f>
        <v>0</v>
      </c>
      <c r="M205" s="15">
        <f>+'CALIFICACION FINAL'!M205/'CALIFICACION FINAL'!T205</f>
        <v>0</v>
      </c>
      <c r="N205" s="15">
        <f>+'CALIFICACION FINAL'!N205/'CALIFICACION FINAL'!T205</f>
        <v>0</v>
      </c>
      <c r="O205" s="15">
        <f>+'CALIFICACION FINAL'!O205/'CALIFICACION FINAL'!T205</f>
        <v>0</v>
      </c>
      <c r="P205" s="15">
        <f>+'CALIFICACION FINAL'!P205/'CALIFICACION FINAL'!T205</f>
        <v>0</v>
      </c>
      <c r="Q205" s="15">
        <f>+'CALIFICACION FINAL'!Q205/'CALIFICACION FINAL'!T205</f>
        <v>0</v>
      </c>
      <c r="R205" s="15">
        <f>+'CALIFICACION FINAL'!R205/'CALIFICACION FINAL'!T205</f>
        <v>1</v>
      </c>
      <c r="S205" s="15">
        <f>+'CALIFICACION FINAL'!S205/'CALIFICACION FINAL'!T205</f>
        <v>0</v>
      </c>
      <c r="T205" s="15" t="e">
        <f>+'CALIFICACION FINAL'!#REF!/'CALIFICACION FINAL'!T205</f>
        <v>#REF!</v>
      </c>
      <c r="U205" s="15" t="e">
        <f>+'CALIFICACION FINAL'!#REF!/'CALIFICACION FINAL'!T205</f>
        <v>#REF!</v>
      </c>
    </row>
    <row r="206" spans="1:21" s="1" customFormat="1">
      <c r="A206" s="9">
        <f>+'CALIFICACION FINAL'!A206</f>
        <v>201</v>
      </c>
      <c r="B206" s="9" t="str">
        <f>+'CALIFICACION FINAL'!B206</f>
        <v>JABON QUIRURGICO ESPUMA A BASE DE CLORHEXIDINA CON EMOLIENTES 4% BOLSA PARA DISPENSADOR DE PUSH</v>
      </c>
      <c r="C206" s="9" t="str">
        <f>+'CALIFICACION FINAL'!C206</f>
        <v>BOLSA X 800 C.C.</v>
      </c>
      <c r="D206" s="9">
        <f>+'CALIFICACION FINAL'!D206</f>
        <v>40</v>
      </c>
      <c r="E206" s="15">
        <f>+'CALIFICACION FINAL'!E206/'CALIFICACION FINAL'!T206</f>
        <v>0</v>
      </c>
      <c r="F206" s="15">
        <f>+'CALIFICACION FINAL'!F206/'CALIFICACION FINAL'!T206</f>
        <v>1</v>
      </c>
      <c r="G206" s="15">
        <f>+'CALIFICACION FINAL'!G206/'CALIFICACION FINAL'!T206</f>
        <v>0</v>
      </c>
      <c r="H206" s="15">
        <f>+'CALIFICACION FINAL'!H206/'CALIFICACION FINAL'!T206</f>
        <v>0</v>
      </c>
      <c r="I206" s="15">
        <f>+'CALIFICACION FINAL'!I206/'CALIFICACION FINAL'!T206</f>
        <v>0</v>
      </c>
      <c r="J206" s="15">
        <f>+'CALIFICACION FINAL'!J206/'CALIFICACION FINAL'!T206</f>
        <v>0</v>
      </c>
      <c r="K206" s="15">
        <f>+'CALIFICACION FINAL'!K206/'CALIFICACION FINAL'!T206</f>
        <v>0</v>
      </c>
      <c r="L206" s="15">
        <f>+'CALIFICACION FINAL'!L206/'CALIFICACION FINAL'!T206</f>
        <v>0</v>
      </c>
      <c r="M206" s="15">
        <f>+'CALIFICACION FINAL'!M206/'CALIFICACION FINAL'!T206</f>
        <v>0</v>
      </c>
      <c r="N206" s="15">
        <f>+'CALIFICACION FINAL'!N206/'CALIFICACION FINAL'!T206</f>
        <v>0</v>
      </c>
      <c r="O206" s="15">
        <f>+'CALIFICACION FINAL'!O206/'CALIFICACION FINAL'!T206</f>
        <v>0</v>
      </c>
      <c r="P206" s="15">
        <f>+'CALIFICACION FINAL'!P206/'CALIFICACION FINAL'!T206</f>
        <v>0</v>
      </c>
      <c r="Q206" s="15">
        <f>+'CALIFICACION FINAL'!Q206/'CALIFICACION FINAL'!T206</f>
        <v>0</v>
      </c>
      <c r="R206" s="15">
        <f>+'CALIFICACION FINAL'!R206/'CALIFICACION FINAL'!T206</f>
        <v>1.5392508978963571</v>
      </c>
      <c r="S206" s="15">
        <f>+'CALIFICACION FINAL'!S206/'CALIFICACION FINAL'!T206</f>
        <v>3.4917051479391139</v>
      </c>
      <c r="T206" s="15" t="e">
        <f>+'CALIFICACION FINAL'!#REF!/'CALIFICACION FINAL'!T206</f>
        <v>#REF!</v>
      </c>
      <c r="U206" s="15" t="e">
        <f>+'CALIFICACION FINAL'!#REF!/'CALIFICACION FINAL'!T206</f>
        <v>#REF!</v>
      </c>
    </row>
    <row r="207" spans="1:21" s="1" customFormat="1">
      <c r="A207" s="9">
        <f>+'CALIFICACION FINAL'!A207</f>
        <v>202</v>
      </c>
      <c r="B207" s="9" t="str">
        <f>+'CALIFICACION FINAL'!B207</f>
        <v>JABON QUIRURGICO ESPUMA A BASE DE CLORHEXIDINA CON EMOLIENTES 4% BOLSA PARA DISPENSADOR DE SENSOR</v>
      </c>
      <c r="C207" s="9" t="str">
        <f>+'CALIFICACION FINAL'!C207</f>
        <v>BOLSA X 800 C.C.</v>
      </c>
      <c r="D207" s="9">
        <f>+'CALIFICACION FINAL'!D207</f>
        <v>80</v>
      </c>
      <c r="E207" s="15">
        <f>+'CALIFICACION FINAL'!E207/'CALIFICACION FINAL'!T207</f>
        <v>0</v>
      </c>
      <c r="F207" s="15">
        <f>+'CALIFICACION FINAL'!F207/'CALIFICACION FINAL'!T207</f>
        <v>0</v>
      </c>
      <c r="G207" s="15">
        <f>+'CALIFICACION FINAL'!G207/'CALIFICACION FINAL'!T207</f>
        <v>0</v>
      </c>
      <c r="H207" s="15">
        <f>+'CALIFICACION FINAL'!H207/'CALIFICACION FINAL'!T207</f>
        <v>0</v>
      </c>
      <c r="I207" s="15">
        <f>+'CALIFICACION FINAL'!I207/'CALIFICACION FINAL'!T207</f>
        <v>0</v>
      </c>
      <c r="J207" s="15">
        <f>+'CALIFICACION FINAL'!J207/'CALIFICACION FINAL'!T207</f>
        <v>0</v>
      </c>
      <c r="K207" s="15">
        <f>+'CALIFICACION FINAL'!K207/'CALIFICACION FINAL'!T207</f>
        <v>0</v>
      </c>
      <c r="L207" s="15">
        <f>+'CALIFICACION FINAL'!L207/'CALIFICACION FINAL'!T207</f>
        <v>0</v>
      </c>
      <c r="M207" s="15">
        <f>+'CALIFICACION FINAL'!M207/'CALIFICACION FINAL'!T207</f>
        <v>0</v>
      </c>
      <c r="N207" s="15">
        <f>+'CALIFICACION FINAL'!N207/'CALIFICACION FINAL'!T207</f>
        <v>0</v>
      </c>
      <c r="O207" s="15">
        <f>+'CALIFICACION FINAL'!O207/'CALIFICACION FINAL'!T207</f>
        <v>0</v>
      </c>
      <c r="P207" s="15">
        <f>+'CALIFICACION FINAL'!P207/'CALIFICACION FINAL'!T207</f>
        <v>0</v>
      </c>
      <c r="Q207" s="15">
        <f>+'CALIFICACION FINAL'!Q207/'CALIFICACION FINAL'!T207</f>
        <v>0</v>
      </c>
      <c r="R207" s="15">
        <f>+'CALIFICACION FINAL'!R207/'CALIFICACION FINAL'!T207</f>
        <v>1</v>
      </c>
      <c r="S207" s="15">
        <f>+'CALIFICACION FINAL'!S207/'CALIFICACION FINAL'!T207</f>
        <v>0</v>
      </c>
      <c r="T207" s="15" t="e">
        <f>+'CALIFICACION FINAL'!#REF!/'CALIFICACION FINAL'!T207</f>
        <v>#REF!</v>
      </c>
      <c r="U207" s="15" t="e">
        <f>+'CALIFICACION FINAL'!#REF!/'CALIFICACION FINAL'!T207</f>
        <v>#REF!</v>
      </c>
    </row>
    <row r="208" spans="1:21" s="1" customFormat="1">
      <c r="A208" s="9">
        <f>+'CALIFICACION FINAL'!A208</f>
        <v>203</v>
      </c>
      <c r="B208" s="9" t="str">
        <f>+'CALIFICACION FINAL'!B208</f>
        <v xml:space="preserve">JERINGA 1CC CON AGUJA </v>
      </c>
      <c r="C208" s="9" t="str">
        <f>+'CALIFICACION FINAL'!C208</f>
        <v>UND</v>
      </c>
      <c r="D208" s="9">
        <f>+'CALIFICACION FINAL'!D208</f>
        <v>800</v>
      </c>
      <c r="E208" s="15">
        <f>+'CALIFICACION FINAL'!E208/'CALIFICACION FINAL'!T208</f>
        <v>1.4629049111807733</v>
      </c>
      <c r="F208" s="15">
        <f>+'CALIFICACION FINAL'!F208/'CALIFICACION FINAL'!T208</f>
        <v>0</v>
      </c>
      <c r="G208" s="15">
        <f>+'CALIFICACION FINAL'!G208/'CALIFICACION FINAL'!T208</f>
        <v>0</v>
      </c>
      <c r="H208" s="15">
        <f>+'CALIFICACION FINAL'!H208/'CALIFICACION FINAL'!T208</f>
        <v>1.2365029606408917</v>
      </c>
      <c r="I208" s="15">
        <f>+'CALIFICACION FINAL'!I208/'CALIFICACION FINAL'!T208</f>
        <v>0</v>
      </c>
      <c r="J208" s="15">
        <f>+'CALIFICACION FINAL'!J208/'CALIFICACION FINAL'!T208</f>
        <v>1.0133333333333332</v>
      </c>
      <c r="K208" s="15">
        <f>+'CALIFICACION FINAL'!K208/'CALIFICACION FINAL'!T208</f>
        <v>0</v>
      </c>
      <c r="L208" s="15">
        <f>+'CALIFICACION FINAL'!L208/'CALIFICACION FINAL'!T208</f>
        <v>1.1242380703587598</v>
      </c>
      <c r="M208" s="15">
        <f>+'CALIFICACION FINAL'!M208/'CALIFICACION FINAL'!T208</f>
        <v>0</v>
      </c>
      <c r="N208" s="15">
        <f>+'CALIFICACION FINAL'!N208/'CALIFICACION FINAL'!T208</f>
        <v>1.0808080808080809</v>
      </c>
      <c r="O208" s="15">
        <f>+'CALIFICACION FINAL'!O208/'CALIFICACION FINAL'!T208</f>
        <v>4.9062626262626265</v>
      </c>
      <c r="P208" s="15">
        <f>+'CALIFICACION FINAL'!P208/'CALIFICACION FINAL'!T208</f>
        <v>1</v>
      </c>
      <c r="Q208" s="15">
        <f>+'CALIFICACION FINAL'!Q208/'CALIFICACION FINAL'!T208</f>
        <v>0</v>
      </c>
      <c r="R208" s="15">
        <f>+'CALIFICACION FINAL'!R208/'CALIFICACION FINAL'!T208</f>
        <v>0</v>
      </c>
      <c r="S208" s="15">
        <f>+'CALIFICACION FINAL'!S208/'CALIFICACION FINAL'!T208</f>
        <v>0</v>
      </c>
      <c r="T208" s="15" t="e">
        <f>+'CALIFICACION FINAL'!#REF!/'CALIFICACION FINAL'!T208</f>
        <v>#REF!</v>
      </c>
      <c r="U208" s="15" t="e">
        <f>+'CALIFICACION FINAL'!#REF!/'CALIFICACION FINAL'!T208</f>
        <v>#REF!</v>
      </c>
    </row>
    <row r="209" spans="1:21" s="1" customFormat="1">
      <c r="A209" s="9">
        <f>+'CALIFICACION FINAL'!A209</f>
        <v>204</v>
      </c>
      <c r="B209" s="9" t="str">
        <f>+'CALIFICACION FINAL'!B209</f>
        <v>JERINGA PARA INSULINA CON AGUJA FIJA 8mm 50 UNIDADES</v>
      </c>
      <c r="C209" s="9" t="str">
        <f>+'CALIFICACION FINAL'!C209</f>
        <v>UND</v>
      </c>
      <c r="D209" s="9">
        <f>+'CALIFICACION FINAL'!D209</f>
        <v>2000</v>
      </c>
      <c r="E209" s="15">
        <f>+'CALIFICACION FINAL'!E209/'CALIFICACION FINAL'!T209</f>
        <v>0</v>
      </c>
      <c r="F209" s="15">
        <f>+'CALIFICACION FINAL'!F209/'CALIFICACION FINAL'!T209</f>
        <v>0</v>
      </c>
      <c r="G209" s="15">
        <f>+'CALIFICACION FINAL'!G209/'CALIFICACION FINAL'!T209</f>
        <v>0</v>
      </c>
      <c r="H209" s="15">
        <f>+'CALIFICACION FINAL'!H209/'CALIFICACION FINAL'!T209</f>
        <v>3.2756813417190775</v>
      </c>
      <c r="I209" s="15">
        <f>+'CALIFICACION FINAL'!I209/'CALIFICACION FINAL'!T209</f>
        <v>0</v>
      </c>
      <c r="J209" s="15">
        <f>+'CALIFICACION FINAL'!J209/'CALIFICACION FINAL'!T209</f>
        <v>1.9836477987421381</v>
      </c>
      <c r="K209" s="15">
        <f>+'CALIFICACION FINAL'!K209/'CALIFICACION FINAL'!T209</f>
        <v>0</v>
      </c>
      <c r="L209" s="15">
        <f>+'CALIFICACION FINAL'!L209/'CALIFICACION FINAL'!T209</f>
        <v>1</v>
      </c>
      <c r="M209" s="15">
        <f>+'CALIFICACION FINAL'!M209/'CALIFICACION FINAL'!T209</f>
        <v>0</v>
      </c>
      <c r="N209" s="15">
        <f>+'CALIFICACION FINAL'!N209/'CALIFICACION FINAL'!T209</f>
        <v>0</v>
      </c>
      <c r="O209" s="15">
        <f>+'CALIFICACION FINAL'!O209/'CALIFICACION FINAL'!T209</f>
        <v>0</v>
      </c>
      <c r="P209" s="15">
        <f>+'CALIFICACION FINAL'!P209/'CALIFICACION FINAL'!T209</f>
        <v>2.4790356394129982</v>
      </c>
      <c r="Q209" s="15">
        <f>+'CALIFICACION FINAL'!Q209/'CALIFICACION FINAL'!T209</f>
        <v>0</v>
      </c>
      <c r="R209" s="15">
        <f>+'CALIFICACION FINAL'!R209/'CALIFICACION FINAL'!T209</f>
        <v>0</v>
      </c>
      <c r="S209" s="15">
        <f>+'CALIFICACION FINAL'!S209/'CALIFICACION FINAL'!T209</f>
        <v>2.2012578616352201</v>
      </c>
      <c r="T209" s="15" t="e">
        <f>+'CALIFICACION FINAL'!#REF!/'CALIFICACION FINAL'!T209</f>
        <v>#REF!</v>
      </c>
      <c r="U209" s="15" t="e">
        <f>+'CALIFICACION FINAL'!#REF!/'CALIFICACION FINAL'!T209</f>
        <v>#REF!</v>
      </c>
    </row>
    <row r="210" spans="1:21" s="1" customFormat="1">
      <c r="A210" s="9">
        <f>+'CALIFICACION FINAL'!A210</f>
        <v>205</v>
      </c>
      <c r="B210" s="9" t="str">
        <f>+'CALIFICACION FINAL'!B210</f>
        <v>JERINGAS DESECHABLE X 20 CC CON AGUJA</v>
      </c>
      <c r="C210" s="9" t="str">
        <f>+'CALIFICACION FINAL'!C210</f>
        <v>UND</v>
      </c>
      <c r="D210" s="9">
        <f>+'CALIFICACION FINAL'!D210</f>
        <v>4000</v>
      </c>
      <c r="E210" s="15">
        <f>+'CALIFICACION FINAL'!E210/'CALIFICACION FINAL'!T210</f>
        <v>1.5517241379310345</v>
      </c>
      <c r="F210" s="15">
        <f>+'CALIFICACION FINAL'!F210/'CALIFICACION FINAL'!T210</f>
        <v>0</v>
      </c>
      <c r="G210" s="15">
        <f>+'CALIFICACION FINAL'!G210/'CALIFICACION FINAL'!T210</f>
        <v>0</v>
      </c>
      <c r="H210" s="15">
        <f>+'CALIFICACION FINAL'!H210/'CALIFICACION FINAL'!T210</f>
        <v>1.2629310344827587</v>
      </c>
      <c r="I210" s="15">
        <f>+'CALIFICACION FINAL'!I210/'CALIFICACION FINAL'!T210</f>
        <v>0</v>
      </c>
      <c r="J210" s="15">
        <f>+'CALIFICACION FINAL'!J210/'CALIFICACION FINAL'!T210</f>
        <v>1.1741999999999999</v>
      </c>
      <c r="K210" s="15">
        <f>+'CALIFICACION FINAL'!K210/'CALIFICACION FINAL'!T210</f>
        <v>0</v>
      </c>
      <c r="L210" s="15">
        <f>+'CALIFICACION FINAL'!L210/'CALIFICACION FINAL'!T210</f>
        <v>1.1659999999999999</v>
      </c>
      <c r="M210" s="15">
        <f>+'CALIFICACION FINAL'!M210/'CALIFICACION FINAL'!T210</f>
        <v>1.41</v>
      </c>
      <c r="N210" s="15">
        <f>+'CALIFICACION FINAL'!N210/'CALIFICACION FINAL'!T210</f>
        <v>1.2550000000000001</v>
      </c>
      <c r="O210" s="15">
        <f>+'CALIFICACION FINAL'!O210/'CALIFICACION FINAL'!T210</f>
        <v>1.4298</v>
      </c>
      <c r="P210" s="15">
        <f>+'CALIFICACION FINAL'!P210/'CALIFICACION FINAL'!T210</f>
        <v>1</v>
      </c>
      <c r="Q210" s="15">
        <f>+'CALIFICACION FINAL'!Q210/'CALIFICACION FINAL'!T210</f>
        <v>1.3149999999999999</v>
      </c>
      <c r="R210" s="15">
        <f>+'CALIFICACION FINAL'!R210/'CALIFICACION FINAL'!T210</f>
        <v>0</v>
      </c>
      <c r="S210" s="15">
        <f>+'CALIFICACION FINAL'!S210/'CALIFICACION FINAL'!T210</f>
        <v>1.45</v>
      </c>
      <c r="T210" s="15" t="e">
        <f>+'CALIFICACION FINAL'!#REF!/'CALIFICACION FINAL'!T210</f>
        <v>#REF!</v>
      </c>
      <c r="U210" s="15" t="e">
        <f>+'CALIFICACION FINAL'!#REF!/'CALIFICACION FINAL'!T210</f>
        <v>#REF!</v>
      </c>
    </row>
    <row r="211" spans="1:21" s="1" customFormat="1">
      <c r="A211" s="9">
        <f>+'CALIFICACION FINAL'!A211</f>
        <v>206</v>
      </c>
      <c r="B211" s="9" t="str">
        <f>+'CALIFICACION FINAL'!B211</f>
        <v>JERINGAS DESECHABLES X 10 CC CON AGUJA</v>
      </c>
      <c r="C211" s="9" t="str">
        <f>+'CALIFICACION FINAL'!C211</f>
        <v>UND</v>
      </c>
      <c r="D211" s="9">
        <f>+'CALIFICACION FINAL'!D211</f>
        <v>40000</v>
      </c>
      <c r="E211" s="15">
        <f>+'CALIFICACION FINAL'!E211/'CALIFICACION FINAL'!T211</f>
        <v>1.2229210342417889</v>
      </c>
      <c r="F211" s="15">
        <f>+'CALIFICACION FINAL'!F211/'CALIFICACION FINAL'!T211</f>
        <v>0</v>
      </c>
      <c r="G211" s="15">
        <f>+'CALIFICACION FINAL'!G211/'CALIFICACION FINAL'!T211</f>
        <v>0</v>
      </c>
      <c r="H211" s="15">
        <f>+'CALIFICACION FINAL'!H211/'CALIFICACION FINAL'!T211</f>
        <v>1.1506301356659197</v>
      </c>
      <c r="I211" s="15">
        <f>+'CALIFICACION FINAL'!I211/'CALIFICACION FINAL'!T211</f>
        <v>0</v>
      </c>
      <c r="J211" s="15">
        <f>+'CALIFICACION FINAL'!J211/'CALIFICACION FINAL'!T211</f>
        <v>1.025296995108316</v>
      </c>
      <c r="K211" s="15">
        <f>+'CALIFICACION FINAL'!K211/'CALIFICACION FINAL'!T211</f>
        <v>0</v>
      </c>
      <c r="L211" s="15">
        <f>+'CALIFICACION FINAL'!L211/'CALIFICACION FINAL'!T211</f>
        <v>1</v>
      </c>
      <c r="M211" s="15">
        <f>+'CALIFICACION FINAL'!M211/'CALIFICACION FINAL'!T211</f>
        <v>1.2019566736547869</v>
      </c>
      <c r="N211" s="15">
        <f>+'CALIFICACION FINAL'!N211/'CALIFICACION FINAL'!T211</f>
        <v>1.1949685534591195</v>
      </c>
      <c r="O211" s="15">
        <f>+'CALIFICACION FINAL'!O211/'CALIFICACION FINAL'!T211</f>
        <v>1.1750524109014675</v>
      </c>
      <c r="P211" s="15">
        <f>+'CALIFICACION FINAL'!P211/'CALIFICACION FINAL'!T211</f>
        <v>1.0761705101327741</v>
      </c>
      <c r="Q211" s="15">
        <f>+'CALIFICACION FINAL'!Q211/'CALIFICACION FINAL'!T211</f>
        <v>1.1809923130677846</v>
      </c>
      <c r="R211" s="15">
        <f>+'CALIFICACION FINAL'!R211/'CALIFICACION FINAL'!T211</f>
        <v>0</v>
      </c>
      <c r="S211" s="15">
        <f>+'CALIFICACION FINAL'!S211/'CALIFICACION FINAL'!T211</f>
        <v>0</v>
      </c>
      <c r="T211" s="15" t="e">
        <f>+'CALIFICACION FINAL'!#REF!/'CALIFICACION FINAL'!T211</f>
        <v>#REF!</v>
      </c>
      <c r="U211" s="15" t="e">
        <f>+'CALIFICACION FINAL'!#REF!/'CALIFICACION FINAL'!T211</f>
        <v>#REF!</v>
      </c>
    </row>
    <row r="212" spans="1:21" s="1" customFormat="1">
      <c r="A212" s="9">
        <f>+'CALIFICACION FINAL'!A212</f>
        <v>207</v>
      </c>
      <c r="B212" s="9" t="str">
        <f>+'CALIFICACION FINAL'!B212</f>
        <v>JERINGAS DESECHABLES X 10 CC SIN AGUJA</v>
      </c>
      <c r="C212" s="9" t="str">
        <f>+'CALIFICACION FINAL'!C212</f>
        <v>UND</v>
      </c>
      <c r="D212" s="9">
        <f>+'CALIFICACION FINAL'!D212</f>
        <v>20000</v>
      </c>
      <c r="E212" s="15">
        <f>+'CALIFICACION FINAL'!E212/'CALIFICACION FINAL'!T212</f>
        <v>1.23125</v>
      </c>
      <c r="F212" s="15">
        <f>+'CALIFICACION FINAL'!F212/'CALIFICACION FINAL'!T212</f>
        <v>0</v>
      </c>
      <c r="G212" s="15">
        <f>+'CALIFICACION FINAL'!G212/'CALIFICACION FINAL'!T212</f>
        <v>0</v>
      </c>
      <c r="H212" s="15">
        <f>+'CALIFICACION FINAL'!H212/'CALIFICACION FINAL'!T212</f>
        <v>1.1937500000000001</v>
      </c>
      <c r="I212" s="15">
        <f>+'CALIFICACION FINAL'!I212/'CALIFICACION FINAL'!T212</f>
        <v>0</v>
      </c>
      <c r="J212" s="15">
        <f>+'CALIFICACION FINAL'!J212/'CALIFICACION FINAL'!T212</f>
        <v>0</v>
      </c>
      <c r="K212" s="15">
        <f>+'CALIFICACION FINAL'!K212/'CALIFICACION FINAL'!T212</f>
        <v>0</v>
      </c>
      <c r="L212" s="15">
        <f>+'CALIFICACION FINAL'!L212/'CALIFICACION FINAL'!T212</f>
        <v>0.9990500000000001</v>
      </c>
      <c r="M212" s="15">
        <f>+'CALIFICACION FINAL'!M212/'CALIFICACION FINAL'!T212</f>
        <v>1.0585</v>
      </c>
      <c r="N212" s="15">
        <f>+'CALIFICACION FINAL'!N212/'CALIFICACION FINAL'!T212</f>
        <v>0</v>
      </c>
      <c r="O212" s="15">
        <f>+'CALIFICACION FINAL'!O212/'CALIFICACION FINAL'!T212</f>
        <v>0</v>
      </c>
      <c r="P212" s="15">
        <f>+'CALIFICACION FINAL'!P212/'CALIFICACION FINAL'!T212</f>
        <v>0</v>
      </c>
      <c r="Q212" s="15">
        <f>+'CALIFICACION FINAL'!Q212/'CALIFICACION FINAL'!T212</f>
        <v>0</v>
      </c>
      <c r="R212" s="15">
        <f>+'CALIFICACION FINAL'!R212/'CALIFICACION FINAL'!T212</f>
        <v>0</v>
      </c>
      <c r="S212" s="15">
        <f>+'CALIFICACION FINAL'!S212/'CALIFICACION FINAL'!T212</f>
        <v>1.45</v>
      </c>
      <c r="T212" s="15" t="e">
        <f>+'CALIFICACION FINAL'!#REF!/'CALIFICACION FINAL'!T212</f>
        <v>#REF!</v>
      </c>
      <c r="U212" s="15" t="e">
        <f>+'CALIFICACION FINAL'!#REF!/'CALIFICACION FINAL'!T212</f>
        <v>#REF!</v>
      </c>
    </row>
    <row r="213" spans="1:21" s="1" customFormat="1">
      <c r="A213" s="9">
        <f>+'CALIFICACION FINAL'!A213</f>
        <v>208</v>
      </c>
      <c r="B213" s="9" t="str">
        <f>+'CALIFICACION FINAL'!B213</f>
        <v>JERINGAS DESECHABLES X 3 CC CON AGUJA</v>
      </c>
      <c r="C213" s="9" t="str">
        <f>+'CALIFICACION FINAL'!C213</f>
        <v>UND</v>
      </c>
      <c r="D213" s="9">
        <f>+'CALIFICACION FINAL'!D213</f>
        <v>20000</v>
      </c>
      <c r="E213" s="15">
        <f>+'CALIFICACION FINAL'!E213/'CALIFICACION FINAL'!T213</f>
        <v>1.2884686688913609</v>
      </c>
      <c r="F213" s="15">
        <f>+'CALIFICACION FINAL'!F213/'CALIFICACION FINAL'!T213</f>
        <v>0</v>
      </c>
      <c r="G213" s="15">
        <f>+'CALIFICACION FINAL'!G213/'CALIFICACION FINAL'!T213</f>
        <v>0</v>
      </c>
      <c r="H213" s="15">
        <f>+'CALIFICACION FINAL'!H213/'CALIFICACION FINAL'!T213</f>
        <v>1.195773081201335</v>
      </c>
      <c r="I213" s="15">
        <f>+'CALIFICACION FINAL'!I213/'CALIFICACION FINAL'!T213</f>
        <v>0</v>
      </c>
      <c r="J213" s="15">
        <f>+'CALIFICACION FINAL'!J213/'CALIFICACION FINAL'!T213</f>
        <v>1.0477419354838711</v>
      </c>
      <c r="K213" s="15">
        <f>+'CALIFICACION FINAL'!K213/'CALIFICACION FINAL'!T213</f>
        <v>0</v>
      </c>
      <c r="L213" s="15">
        <f>+'CALIFICACION FINAL'!L213/'CALIFICACION FINAL'!T213</f>
        <v>1.0827956989247312</v>
      </c>
      <c r="M213" s="15">
        <f>+'CALIFICACION FINAL'!M213/'CALIFICACION FINAL'!T213</f>
        <v>1.1397849462365592</v>
      </c>
      <c r="N213" s="15">
        <f>+'CALIFICACION FINAL'!N213/'CALIFICACION FINAL'!T213</f>
        <v>1.2473118279569892</v>
      </c>
      <c r="O213" s="15">
        <f>+'CALIFICACION FINAL'!O213/'CALIFICACION FINAL'!T213</f>
        <v>1.2320430107526883</v>
      </c>
      <c r="P213" s="15">
        <f>+'CALIFICACION FINAL'!P213/'CALIFICACION FINAL'!T213</f>
        <v>1</v>
      </c>
      <c r="Q213" s="15">
        <f>+'CALIFICACION FINAL'!Q213/'CALIFICACION FINAL'!T213</f>
        <v>1.1720430107526882</v>
      </c>
      <c r="R213" s="15">
        <f>+'CALIFICACION FINAL'!R213/'CALIFICACION FINAL'!T213</f>
        <v>0</v>
      </c>
      <c r="S213" s="15">
        <f>+'CALIFICACION FINAL'!S213/'CALIFICACION FINAL'!T213</f>
        <v>0</v>
      </c>
      <c r="T213" s="15" t="e">
        <f>+'CALIFICACION FINAL'!#REF!/'CALIFICACION FINAL'!T213</f>
        <v>#REF!</v>
      </c>
      <c r="U213" s="15" t="e">
        <f>+'CALIFICACION FINAL'!#REF!/'CALIFICACION FINAL'!T213</f>
        <v>#REF!</v>
      </c>
    </row>
    <row r="214" spans="1:21" s="1" customFormat="1">
      <c r="A214" s="9">
        <f>+'CALIFICACION FINAL'!A214</f>
        <v>209</v>
      </c>
      <c r="B214" s="9" t="str">
        <f>+'CALIFICACION FINAL'!B214</f>
        <v>JERINGAS DESECHABLES X 5 CC CON AGUJA</v>
      </c>
      <c r="C214" s="9" t="str">
        <f>+'CALIFICACION FINAL'!C214</f>
        <v>UND</v>
      </c>
      <c r="D214" s="9">
        <f>+'CALIFICACION FINAL'!D214</f>
        <v>32000</v>
      </c>
      <c r="E214" s="15">
        <f>+'CALIFICACION FINAL'!E214/'CALIFICACION FINAL'!T214</f>
        <v>1.3017241379310345</v>
      </c>
      <c r="F214" s="15">
        <f>+'CALIFICACION FINAL'!F214/'CALIFICACION FINAL'!T214</f>
        <v>0</v>
      </c>
      <c r="G214" s="15">
        <f>+'CALIFICACION FINAL'!G214/'CALIFICACION FINAL'!T214</f>
        <v>0</v>
      </c>
      <c r="H214" s="15">
        <f>+'CALIFICACION FINAL'!H214/'CALIFICACION FINAL'!T214</f>
        <v>1.1379310344827587</v>
      </c>
      <c r="I214" s="15">
        <f>+'CALIFICACION FINAL'!I214/'CALIFICACION FINAL'!T214</f>
        <v>0</v>
      </c>
      <c r="J214" s="15">
        <f>+'CALIFICACION FINAL'!J214/'CALIFICACION FINAL'!T214</f>
        <v>1.008</v>
      </c>
      <c r="K214" s="15">
        <f>+'CALIFICACION FINAL'!K214/'CALIFICACION FINAL'!T214</f>
        <v>0</v>
      </c>
      <c r="L214" s="15">
        <f>+'CALIFICACION FINAL'!L214/'CALIFICACION FINAL'!T214</f>
        <v>1.0388001077586206</v>
      </c>
      <c r="M214" s="15">
        <f>+'CALIFICACION FINAL'!M214/'CALIFICACION FINAL'!T214</f>
        <v>1.2</v>
      </c>
      <c r="N214" s="15">
        <f>+'CALIFICACION FINAL'!N214/'CALIFICACION FINAL'!T214</f>
        <v>1.0900000000000001</v>
      </c>
      <c r="O214" s="15">
        <f>+'CALIFICACION FINAL'!O214/'CALIFICACION FINAL'!T214</f>
        <v>1.1892</v>
      </c>
      <c r="P214" s="15">
        <f>+'CALIFICACION FINAL'!P214/'CALIFICACION FINAL'!T214</f>
        <v>1</v>
      </c>
      <c r="Q214" s="15">
        <f>+'CALIFICACION FINAL'!Q214/'CALIFICACION FINAL'!T214</f>
        <v>1.1400000000000001</v>
      </c>
      <c r="R214" s="15">
        <f>+'CALIFICACION FINAL'!R214/'CALIFICACION FINAL'!T214</f>
        <v>0</v>
      </c>
      <c r="S214" s="15">
        <f>+'CALIFICACION FINAL'!S214/'CALIFICACION FINAL'!T214</f>
        <v>0</v>
      </c>
      <c r="T214" s="15" t="e">
        <f>+'CALIFICACION FINAL'!#REF!/'CALIFICACION FINAL'!T214</f>
        <v>#REF!</v>
      </c>
      <c r="U214" s="15" t="e">
        <f>+'CALIFICACION FINAL'!#REF!/'CALIFICACION FINAL'!T214</f>
        <v>#REF!</v>
      </c>
    </row>
    <row r="215" spans="1:21" s="1" customFormat="1">
      <c r="A215" s="9">
        <f>+'CALIFICACION FINAL'!A215</f>
        <v>210</v>
      </c>
      <c r="B215" s="9" t="str">
        <f>+'CALIFICACION FINAL'!B215</f>
        <v>JERINGAS DESECHABLES X 50 C</v>
      </c>
      <c r="C215" s="9" t="str">
        <f>+'CALIFICACION FINAL'!C215</f>
        <v>UND</v>
      </c>
      <c r="D215" s="9">
        <f>+'CALIFICACION FINAL'!D215</f>
        <v>200</v>
      </c>
      <c r="E215" s="15">
        <f>+'CALIFICACION FINAL'!E215/'CALIFICACION FINAL'!T215</f>
        <v>4.0155440414507773</v>
      </c>
      <c r="F215" s="15">
        <f>+'CALIFICACION FINAL'!F215/'CALIFICACION FINAL'!T215</f>
        <v>0</v>
      </c>
      <c r="G215" s="15">
        <f>+'CALIFICACION FINAL'!G215/'CALIFICACION FINAL'!T215</f>
        <v>0</v>
      </c>
      <c r="H215" s="15">
        <f>+'CALIFICACION FINAL'!H215/'CALIFICACION FINAL'!T215</f>
        <v>3.0775415401107735</v>
      </c>
      <c r="I215" s="15">
        <f>+'CALIFICACION FINAL'!I215/'CALIFICACION FINAL'!T215</f>
        <v>0</v>
      </c>
      <c r="J215" s="15">
        <f>+'CALIFICACION FINAL'!J215/'CALIFICACION FINAL'!T215</f>
        <v>0</v>
      </c>
      <c r="K215" s="15">
        <f>+'CALIFICACION FINAL'!K215/'CALIFICACION FINAL'!T215</f>
        <v>0</v>
      </c>
      <c r="L215" s="15">
        <f>+'CALIFICACION FINAL'!L215/'CALIFICACION FINAL'!T215</f>
        <v>3.295336787564767</v>
      </c>
      <c r="M215" s="15">
        <f>+'CALIFICACION FINAL'!M215/'CALIFICACION FINAL'!T215</f>
        <v>0</v>
      </c>
      <c r="N215" s="15">
        <f>+'CALIFICACION FINAL'!N215/'CALIFICACION FINAL'!T215</f>
        <v>1</v>
      </c>
      <c r="O215" s="15">
        <f>+'CALIFICACION FINAL'!O215/'CALIFICACION FINAL'!T215</f>
        <v>3.5772020725388605</v>
      </c>
      <c r="P215" s="15">
        <f>+'CALIFICACION FINAL'!P215/'CALIFICACION FINAL'!T215</f>
        <v>2.2746113989637307</v>
      </c>
      <c r="Q215" s="15">
        <f>+'CALIFICACION FINAL'!Q215/'CALIFICACION FINAL'!T215</f>
        <v>2.7202072538860103</v>
      </c>
      <c r="R215" s="15">
        <f>+'CALIFICACION FINAL'!R215/'CALIFICACION FINAL'!T215</f>
        <v>0</v>
      </c>
      <c r="S215" s="15">
        <f>+'CALIFICACION FINAL'!S215/'CALIFICACION FINAL'!T215</f>
        <v>0</v>
      </c>
      <c r="T215" s="15" t="e">
        <f>+'CALIFICACION FINAL'!#REF!/'CALIFICACION FINAL'!T215</f>
        <v>#REF!</v>
      </c>
      <c r="U215" s="15" t="e">
        <f>+'CALIFICACION FINAL'!#REF!/'CALIFICACION FINAL'!T215</f>
        <v>#REF!</v>
      </c>
    </row>
    <row r="216" spans="1:21" s="1" customFormat="1">
      <c r="A216" s="9">
        <f>+'CALIFICACION FINAL'!A216</f>
        <v>211</v>
      </c>
      <c r="B216" s="9" t="str">
        <f>+'CALIFICACION FINAL'!B216</f>
        <v xml:space="preserve">KAVO UNISPRAY LUBRICANTE PARA INSTRUMENTAL DE ALTA Y BAJA ROTACION </v>
      </c>
      <c r="C216" s="9" t="str">
        <f>+'CALIFICACION FINAL'!C216</f>
        <v>FCO X 200 ML</v>
      </c>
      <c r="D216" s="9">
        <f>+'CALIFICACION FINAL'!D216</f>
        <v>4</v>
      </c>
      <c r="E216" s="15">
        <f>+'CALIFICACION FINAL'!E216/'CALIFICACION FINAL'!T216</f>
        <v>0</v>
      </c>
      <c r="F216" s="15">
        <f>+'CALIFICACION FINAL'!F216/'CALIFICACION FINAL'!T216</f>
        <v>0</v>
      </c>
      <c r="G216" s="15">
        <f>+'CALIFICACION FINAL'!G216/'CALIFICACION FINAL'!T216</f>
        <v>0</v>
      </c>
      <c r="H216" s="15">
        <f>+'CALIFICACION FINAL'!H216/'CALIFICACION FINAL'!T216</f>
        <v>1.2544548755013967</v>
      </c>
      <c r="I216" s="15">
        <f>+'CALIFICACION FINAL'!I216/'CALIFICACION FINAL'!T216</f>
        <v>0</v>
      </c>
      <c r="J216" s="15">
        <f>+'CALIFICACION FINAL'!J216/'CALIFICACION FINAL'!T216</f>
        <v>0</v>
      </c>
      <c r="K216" s="15">
        <f>+'CALIFICACION FINAL'!K216/'CALIFICACION FINAL'!T216</f>
        <v>0</v>
      </c>
      <c r="L216" s="15">
        <f>+'CALIFICACION FINAL'!L216/'CALIFICACION FINAL'!T216</f>
        <v>0</v>
      </c>
      <c r="M216" s="15">
        <f>+'CALIFICACION FINAL'!M216/'CALIFICACION FINAL'!T216</f>
        <v>0</v>
      </c>
      <c r="N216" s="15">
        <f>+'CALIFICACION FINAL'!N216/'CALIFICACION FINAL'!T216</f>
        <v>0</v>
      </c>
      <c r="O216" s="15">
        <f>+'CALIFICACION FINAL'!O216/'CALIFICACION FINAL'!T216</f>
        <v>0</v>
      </c>
      <c r="P216" s="15">
        <f>+'CALIFICACION FINAL'!P216/'CALIFICACION FINAL'!T216</f>
        <v>1</v>
      </c>
      <c r="Q216" s="15">
        <f>+'CALIFICACION FINAL'!Q216/'CALIFICACION FINAL'!T216</f>
        <v>0</v>
      </c>
      <c r="R216" s="15">
        <f>+'CALIFICACION FINAL'!R216/'CALIFICACION FINAL'!T216</f>
        <v>0</v>
      </c>
      <c r="S216" s="15">
        <f>+'CALIFICACION FINAL'!S216/'CALIFICACION FINAL'!T216</f>
        <v>0</v>
      </c>
      <c r="T216" s="15" t="e">
        <f>+'CALIFICACION FINAL'!#REF!/'CALIFICACION FINAL'!T216</f>
        <v>#REF!</v>
      </c>
      <c r="U216" s="15" t="e">
        <f>+'CALIFICACION FINAL'!#REF!/'CALIFICACION FINAL'!T216</f>
        <v>#REF!</v>
      </c>
    </row>
    <row r="217" spans="1:21" s="1" customFormat="1">
      <c r="A217" s="9">
        <f>+'CALIFICACION FINAL'!A217</f>
        <v>212</v>
      </c>
      <c r="B217" s="9" t="str">
        <f>+'CALIFICACION FINAL'!B217</f>
        <v>KIT CATETER PARA ANESTESIA EPIDURAL CONTINUA CON AGUJA TUOHY Cal. 16</v>
      </c>
      <c r="C217" s="9" t="str">
        <f>+'CALIFICACION FINAL'!C217</f>
        <v>UND</v>
      </c>
      <c r="D217" s="9">
        <f>+'CALIFICACION FINAL'!D217</f>
        <v>10</v>
      </c>
      <c r="E217" s="15">
        <f>+'CALIFICACION FINAL'!E217/'CALIFICACION FINAL'!T217</f>
        <v>0</v>
      </c>
      <c r="F217" s="15">
        <f>+'CALIFICACION FINAL'!F217/'CALIFICACION FINAL'!T217</f>
        <v>0</v>
      </c>
      <c r="G217" s="15">
        <f>+'CALIFICACION FINAL'!G217/'CALIFICACION FINAL'!T217</f>
        <v>0</v>
      </c>
      <c r="H217" s="15">
        <f>+'CALIFICACION FINAL'!H217/'CALIFICACION FINAL'!T217</f>
        <v>0</v>
      </c>
      <c r="I217" s="15">
        <f>+'CALIFICACION FINAL'!I217/'CALIFICACION FINAL'!T217</f>
        <v>0</v>
      </c>
      <c r="J217" s="15">
        <f>+'CALIFICACION FINAL'!J217/'CALIFICACION FINAL'!T217</f>
        <v>1.0499310790437215</v>
      </c>
      <c r="K217" s="15">
        <f>+'CALIFICACION FINAL'!K217/'CALIFICACION FINAL'!T217</f>
        <v>0</v>
      </c>
      <c r="L217" s="15">
        <f>+'CALIFICACION FINAL'!L217/'CALIFICACION FINAL'!T217</f>
        <v>0</v>
      </c>
      <c r="M217" s="15">
        <f>+'CALIFICACION FINAL'!M217/'CALIFICACION FINAL'!T217</f>
        <v>0</v>
      </c>
      <c r="N217" s="15">
        <f>+'CALIFICACION FINAL'!N217/'CALIFICACION FINAL'!T217</f>
        <v>1.2016655897767248</v>
      </c>
      <c r="O217" s="15">
        <f>+'CALIFICACION FINAL'!O217/'CALIFICACION FINAL'!T217</f>
        <v>1</v>
      </c>
      <c r="P217" s="15">
        <f>+'CALIFICACION FINAL'!P217/'CALIFICACION FINAL'!T217</f>
        <v>1.511522722377773</v>
      </c>
      <c r="Q217" s="15">
        <f>+'CALIFICACION FINAL'!Q217/'CALIFICACION FINAL'!T217</f>
        <v>0</v>
      </c>
      <c r="R217" s="15">
        <f>+'CALIFICACION FINAL'!R217/'CALIFICACION FINAL'!T217</f>
        <v>0</v>
      </c>
      <c r="S217" s="15">
        <f>+'CALIFICACION FINAL'!S217/'CALIFICACION FINAL'!T217</f>
        <v>0</v>
      </c>
      <c r="T217" s="15" t="e">
        <f>+'CALIFICACION FINAL'!#REF!/'CALIFICACION FINAL'!T217</f>
        <v>#REF!</v>
      </c>
      <c r="U217" s="15" t="e">
        <f>+'CALIFICACION FINAL'!#REF!/'CALIFICACION FINAL'!T217</f>
        <v>#REF!</v>
      </c>
    </row>
    <row r="218" spans="1:21" s="1" customFormat="1">
      <c r="A218" s="9">
        <f>+'CALIFICACION FINAL'!A218</f>
        <v>213</v>
      </c>
      <c r="B218" s="9" t="str">
        <f>+'CALIFICACION FINAL'!B218</f>
        <v>KIT CATETER PARA ANESTESIA EPIDURAL CONTINUA CON AGUJA TUOHY Cal. 17 X 3 1/2 (No 19 X 36")</v>
      </c>
      <c r="C218" s="9" t="str">
        <f>+'CALIFICACION FINAL'!C218</f>
        <v>UND</v>
      </c>
      <c r="D218" s="9">
        <f>+'CALIFICACION FINAL'!D218</f>
        <v>10</v>
      </c>
      <c r="E218" s="15">
        <f>+'CALIFICACION FINAL'!E218/'CALIFICACION FINAL'!T218</f>
        <v>0</v>
      </c>
      <c r="F218" s="15">
        <f>+'CALIFICACION FINAL'!F218/'CALIFICACION FINAL'!T218</f>
        <v>0</v>
      </c>
      <c r="G218" s="15">
        <f>+'CALIFICACION FINAL'!G218/'CALIFICACION FINAL'!T218</f>
        <v>0</v>
      </c>
      <c r="H218" s="15">
        <f>+'CALIFICACION FINAL'!H218/'CALIFICACION FINAL'!T218</f>
        <v>1</v>
      </c>
      <c r="I218" s="15">
        <f>+'CALIFICACION FINAL'!I218/'CALIFICACION FINAL'!T218</f>
        <v>0</v>
      </c>
      <c r="J218" s="15">
        <f>+'CALIFICACION FINAL'!J218/'CALIFICACION FINAL'!T218</f>
        <v>1.0340104071904224</v>
      </c>
      <c r="K218" s="15">
        <f>+'CALIFICACION FINAL'!K218/'CALIFICACION FINAL'!T218</f>
        <v>0</v>
      </c>
      <c r="L218" s="15">
        <f>+'CALIFICACION FINAL'!L218/'CALIFICACION FINAL'!T218</f>
        <v>0</v>
      </c>
      <c r="M218" s="15">
        <f>+'CALIFICACION FINAL'!M218/'CALIFICACION FINAL'!T218</f>
        <v>0</v>
      </c>
      <c r="N218" s="15">
        <f>+'CALIFICACION FINAL'!N218/'CALIFICACION FINAL'!T218</f>
        <v>0</v>
      </c>
      <c r="O218" s="15">
        <f>+'CALIFICACION FINAL'!O218/'CALIFICACION FINAL'!T218</f>
        <v>0</v>
      </c>
      <c r="P218" s="15">
        <f>+'CALIFICACION FINAL'!P218/'CALIFICACION FINAL'!T218</f>
        <v>1.3675936101306356</v>
      </c>
      <c r="Q218" s="15">
        <f>+'CALIFICACION FINAL'!Q218/'CALIFICACION FINAL'!T218</f>
        <v>0</v>
      </c>
      <c r="R218" s="15">
        <f>+'CALIFICACION FINAL'!R218/'CALIFICACION FINAL'!T218</f>
        <v>0</v>
      </c>
      <c r="S218" s="15">
        <f>+'CALIFICACION FINAL'!S218/'CALIFICACION FINAL'!T218</f>
        <v>1.3718569193260799</v>
      </c>
      <c r="T218" s="15" t="e">
        <f>+'CALIFICACION FINAL'!#REF!/'CALIFICACION FINAL'!T218</f>
        <v>#REF!</v>
      </c>
      <c r="U218" s="15" t="e">
        <f>+'CALIFICACION FINAL'!#REF!/'CALIFICACION FINAL'!T218</f>
        <v>#REF!</v>
      </c>
    </row>
    <row r="219" spans="1:21" s="1" customFormat="1">
      <c r="A219" s="9">
        <f>+'CALIFICACION FINAL'!A219</f>
        <v>214</v>
      </c>
      <c r="B219" s="9" t="str">
        <f>+'CALIFICACION FINAL'!B219</f>
        <v>KIT CATETER PARA ANESTESIA EPIDURAL CONTINUA CON AGUJA TUOHY Cal. 18</v>
      </c>
      <c r="C219" s="9" t="str">
        <f>+'CALIFICACION FINAL'!C219</f>
        <v>UND</v>
      </c>
      <c r="D219" s="9">
        <f>+'CALIFICACION FINAL'!D219</f>
        <v>10</v>
      </c>
      <c r="E219" s="15">
        <f>+'CALIFICACION FINAL'!E219/'CALIFICACION FINAL'!T219</f>
        <v>0</v>
      </c>
      <c r="F219" s="15">
        <f>+'CALIFICACION FINAL'!F219/'CALIFICACION FINAL'!T219</f>
        <v>0</v>
      </c>
      <c r="G219" s="15">
        <f>+'CALIFICACION FINAL'!G219/'CALIFICACION FINAL'!T219</f>
        <v>0</v>
      </c>
      <c r="H219" s="15">
        <f>+'CALIFICACION FINAL'!H219/'CALIFICACION FINAL'!T219</f>
        <v>1</v>
      </c>
      <c r="I219" s="15">
        <f>+'CALIFICACION FINAL'!I219/'CALIFICACION FINAL'!T219</f>
        <v>0</v>
      </c>
      <c r="J219" s="15">
        <f>+'CALIFICACION FINAL'!J219/'CALIFICACION FINAL'!T219</f>
        <v>1.2635912486659551</v>
      </c>
      <c r="K219" s="15">
        <f>+'CALIFICACION FINAL'!K219/'CALIFICACION FINAL'!T219</f>
        <v>0</v>
      </c>
      <c r="L219" s="15">
        <f>+'CALIFICACION FINAL'!L219/'CALIFICACION FINAL'!T219</f>
        <v>0</v>
      </c>
      <c r="M219" s="15">
        <f>+'CALIFICACION FINAL'!M219/'CALIFICACION FINAL'!T219</f>
        <v>0</v>
      </c>
      <c r="N219" s="15">
        <f>+'CALIFICACION FINAL'!N219/'CALIFICACION FINAL'!T219</f>
        <v>1.5308164354322304</v>
      </c>
      <c r="O219" s="15">
        <f>+'CALIFICACION FINAL'!O219/'CALIFICACION FINAL'!T219</f>
        <v>0</v>
      </c>
      <c r="P219" s="15">
        <f>+'CALIFICACION FINAL'!P219/'CALIFICACION FINAL'!T219</f>
        <v>0</v>
      </c>
      <c r="Q219" s="15">
        <f>+'CALIFICACION FINAL'!Q219/'CALIFICACION FINAL'!T219</f>
        <v>0</v>
      </c>
      <c r="R219" s="15">
        <f>+'CALIFICACION FINAL'!R219/'CALIFICACION FINAL'!T219</f>
        <v>0</v>
      </c>
      <c r="S219" s="15">
        <f>+'CALIFICACION FINAL'!S219/'CALIFICACION FINAL'!T219</f>
        <v>1.676449662041978</v>
      </c>
      <c r="T219" s="15" t="e">
        <f>+'CALIFICACION FINAL'!#REF!/'CALIFICACION FINAL'!T219</f>
        <v>#REF!</v>
      </c>
      <c r="U219" s="15" t="e">
        <f>+'CALIFICACION FINAL'!#REF!/'CALIFICACION FINAL'!T219</f>
        <v>#REF!</v>
      </c>
    </row>
    <row r="220" spans="1:21" s="1" customFormat="1">
      <c r="A220" s="9">
        <f>+'CALIFICACION FINAL'!A220</f>
        <v>215</v>
      </c>
      <c r="B220" s="9" t="str">
        <f>+'CALIFICACION FINAL'!B220</f>
        <v xml:space="preserve">KIT CEPILLO ESPATULA LAMINA  CITOLOGIA </v>
      </c>
      <c r="C220" s="9" t="str">
        <f>+'CALIFICACION FINAL'!C220</f>
        <v>KIT</v>
      </c>
      <c r="D220" s="9">
        <f>+'CALIFICACION FINAL'!D220</f>
        <v>120</v>
      </c>
      <c r="E220" s="15">
        <f>+'CALIFICACION FINAL'!E220/'CALIFICACION FINAL'!T220</f>
        <v>0</v>
      </c>
      <c r="F220" s="15">
        <f>+'CALIFICACION FINAL'!F220/'CALIFICACION FINAL'!T220</f>
        <v>0</v>
      </c>
      <c r="G220" s="15">
        <f>+'CALIFICACION FINAL'!G220/'CALIFICACION FINAL'!T220</f>
        <v>0</v>
      </c>
      <c r="H220" s="15">
        <f>+'CALIFICACION FINAL'!H220/'CALIFICACION FINAL'!T220</f>
        <v>2.439947690825246</v>
      </c>
      <c r="I220" s="15">
        <f>+'CALIFICACION FINAL'!I220/'CALIFICACION FINAL'!T220</f>
        <v>0</v>
      </c>
      <c r="J220" s="15">
        <f>+'CALIFICACION FINAL'!J220/'CALIFICACION FINAL'!T220</f>
        <v>1.9682634730538924</v>
      </c>
      <c r="K220" s="15">
        <f>+'CALIFICACION FINAL'!K220/'CALIFICACION FINAL'!T220</f>
        <v>0</v>
      </c>
      <c r="L220" s="15">
        <f>+'CALIFICACION FINAL'!L220/'CALIFICACION FINAL'!T220</f>
        <v>0</v>
      </c>
      <c r="M220" s="15">
        <f>+'CALIFICACION FINAL'!M220/'CALIFICACION FINAL'!T220</f>
        <v>0</v>
      </c>
      <c r="N220" s="15">
        <f>+'CALIFICACION FINAL'!N220/'CALIFICACION FINAL'!T220</f>
        <v>1</v>
      </c>
      <c r="O220" s="15">
        <f>+'CALIFICACION FINAL'!O220/'CALIFICACION FINAL'!T220</f>
        <v>0</v>
      </c>
      <c r="P220" s="15">
        <f>+'CALIFICACION FINAL'!P220/'CALIFICACION FINAL'!T220</f>
        <v>2.1816367265469063</v>
      </c>
      <c r="Q220" s="15">
        <f>+'CALIFICACION FINAL'!Q220/'CALIFICACION FINAL'!T220</f>
        <v>3.0319361277445109</v>
      </c>
      <c r="R220" s="15">
        <f>+'CALIFICACION FINAL'!R220/'CALIFICACION FINAL'!T220</f>
        <v>0</v>
      </c>
      <c r="S220" s="15">
        <f>+'CALIFICACION FINAL'!S220/'CALIFICACION FINAL'!T220</f>
        <v>0</v>
      </c>
      <c r="T220" s="15" t="e">
        <f>+'CALIFICACION FINAL'!#REF!/'CALIFICACION FINAL'!T220</f>
        <v>#REF!</v>
      </c>
      <c r="U220" s="15" t="e">
        <f>+'CALIFICACION FINAL'!#REF!/'CALIFICACION FINAL'!T220</f>
        <v>#REF!</v>
      </c>
    </row>
    <row r="221" spans="1:21" s="1" customFormat="1">
      <c r="A221" s="9">
        <f>+'CALIFICACION FINAL'!A221</f>
        <v>216</v>
      </c>
      <c r="B221" s="9" t="str">
        <f>+'CALIFICACION FINAL'!B221</f>
        <v>KIT DE ROPA QUIRÚRGICA ESTÉRIL</v>
      </c>
      <c r="C221" s="9" t="str">
        <f>+'CALIFICACION FINAL'!C221</f>
        <v>PTE</v>
      </c>
      <c r="D221" s="9">
        <f>+'CALIFICACION FINAL'!D221</f>
        <v>12</v>
      </c>
      <c r="E221" s="15">
        <f>+'CALIFICACION FINAL'!E221/'CALIFICACION FINAL'!T221</f>
        <v>1.2668103448275863</v>
      </c>
      <c r="F221" s="15">
        <f>+'CALIFICACION FINAL'!F221/'CALIFICACION FINAL'!T221</f>
        <v>0</v>
      </c>
      <c r="G221" s="15">
        <f>+'CALIFICACION FINAL'!G221/'CALIFICACION FINAL'!T221</f>
        <v>16.05125</v>
      </c>
      <c r="H221" s="15">
        <f>+'CALIFICACION FINAL'!H221/'CALIFICACION FINAL'!T221</f>
        <v>1.2400862068965517</v>
      </c>
      <c r="I221" s="15">
        <f>+'CALIFICACION FINAL'!I221/'CALIFICACION FINAL'!T221</f>
        <v>0</v>
      </c>
      <c r="J221" s="15">
        <f>+'CALIFICACION FINAL'!J221/'CALIFICACION FINAL'!T221</f>
        <v>14.876999999999999</v>
      </c>
      <c r="K221" s="15">
        <f>+'CALIFICACION FINAL'!K221/'CALIFICACION FINAL'!T221</f>
        <v>0</v>
      </c>
      <c r="L221" s="15">
        <f>+'CALIFICACION FINAL'!L221/'CALIFICACION FINAL'!T221</f>
        <v>0</v>
      </c>
      <c r="M221" s="15">
        <f>+'CALIFICACION FINAL'!M221/'CALIFICACION FINAL'!T221</f>
        <v>0</v>
      </c>
      <c r="N221" s="15">
        <f>+'CALIFICACION FINAL'!N221/'CALIFICACION FINAL'!T221</f>
        <v>1</v>
      </c>
      <c r="O221" s="15">
        <f>+'CALIFICACION FINAL'!O221/'CALIFICACION FINAL'!T221</f>
        <v>1.4284482758620689</v>
      </c>
      <c r="P221" s="15">
        <f>+'CALIFICACION FINAL'!P221/'CALIFICACION FINAL'!T221</f>
        <v>4.7857500000000002</v>
      </c>
      <c r="Q221" s="15">
        <f>+'CALIFICACION FINAL'!Q221/'CALIFICACION FINAL'!T221</f>
        <v>0</v>
      </c>
      <c r="R221" s="15">
        <f>+'CALIFICACION FINAL'!R221/'CALIFICACION FINAL'!T221</f>
        <v>0</v>
      </c>
      <c r="S221" s="15">
        <f>+'CALIFICACION FINAL'!S221/'CALIFICACION FINAL'!T221</f>
        <v>0</v>
      </c>
      <c r="T221" s="15" t="e">
        <f>+'CALIFICACION FINAL'!#REF!/'CALIFICACION FINAL'!T221</f>
        <v>#REF!</v>
      </c>
      <c r="U221" s="15" t="e">
        <f>+'CALIFICACION FINAL'!#REF!/'CALIFICACION FINAL'!T221</f>
        <v>#REF!</v>
      </c>
    </row>
    <row r="222" spans="1:21" s="1" customFormat="1">
      <c r="A222" s="9">
        <f>+'CALIFICACION FINAL'!A222</f>
        <v>217</v>
      </c>
      <c r="B222" s="9" t="str">
        <f>+'CALIFICACION FINAL'!B222</f>
        <v>KIT IMPLANTE SUBDÉRMICO LEVONORGESTREL MICRONIZADO 75 mg</v>
      </c>
      <c r="C222" s="9" t="str">
        <f>+'CALIFICACION FINAL'!C222</f>
        <v>KIT</v>
      </c>
      <c r="D222" s="9">
        <f>+'CALIFICACION FINAL'!D222</f>
        <v>20</v>
      </c>
      <c r="E222" s="15">
        <f>+'CALIFICACION FINAL'!E222/'CALIFICACION FINAL'!T222</f>
        <v>0</v>
      </c>
      <c r="F222" s="15">
        <f>+'CALIFICACION FINAL'!F222/'CALIFICACION FINAL'!T222</f>
        <v>0</v>
      </c>
      <c r="G222" s="15">
        <f>+'CALIFICACION FINAL'!G222/'CALIFICACION FINAL'!T222</f>
        <v>0</v>
      </c>
      <c r="H222" s="15">
        <f>+'CALIFICACION FINAL'!H222/'CALIFICACION FINAL'!T222</f>
        <v>1.7242451572953545</v>
      </c>
      <c r="I222" s="15">
        <f>+'CALIFICACION FINAL'!I222/'CALIFICACION FINAL'!T222</f>
        <v>0</v>
      </c>
      <c r="J222" s="15">
        <f>+'CALIFICACION FINAL'!J222/'CALIFICACION FINAL'!T222</f>
        <v>1.7297578311144612</v>
      </c>
      <c r="K222" s="15">
        <f>+'CALIFICACION FINAL'!K222/'CALIFICACION FINAL'!T222</f>
        <v>0</v>
      </c>
      <c r="L222" s="15">
        <f>+'CALIFICACION FINAL'!L222/'CALIFICACION FINAL'!T222</f>
        <v>0</v>
      </c>
      <c r="M222" s="15">
        <f>+'CALIFICACION FINAL'!M222/'CALIFICACION FINAL'!T222</f>
        <v>0</v>
      </c>
      <c r="N222" s="15">
        <f>+'CALIFICACION FINAL'!N222/'CALIFICACION FINAL'!T222</f>
        <v>0</v>
      </c>
      <c r="O222" s="15">
        <f>+'CALIFICACION FINAL'!O222/'CALIFICACION FINAL'!T222</f>
        <v>1</v>
      </c>
      <c r="P222" s="15">
        <f>+'CALIFICACION FINAL'!P222/'CALIFICACION FINAL'!T222</f>
        <v>1.760106075087162</v>
      </c>
      <c r="Q222" s="15">
        <f>+'CALIFICACION FINAL'!Q222/'CALIFICACION FINAL'!T222</f>
        <v>0</v>
      </c>
      <c r="R222" s="15">
        <f>+'CALIFICACION FINAL'!R222/'CALIFICACION FINAL'!T222</f>
        <v>0</v>
      </c>
      <c r="S222" s="15">
        <f>+'CALIFICACION FINAL'!S222/'CALIFICACION FINAL'!T222</f>
        <v>0</v>
      </c>
      <c r="T222" s="15" t="e">
        <f>+'CALIFICACION FINAL'!#REF!/'CALIFICACION FINAL'!T222</f>
        <v>#REF!</v>
      </c>
      <c r="U222" s="15" t="e">
        <f>+'CALIFICACION FINAL'!#REF!/'CALIFICACION FINAL'!T222</f>
        <v>#REF!</v>
      </c>
    </row>
    <row r="223" spans="1:21" s="1" customFormat="1">
      <c r="A223" s="9">
        <f>+'CALIFICACION FINAL'!A223</f>
        <v>218</v>
      </c>
      <c r="B223" s="9" t="str">
        <f>+'CALIFICACION FINAL'!B223</f>
        <v xml:space="preserve">KIT PARA DRENAJE PLEURAL DE DOS CAMARAS </v>
      </c>
      <c r="C223" s="9" t="str">
        <f>+'CALIFICACION FINAL'!C223</f>
        <v>UND</v>
      </c>
      <c r="D223" s="9">
        <f>+'CALIFICACION FINAL'!D223</f>
        <v>20</v>
      </c>
      <c r="E223" s="15">
        <f>+'CALIFICACION FINAL'!E223/'CALIFICACION FINAL'!T223</f>
        <v>0</v>
      </c>
      <c r="F223" s="15">
        <f>+'CALIFICACION FINAL'!F223/'CALIFICACION FINAL'!T223</f>
        <v>0</v>
      </c>
      <c r="G223" s="15">
        <f>+'CALIFICACION FINAL'!G223/'CALIFICACION FINAL'!T223</f>
        <v>0</v>
      </c>
      <c r="H223" s="15">
        <f>+'CALIFICACION FINAL'!H223/'CALIFICACION FINAL'!T223</f>
        <v>1.1422567281554374</v>
      </c>
      <c r="I223" s="15">
        <f>+'CALIFICACION FINAL'!I223/'CALIFICACION FINAL'!T223</f>
        <v>0</v>
      </c>
      <c r="J223" s="15">
        <f>+'CALIFICACION FINAL'!J223/'CALIFICACION FINAL'!T223</f>
        <v>1</v>
      </c>
      <c r="K223" s="15">
        <f>+'CALIFICACION FINAL'!K223/'CALIFICACION FINAL'!T223</f>
        <v>0</v>
      </c>
      <c r="L223" s="15">
        <f>+'CALIFICACION FINAL'!L223/'CALIFICACION FINAL'!T223</f>
        <v>0</v>
      </c>
      <c r="M223" s="15">
        <f>+'CALIFICACION FINAL'!M223/'CALIFICACION FINAL'!T223</f>
        <v>0</v>
      </c>
      <c r="N223" s="15">
        <f>+'CALIFICACION FINAL'!N223/'CALIFICACION FINAL'!T223</f>
        <v>0</v>
      </c>
      <c r="O223" s="15">
        <f>+'CALIFICACION FINAL'!O223/'CALIFICACION FINAL'!T223</f>
        <v>0</v>
      </c>
      <c r="P223" s="15">
        <f>+'CALIFICACION FINAL'!P223/'CALIFICACION FINAL'!T223</f>
        <v>1.3117370326903595</v>
      </c>
      <c r="Q223" s="15">
        <f>+'CALIFICACION FINAL'!Q223/'CALIFICACION FINAL'!T223</f>
        <v>0</v>
      </c>
      <c r="R223" s="15">
        <f>+'CALIFICACION FINAL'!R223/'CALIFICACION FINAL'!T223</f>
        <v>0</v>
      </c>
      <c r="S223" s="15">
        <f>+'CALIFICACION FINAL'!S223/'CALIFICACION FINAL'!T223</f>
        <v>0</v>
      </c>
      <c r="T223" s="15" t="e">
        <f>+'CALIFICACION FINAL'!#REF!/'CALIFICACION FINAL'!T223</f>
        <v>#REF!</v>
      </c>
      <c r="U223" s="15" t="e">
        <f>+'CALIFICACION FINAL'!#REF!/'CALIFICACION FINAL'!T223</f>
        <v>#REF!</v>
      </c>
    </row>
    <row r="224" spans="1:21" s="1" customFormat="1">
      <c r="A224" s="9">
        <f>+'CALIFICACION FINAL'!A224</f>
        <v>219</v>
      </c>
      <c r="B224" s="9" t="str">
        <f>+'CALIFICACION FINAL'!B224</f>
        <v>KIT INCUBADORA SMART WELL CINTA INK DE IMPRESION Y ROLLO DE PAPEL PARA IMPRESORA SMART  WELL</v>
      </c>
      <c r="C224" s="9" t="str">
        <f>+'CALIFICACION FINAL'!C224</f>
        <v>KIT</v>
      </c>
      <c r="D224" s="9">
        <f>+'CALIFICACION FINAL'!D224</f>
        <v>2</v>
      </c>
      <c r="E224" s="15" t="e">
        <f>+'CALIFICACION FINAL'!E224/'CALIFICACION FINAL'!T224</f>
        <v>#DIV/0!</v>
      </c>
      <c r="F224" s="15" t="e">
        <f>+'CALIFICACION FINAL'!F224/'CALIFICACION FINAL'!T224</f>
        <v>#DIV/0!</v>
      </c>
      <c r="G224" s="15" t="e">
        <f>+'CALIFICACION FINAL'!G224/'CALIFICACION FINAL'!T224</f>
        <v>#DIV/0!</v>
      </c>
      <c r="H224" s="15" t="e">
        <f>+'CALIFICACION FINAL'!H224/'CALIFICACION FINAL'!T224</f>
        <v>#DIV/0!</v>
      </c>
      <c r="I224" s="15" t="e">
        <f>+'CALIFICACION FINAL'!I224/'CALIFICACION FINAL'!T224</f>
        <v>#DIV/0!</v>
      </c>
      <c r="J224" s="15" t="e">
        <f>+'CALIFICACION FINAL'!J224/'CALIFICACION FINAL'!T224</f>
        <v>#DIV/0!</v>
      </c>
      <c r="K224" s="15" t="e">
        <f>+'CALIFICACION FINAL'!K224/'CALIFICACION FINAL'!T224</f>
        <v>#DIV/0!</v>
      </c>
      <c r="L224" s="15" t="e">
        <f>+'CALIFICACION FINAL'!L224/'CALIFICACION FINAL'!T224</f>
        <v>#DIV/0!</v>
      </c>
      <c r="M224" s="15" t="e">
        <f>+'CALIFICACION FINAL'!M224/'CALIFICACION FINAL'!T224</f>
        <v>#DIV/0!</v>
      </c>
      <c r="N224" s="15" t="e">
        <f>+'CALIFICACION FINAL'!N224/'CALIFICACION FINAL'!T224</f>
        <v>#DIV/0!</v>
      </c>
      <c r="O224" s="15" t="e">
        <f>+'CALIFICACION FINAL'!O224/'CALIFICACION FINAL'!T224</f>
        <v>#DIV/0!</v>
      </c>
      <c r="P224" s="15" t="e">
        <f>+'CALIFICACION FINAL'!P224/'CALIFICACION FINAL'!T224</f>
        <v>#DIV/0!</v>
      </c>
      <c r="Q224" s="15" t="e">
        <f>+'CALIFICACION FINAL'!Q224/'CALIFICACION FINAL'!T224</f>
        <v>#DIV/0!</v>
      </c>
      <c r="R224" s="15" t="e">
        <f>+'CALIFICACION FINAL'!R224/'CALIFICACION FINAL'!T224</f>
        <v>#DIV/0!</v>
      </c>
      <c r="S224" s="15" t="e">
        <f>+'CALIFICACION FINAL'!S224/'CALIFICACION FINAL'!T224</f>
        <v>#DIV/0!</v>
      </c>
      <c r="T224" s="15" t="e">
        <f>+'CALIFICACION FINAL'!#REF!/'CALIFICACION FINAL'!T224</f>
        <v>#REF!</v>
      </c>
      <c r="U224" s="15" t="e">
        <f>+'CALIFICACION FINAL'!#REF!/'CALIFICACION FINAL'!T224</f>
        <v>#REF!</v>
      </c>
    </row>
    <row r="225" spans="1:21" s="1" customFormat="1">
      <c r="A225" s="9">
        <f>+'CALIFICACION FINAL'!A225</f>
        <v>220</v>
      </c>
      <c r="B225" s="9" t="str">
        <f>+'CALIFICACION FINAL'!B225</f>
        <v xml:space="preserve">LAMINA PORTA OBJETO </v>
      </c>
      <c r="C225" s="9" t="str">
        <f>+'CALIFICACION FINAL'!C225</f>
        <v>CJA X 100 UNIDADES</v>
      </c>
      <c r="D225" s="9">
        <f>+'CALIFICACION FINAL'!D225</f>
        <v>16</v>
      </c>
      <c r="E225" s="15">
        <f>+'CALIFICACION FINAL'!E225/'CALIFICACION FINAL'!T225</f>
        <v>36.5625</v>
      </c>
      <c r="F225" s="15">
        <f>+'CALIFICACION FINAL'!F225/'CALIFICACION FINAL'!T225</f>
        <v>0</v>
      </c>
      <c r="G225" s="15">
        <f>+'CALIFICACION FINAL'!G225/'CALIFICACION FINAL'!T225</f>
        <v>0</v>
      </c>
      <c r="H225" s="15">
        <f>+'CALIFICACION FINAL'!H225/'CALIFICACION FINAL'!T225</f>
        <v>59.8125</v>
      </c>
      <c r="I225" s="15">
        <f>+'CALIFICACION FINAL'!I225/'CALIFICACION FINAL'!T225</f>
        <v>0</v>
      </c>
      <c r="J225" s="15">
        <f>+'CALIFICACION FINAL'!J225/'CALIFICACION FINAL'!T225</f>
        <v>0</v>
      </c>
      <c r="K225" s="15">
        <f>+'CALIFICACION FINAL'!K225/'CALIFICACION FINAL'!T225</f>
        <v>0</v>
      </c>
      <c r="L225" s="15">
        <f>+'CALIFICACION FINAL'!L225/'CALIFICACION FINAL'!T225</f>
        <v>0</v>
      </c>
      <c r="M225" s="15">
        <f>+'CALIFICACION FINAL'!M225/'CALIFICACION FINAL'!T225</f>
        <v>0</v>
      </c>
      <c r="N225" s="15">
        <f>+'CALIFICACION FINAL'!N225/'CALIFICACION FINAL'!T225</f>
        <v>0</v>
      </c>
      <c r="O225" s="15">
        <f>+'CALIFICACION FINAL'!O225/'CALIFICACION FINAL'!T225</f>
        <v>1</v>
      </c>
      <c r="P225" s="15">
        <f>+'CALIFICACION FINAL'!P225/'CALIFICACION FINAL'!T225</f>
        <v>30.16</v>
      </c>
      <c r="Q225" s="15">
        <f>+'CALIFICACION FINAL'!Q225/'CALIFICACION FINAL'!T225</f>
        <v>0</v>
      </c>
      <c r="R225" s="15">
        <f>+'CALIFICACION FINAL'!R225/'CALIFICACION FINAL'!T225</f>
        <v>0</v>
      </c>
      <c r="S225" s="15">
        <f>+'CALIFICACION FINAL'!S225/'CALIFICACION FINAL'!T225</f>
        <v>0</v>
      </c>
      <c r="T225" s="15" t="e">
        <f>+'CALIFICACION FINAL'!#REF!/'CALIFICACION FINAL'!T225</f>
        <v>#REF!</v>
      </c>
      <c r="U225" s="15" t="e">
        <f>+'CALIFICACION FINAL'!#REF!/'CALIFICACION FINAL'!T225</f>
        <v>#REF!</v>
      </c>
    </row>
    <row r="226" spans="1:21" s="1" customFormat="1">
      <c r="A226" s="9">
        <f>+'CALIFICACION FINAL'!A226</f>
        <v>221</v>
      </c>
      <c r="B226" s="9" t="str">
        <f>+'CALIFICACION FINAL'!B226</f>
        <v>LAMINILLAS CUBRE OBJETOS 22 X 40</v>
      </c>
      <c r="C226" s="9" t="str">
        <f>+'CALIFICACION FINAL'!C226</f>
        <v>CJA X 100 UNIDADES</v>
      </c>
      <c r="D226" s="9">
        <f>+'CALIFICACION FINAL'!D226</f>
        <v>8</v>
      </c>
      <c r="E226" s="15">
        <f>+'CALIFICACION FINAL'!E226/'CALIFICACION FINAL'!T226</f>
        <v>91.678571428571431</v>
      </c>
      <c r="F226" s="15">
        <f>+'CALIFICACION FINAL'!F226/'CALIFICACION FINAL'!T226</f>
        <v>0</v>
      </c>
      <c r="G226" s="15">
        <f>+'CALIFICACION FINAL'!G226/'CALIFICACION FINAL'!T226</f>
        <v>0</v>
      </c>
      <c r="H226" s="15">
        <f>+'CALIFICACION FINAL'!H226/'CALIFICACION FINAL'!T226</f>
        <v>78.714285714285708</v>
      </c>
      <c r="I226" s="15">
        <f>+'CALIFICACION FINAL'!I226/'CALIFICACION FINAL'!T226</f>
        <v>0</v>
      </c>
      <c r="J226" s="15">
        <f>+'CALIFICACION FINAL'!J226/'CALIFICACION FINAL'!T226</f>
        <v>179.46857142857144</v>
      </c>
      <c r="K226" s="15">
        <f>+'CALIFICACION FINAL'!K226/'CALIFICACION FINAL'!T226</f>
        <v>0</v>
      </c>
      <c r="L226" s="15">
        <f>+'CALIFICACION FINAL'!L226/'CALIFICACION FINAL'!T226</f>
        <v>0</v>
      </c>
      <c r="M226" s="15">
        <f>+'CALIFICACION FINAL'!M226/'CALIFICACION FINAL'!T226</f>
        <v>0</v>
      </c>
      <c r="N226" s="15">
        <f>+'CALIFICACION FINAL'!N226/'CALIFICACION FINAL'!T226</f>
        <v>0</v>
      </c>
      <c r="O226" s="15">
        <f>+'CALIFICACION FINAL'!O226/'CALIFICACION FINAL'!T226</f>
        <v>1</v>
      </c>
      <c r="P226" s="15">
        <f>+'CALIFICACION FINAL'!P226/'CALIFICACION FINAL'!T226</f>
        <v>75.607142857142861</v>
      </c>
      <c r="Q226" s="15">
        <f>+'CALIFICACION FINAL'!Q226/'CALIFICACION FINAL'!T226</f>
        <v>0</v>
      </c>
      <c r="R226" s="15">
        <f>+'CALIFICACION FINAL'!R226/'CALIFICACION FINAL'!T226</f>
        <v>0</v>
      </c>
      <c r="S226" s="15">
        <f>+'CALIFICACION FINAL'!S226/'CALIFICACION FINAL'!T226</f>
        <v>0</v>
      </c>
      <c r="T226" s="15" t="e">
        <f>+'CALIFICACION FINAL'!#REF!/'CALIFICACION FINAL'!T226</f>
        <v>#REF!</v>
      </c>
      <c r="U226" s="15" t="e">
        <f>+'CALIFICACION FINAL'!#REF!/'CALIFICACION FINAL'!T226</f>
        <v>#REF!</v>
      </c>
    </row>
    <row r="227" spans="1:21" s="1" customFormat="1">
      <c r="A227" s="9">
        <f>+'CALIFICACION FINAL'!A227</f>
        <v>222</v>
      </c>
      <c r="B227" s="9" t="str">
        <f>+'CALIFICACION FINAL'!B227</f>
        <v>LAPIZ PARA ELECTROBISTURI VALLEYLAB-GOLDEN</v>
      </c>
      <c r="C227" s="9" t="str">
        <f>+'CALIFICACION FINAL'!C227</f>
        <v>UND</v>
      </c>
      <c r="D227" s="9">
        <f>+'CALIFICACION FINAL'!D227</f>
        <v>700</v>
      </c>
      <c r="E227" s="15">
        <f>+'CALIFICACION FINAL'!E227/'CALIFICACION FINAL'!T227</f>
        <v>2.9858704345507867</v>
      </c>
      <c r="F227" s="15">
        <f>+'CALIFICACION FINAL'!F227/'CALIFICACION FINAL'!T227</f>
        <v>0</v>
      </c>
      <c r="G227" s="15">
        <f>+'CALIFICACION FINAL'!G227/'CALIFICACION FINAL'!T227</f>
        <v>0</v>
      </c>
      <c r="H227" s="15">
        <f>+'CALIFICACION FINAL'!H227/'CALIFICACION FINAL'!T227</f>
        <v>3.3324446814182886</v>
      </c>
      <c r="I227" s="15">
        <f>+'CALIFICACION FINAL'!I227/'CALIFICACION FINAL'!T227</f>
        <v>0</v>
      </c>
      <c r="J227" s="15">
        <f>+'CALIFICACION FINAL'!J227/'CALIFICACION FINAL'!T227</f>
        <v>1.0749133564382833</v>
      </c>
      <c r="K227" s="15">
        <f>+'CALIFICACION FINAL'!K227/'CALIFICACION FINAL'!T227</f>
        <v>0</v>
      </c>
      <c r="L227" s="15">
        <f>+'CALIFICACION FINAL'!L227/'CALIFICACION FINAL'!T227</f>
        <v>0</v>
      </c>
      <c r="M227" s="15">
        <f>+'CALIFICACION FINAL'!M227/'CALIFICACION FINAL'!T227</f>
        <v>3.9581444948013864</v>
      </c>
      <c r="N227" s="15">
        <f>+'CALIFICACION FINAL'!N227/'CALIFICACION FINAL'!T227</f>
        <v>1</v>
      </c>
      <c r="O227" s="15">
        <f>+'CALIFICACION FINAL'!O227/'CALIFICACION FINAL'!T227</f>
        <v>4.3503065849106912</v>
      </c>
      <c r="P227" s="15">
        <f>+'CALIFICACION FINAL'!P227/'CALIFICACION FINAL'!T227</f>
        <v>1.3782991202346042</v>
      </c>
      <c r="Q227" s="15">
        <f>+'CALIFICACION FINAL'!Q227/'CALIFICACION FINAL'!T227</f>
        <v>1.5830445214609439</v>
      </c>
      <c r="R227" s="15">
        <f>+'CALIFICACION FINAL'!R227/'CALIFICACION FINAL'!T227</f>
        <v>0</v>
      </c>
      <c r="S227" s="15">
        <f>+'CALIFICACION FINAL'!S227/'CALIFICACION FINAL'!T227</f>
        <v>1.393761663556385</v>
      </c>
      <c r="T227" s="15" t="e">
        <f>+'CALIFICACION FINAL'!#REF!/'CALIFICACION FINAL'!T227</f>
        <v>#REF!</v>
      </c>
      <c r="U227" s="15" t="e">
        <f>+'CALIFICACION FINAL'!#REF!/'CALIFICACION FINAL'!T227</f>
        <v>#REF!</v>
      </c>
    </row>
    <row r="228" spans="1:21" s="1" customFormat="1">
      <c r="A228" s="9">
        <f>+'CALIFICACION FINAL'!A228</f>
        <v>223</v>
      </c>
      <c r="B228" s="9" t="str">
        <f>+'CALIFICACION FINAL'!B228</f>
        <v xml:space="preserve">LIGACLIP LT 300 CARTUCHO </v>
      </c>
      <c r="C228" s="9" t="str">
        <f>+'CALIFICACION FINAL'!C228</f>
        <v>UND</v>
      </c>
      <c r="D228" s="9">
        <f>+'CALIFICACION FINAL'!D228</f>
        <v>4</v>
      </c>
      <c r="E228" s="15">
        <f>+'CALIFICACION FINAL'!E228/'CALIFICACION FINAL'!T228</f>
        <v>0</v>
      </c>
      <c r="F228" s="15">
        <f>+'CALIFICACION FINAL'!F228/'CALIFICACION FINAL'!T228</f>
        <v>1</v>
      </c>
      <c r="G228" s="15">
        <f>+'CALIFICACION FINAL'!G228/'CALIFICACION FINAL'!T228</f>
        <v>0</v>
      </c>
      <c r="H228" s="15">
        <f>+'CALIFICACION FINAL'!H228/'CALIFICACION FINAL'!T228</f>
        <v>1.1141916187787748</v>
      </c>
      <c r="I228" s="15">
        <f>+'CALIFICACION FINAL'!I228/'CALIFICACION FINAL'!T228</f>
        <v>1.0104513223779279</v>
      </c>
      <c r="J228" s="15">
        <f>+'CALIFICACION FINAL'!J228/'CALIFICACION FINAL'!T228</f>
        <v>1.0840684746446212</v>
      </c>
      <c r="K228" s="15">
        <f>+'CALIFICACION FINAL'!K228/'CALIFICACION FINAL'!T228</f>
        <v>0</v>
      </c>
      <c r="L228" s="15">
        <f>+'CALIFICACION FINAL'!L228/'CALIFICACION FINAL'!T228</f>
        <v>0</v>
      </c>
      <c r="M228" s="15">
        <f>+'CALIFICACION FINAL'!M228/'CALIFICACION FINAL'!T228</f>
        <v>0</v>
      </c>
      <c r="N228" s="15">
        <f>+'CALIFICACION FINAL'!N228/'CALIFICACION FINAL'!T228</f>
        <v>0</v>
      </c>
      <c r="O228" s="15">
        <f>+'CALIFICACION FINAL'!O228/'CALIFICACION FINAL'!T228</f>
        <v>1.256763039882306</v>
      </c>
      <c r="P228" s="15">
        <f>+'CALIFICACION FINAL'!P228/'CALIFICACION FINAL'!T228</f>
        <v>1.0554101555936419</v>
      </c>
      <c r="Q228" s="15">
        <f>+'CALIFICACION FINAL'!Q228/'CALIFICACION FINAL'!T228</f>
        <v>0</v>
      </c>
      <c r="R228" s="15">
        <f>+'CALIFICACION FINAL'!R228/'CALIFICACION FINAL'!T228</f>
        <v>27.892596699936149</v>
      </c>
      <c r="S228" s="15">
        <f>+'CALIFICACION FINAL'!S228/'CALIFICACION FINAL'!T228</f>
        <v>0</v>
      </c>
      <c r="T228" s="15" t="e">
        <f>+'CALIFICACION FINAL'!#REF!/'CALIFICACION FINAL'!T228</f>
        <v>#REF!</v>
      </c>
      <c r="U228" s="15" t="e">
        <f>+'CALIFICACION FINAL'!#REF!/'CALIFICACION FINAL'!T228</f>
        <v>#REF!</v>
      </c>
    </row>
    <row r="229" spans="1:21" s="1" customFormat="1">
      <c r="A229" s="9">
        <f>+'CALIFICACION FINAL'!A229</f>
        <v>224</v>
      </c>
      <c r="B229" s="9" t="str">
        <f>+'CALIFICACION FINAL'!B229</f>
        <v>LLAVE DE TRES VIAS PLASTICA</v>
      </c>
      <c r="C229" s="9" t="str">
        <f>+'CALIFICACION FINAL'!C229</f>
        <v>UND</v>
      </c>
      <c r="D229" s="9">
        <f>+'CALIFICACION FINAL'!D229</f>
        <v>120</v>
      </c>
      <c r="E229" s="15">
        <f>+'CALIFICACION FINAL'!E229/'CALIFICACION FINAL'!T229</f>
        <v>0</v>
      </c>
      <c r="F229" s="15">
        <f>+'CALIFICACION FINAL'!F229/'CALIFICACION FINAL'!T229</f>
        <v>0</v>
      </c>
      <c r="G229" s="15">
        <f>+'CALIFICACION FINAL'!G229/'CALIFICACION FINAL'!T229</f>
        <v>0</v>
      </c>
      <c r="H229" s="15">
        <f>+'CALIFICACION FINAL'!H229/'CALIFICACION FINAL'!T229</f>
        <v>2.0703098743026147</v>
      </c>
      <c r="I229" s="15">
        <f>+'CALIFICACION FINAL'!I229/'CALIFICACION FINAL'!T229</f>
        <v>0</v>
      </c>
      <c r="J229" s="15">
        <f>+'CALIFICACION FINAL'!J229/'CALIFICACION FINAL'!T229</f>
        <v>1.0153256704980842</v>
      </c>
      <c r="K229" s="15">
        <f>+'CALIFICACION FINAL'!K229/'CALIFICACION FINAL'!T229</f>
        <v>0</v>
      </c>
      <c r="L229" s="15">
        <f>+'CALIFICACION FINAL'!L229/'CALIFICACION FINAL'!T229</f>
        <v>0</v>
      </c>
      <c r="M229" s="15">
        <f>+'CALIFICACION FINAL'!M229/'CALIFICACION FINAL'!T229</f>
        <v>0</v>
      </c>
      <c r="N229" s="15">
        <f>+'CALIFICACION FINAL'!N229/'CALIFICACION FINAL'!T229</f>
        <v>1</v>
      </c>
      <c r="O229" s="15">
        <f>+'CALIFICACION FINAL'!O229/'CALIFICACION FINAL'!T229</f>
        <v>4.5945419103313831</v>
      </c>
      <c r="P229" s="15">
        <f>+'CALIFICACION FINAL'!P229/'CALIFICACION FINAL'!T229</f>
        <v>1.539961013645224</v>
      </c>
      <c r="Q229" s="15">
        <f>+'CALIFICACION FINAL'!Q229/'CALIFICACION FINAL'!T229</f>
        <v>0</v>
      </c>
      <c r="R229" s="15">
        <f>+'CALIFICACION FINAL'!R229/'CALIFICACION FINAL'!T229</f>
        <v>0</v>
      </c>
      <c r="S229" s="15">
        <f>+'CALIFICACION FINAL'!S229/'CALIFICACION FINAL'!T229</f>
        <v>0</v>
      </c>
      <c r="T229" s="15" t="e">
        <f>+'CALIFICACION FINAL'!#REF!/'CALIFICACION FINAL'!T229</f>
        <v>#REF!</v>
      </c>
      <c r="U229" s="15" t="e">
        <f>+'CALIFICACION FINAL'!#REF!/'CALIFICACION FINAL'!T229</f>
        <v>#REF!</v>
      </c>
    </row>
    <row r="230" spans="1:21" s="1" customFormat="1">
      <c r="A230" s="9">
        <f>+'CALIFICACION FINAL'!A230</f>
        <v>225</v>
      </c>
      <c r="B230" s="9" t="str">
        <f>+'CALIFICACION FINAL'!B230</f>
        <v>MALLA DE PROLENE 30 X 30 REF P</v>
      </c>
      <c r="C230" s="9" t="str">
        <f>+'CALIFICACION FINAL'!C230</f>
        <v>UND</v>
      </c>
      <c r="D230" s="9">
        <f>+'CALIFICACION FINAL'!D230</f>
        <v>4</v>
      </c>
      <c r="E230" s="15">
        <f>+'CALIFICACION FINAL'!E230/'CALIFICACION FINAL'!T230</f>
        <v>0</v>
      </c>
      <c r="F230" s="15">
        <f>+'CALIFICACION FINAL'!F230/'CALIFICACION FINAL'!T230</f>
        <v>1.5263948717948719</v>
      </c>
      <c r="G230" s="15">
        <f>+'CALIFICACION FINAL'!G230/'CALIFICACION FINAL'!T230</f>
        <v>0</v>
      </c>
      <c r="H230" s="15">
        <f>+'CALIFICACION FINAL'!H230/'CALIFICACION FINAL'!T230</f>
        <v>2.0433384615384615</v>
      </c>
      <c r="I230" s="15">
        <f>+'CALIFICACION FINAL'!I230/'CALIFICACION FINAL'!T230</f>
        <v>1.5423897435897436</v>
      </c>
      <c r="J230" s="15">
        <f>+'CALIFICACION FINAL'!J230/'CALIFICACION FINAL'!T230</f>
        <v>1.6547889230769228</v>
      </c>
      <c r="K230" s="15">
        <f>+'CALIFICACION FINAL'!K230/'CALIFICACION FINAL'!T230</f>
        <v>0</v>
      </c>
      <c r="L230" s="15">
        <f>+'CALIFICACION FINAL'!L230/'CALIFICACION FINAL'!T230</f>
        <v>0</v>
      </c>
      <c r="M230" s="15">
        <f>+'CALIFICACION FINAL'!M230/'CALIFICACION FINAL'!T230</f>
        <v>0</v>
      </c>
      <c r="N230" s="15">
        <f>+'CALIFICACION FINAL'!N230/'CALIFICACION FINAL'!T230</f>
        <v>0</v>
      </c>
      <c r="O230" s="15">
        <f>+'CALIFICACION FINAL'!O230/'CALIFICACION FINAL'!T230</f>
        <v>2.2966051282051283</v>
      </c>
      <c r="P230" s="15">
        <f>+'CALIFICACION FINAL'!P230/'CALIFICACION FINAL'!T230</f>
        <v>1.0717948717948718</v>
      </c>
      <c r="Q230" s="15">
        <f>+'CALIFICACION FINAL'!Q230/'CALIFICACION FINAL'!T230</f>
        <v>0</v>
      </c>
      <c r="R230" s="15">
        <f>+'CALIFICACION FINAL'!R230/'CALIFICACION FINAL'!T230</f>
        <v>0</v>
      </c>
      <c r="S230" s="15">
        <f>+'CALIFICACION FINAL'!S230/'CALIFICACION FINAL'!T230</f>
        <v>1</v>
      </c>
      <c r="T230" s="15" t="e">
        <f>+'CALIFICACION FINAL'!#REF!/'CALIFICACION FINAL'!T230</f>
        <v>#REF!</v>
      </c>
      <c r="U230" s="15" t="e">
        <f>+'CALIFICACION FINAL'!#REF!/'CALIFICACION FINAL'!T230</f>
        <v>#REF!</v>
      </c>
    </row>
    <row r="231" spans="1:21" s="1" customFormat="1">
      <c r="A231" s="9">
        <f>+'CALIFICACION FINAL'!A231</f>
        <v>226</v>
      </c>
      <c r="B231" s="9" t="str">
        <f>+'CALIFICACION FINAL'!B231</f>
        <v>MANGUERA CORRUGADA X 22 MM X 30MTS</v>
      </c>
      <c r="C231" s="9" t="str">
        <f>+'CALIFICACION FINAL'!C231</f>
        <v>CJA x 30 MTS</v>
      </c>
      <c r="D231" s="9">
        <f>+'CALIFICACION FINAL'!D231</f>
        <v>4</v>
      </c>
      <c r="E231" s="15">
        <f>+'CALIFICACION FINAL'!E231/'CALIFICACION FINAL'!T231</f>
        <v>1.5810377192739109</v>
      </c>
      <c r="F231" s="15">
        <f>+'CALIFICACION FINAL'!F231/'CALIFICACION FINAL'!T231</f>
        <v>0</v>
      </c>
      <c r="G231" s="15">
        <f>+'CALIFICACION FINAL'!G231/'CALIFICACION FINAL'!T231</f>
        <v>0</v>
      </c>
      <c r="H231" s="15">
        <f>+'CALIFICACION FINAL'!H231/'CALIFICACION FINAL'!T231</f>
        <v>1.362827234813808</v>
      </c>
      <c r="I231" s="15">
        <f>+'CALIFICACION FINAL'!I231/'CALIFICACION FINAL'!T231</f>
        <v>0</v>
      </c>
      <c r="J231" s="15">
        <f>+'CALIFICACION FINAL'!J231/'CALIFICACION FINAL'!T231</f>
        <v>1.923539823008849</v>
      </c>
      <c r="K231" s="15">
        <f>+'CALIFICACION FINAL'!K231/'CALIFICACION FINAL'!T231</f>
        <v>0</v>
      </c>
      <c r="L231" s="15">
        <f>+'CALIFICACION FINAL'!L231/'CALIFICACION FINAL'!T231</f>
        <v>0</v>
      </c>
      <c r="M231" s="15">
        <f>+'CALIFICACION FINAL'!M231/'CALIFICACION FINAL'!T231</f>
        <v>0</v>
      </c>
      <c r="N231" s="15">
        <f>+'CALIFICACION FINAL'!N231/'CALIFICACION FINAL'!T231</f>
        <v>0</v>
      </c>
      <c r="O231" s="15">
        <f>+'CALIFICACION FINAL'!O231/'CALIFICACION FINAL'!T231</f>
        <v>1.6320193081255028</v>
      </c>
      <c r="P231" s="15">
        <f>+'CALIFICACION FINAL'!P231/'CALIFICACION FINAL'!T231</f>
        <v>1</v>
      </c>
      <c r="Q231" s="15">
        <f>+'CALIFICACION FINAL'!Q231/'CALIFICACION FINAL'!T231</f>
        <v>1.4593188522392062</v>
      </c>
      <c r="R231" s="15">
        <f>+'CALIFICACION FINAL'!R231/'CALIFICACION FINAL'!T231</f>
        <v>0</v>
      </c>
      <c r="S231" s="15">
        <f>+'CALIFICACION FINAL'!S231/'CALIFICACION FINAL'!T231</f>
        <v>0</v>
      </c>
      <c r="T231" s="15" t="e">
        <f>+'CALIFICACION FINAL'!#REF!/'CALIFICACION FINAL'!T231</f>
        <v>#REF!</v>
      </c>
      <c r="U231" s="15" t="e">
        <f>+'CALIFICACION FINAL'!#REF!/'CALIFICACION FINAL'!T231</f>
        <v>#REF!</v>
      </c>
    </row>
    <row r="232" spans="1:21" s="1" customFormat="1">
      <c r="A232" s="9">
        <f>+'CALIFICACION FINAL'!A232</f>
        <v>227</v>
      </c>
      <c r="B232" s="9" t="str">
        <f>+'CALIFICACION FINAL'!B232</f>
        <v>MAQUINA DE AFEITAR DESECHABLE DOBLE HOJA</v>
      </c>
      <c r="C232" s="9" t="str">
        <f>+'CALIFICACION FINAL'!C232</f>
        <v>UND</v>
      </c>
      <c r="D232" s="9">
        <f>+'CALIFICACION FINAL'!D232</f>
        <v>200</v>
      </c>
      <c r="E232" s="15">
        <f>+'CALIFICACION FINAL'!E232/'CALIFICACION FINAL'!T232</f>
        <v>0</v>
      </c>
      <c r="F232" s="15">
        <f>+'CALIFICACION FINAL'!F232/'CALIFICACION FINAL'!T232</f>
        <v>0</v>
      </c>
      <c r="G232" s="15">
        <f>+'CALIFICACION FINAL'!G232/'CALIFICACION FINAL'!T232</f>
        <v>0</v>
      </c>
      <c r="H232" s="15">
        <f>+'CALIFICACION FINAL'!H232/'CALIFICACION FINAL'!T232</f>
        <v>1</v>
      </c>
      <c r="I232" s="15">
        <f>+'CALIFICACION FINAL'!I232/'CALIFICACION FINAL'!T232</f>
        <v>0</v>
      </c>
      <c r="J232" s="15">
        <f>+'CALIFICACION FINAL'!J232/'CALIFICACION FINAL'!T232</f>
        <v>0</v>
      </c>
      <c r="K232" s="15">
        <f>+'CALIFICACION FINAL'!K232/'CALIFICACION FINAL'!T232</f>
        <v>0</v>
      </c>
      <c r="L232" s="15">
        <f>+'CALIFICACION FINAL'!L232/'CALIFICACION FINAL'!T232</f>
        <v>0</v>
      </c>
      <c r="M232" s="15">
        <f>+'CALIFICACION FINAL'!M232/'CALIFICACION FINAL'!T232</f>
        <v>0</v>
      </c>
      <c r="N232" s="15">
        <f>+'CALIFICACION FINAL'!N232/'CALIFICACION FINAL'!T232</f>
        <v>0</v>
      </c>
      <c r="O232" s="15">
        <f>+'CALIFICACION FINAL'!O232/'CALIFICACION FINAL'!T232</f>
        <v>0</v>
      </c>
      <c r="P232" s="15">
        <f>+'CALIFICACION FINAL'!P232/'CALIFICACION FINAL'!T232</f>
        <v>2.4323948811700182</v>
      </c>
      <c r="Q232" s="15">
        <f>+'CALIFICACION FINAL'!Q232/'CALIFICACION FINAL'!T232</f>
        <v>0</v>
      </c>
      <c r="R232" s="15">
        <f>+'CALIFICACION FINAL'!R232/'CALIFICACION FINAL'!T232</f>
        <v>0</v>
      </c>
      <c r="S232" s="15">
        <f>+'CALIFICACION FINAL'!S232/'CALIFICACION FINAL'!T232</f>
        <v>0</v>
      </c>
      <c r="T232" s="15" t="e">
        <f>+'CALIFICACION FINAL'!#REF!/'CALIFICACION FINAL'!T232</f>
        <v>#REF!</v>
      </c>
      <c r="U232" s="15" t="e">
        <f>+'CALIFICACION FINAL'!#REF!/'CALIFICACION FINAL'!T232</f>
        <v>#REF!</v>
      </c>
    </row>
    <row r="233" spans="1:21" s="1" customFormat="1">
      <c r="A233" s="9">
        <f>+'CALIFICACION FINAL'!A233</f>
        <v>228</v>
      </c>
      <c r="B233" s="9" t="str">
        <f>+'CALIFICACION FINAL'!B233</f>
        <v>MARCARA LARINGEA REUSABLE No. 1</v>
      </c>
      <c r="C233" s="9" t="str">
        <f>+'CALIFICACION FINAL'!C233</f>
        <v>UND</v>
      </c>
      <c r="D233" s="9">
        <f>+'CALIFICACION FINAL'!D233</f>
        <v>12</v>
      </c>
      <c r="E233" s="15">
        <f>+'CALIFICACION FINAL'!E233/'CALIFICACION FINAL'!T233</f>
        <v>1.9428790760158416</v>
      </c>
      <c r="F233" s="15">
        <f>+'CALIFICACION FINAL'!F233/'CALIFICACION FINAL'!T233</f>
        <v>0</v>
      </c>
      <c r="G233" s="15">
        <f>+'CALIFICACION FINAL'!G233/'CALIFICACION FINAL'!T233</f>
        <v>0</v>
      </c>
      <c r="H233" s="15">
        <f>+'CALIFICACION FINAL'!H233/'CALIFICACION FINAL'!T233</f>
        <v>1</v>
      </c>
      <c r="I233" s="15">
        <f>+'CALIFICACION FINAL'!I233/'CALIFICACION FINAL'!T233</f>
        <v>0</v>
      </c>
      <c r="J233" s="15">
        <f>+'CALIFICACION FINAL'!J233/'CALIFICACION FINAL'!T233</f>
        <v>2.5378857930456928</v>
      </c>
      <c r="K233" s="15">
        <f>+'CALIFICACION FINAL'!K233/'CALIFICACION FINAL'!T233</f>
        <v>0</v>
      </c>
      <c r="L233" s="15">
        <f>+'CALIFICACION FINAL'!L233/'CALIFICACION FINAL'!T233</f>
        <v>0</v>
      </c>
      <c r="M233" s="15">
        <f>+'CALIFICACION FINAL'!M233/'CALIFICACION FINAL'!T233</f>
        <v>0</v>
      </c>
      <c r="N233" s="15">
        <f>+'CALIFICACION FINAL'!N233/'CALIFICACION FINAL'!T233</f>
        <v>3.5624711691121309</v>
      </c>
      <c r="O233" s="15">
        <f>+'CALIFICACION FINAL'!O233/'CALIFICACION FINAL'!T233</f>
        <v>2.3129975399968599</v>
      </c>
      <c r="P233" s="15">
        <f>+'CALIFICACION FINAL'!P233/'CALIFICACION FINAL'!T233</f>
        <v>1.0189388837517666</v>
      </c>
      <c r="Q233" s="15">
        <f>+'CALIFICACION FINAL'!Q233/'CALIFICACION FINAL'!T233</f>
        <v>0</v>
      </c>
      <c r="R233" s="15">
        <f>+'CALIFICACION FINAL'!R233/'CALIFICACION FINAL'!T233</f>
        <v>0</v>
      </c>
      <c r="S233" s="15">
        <f>+'CALIFICACION FINAL'!S233/'CALIFICACION FINAL'!T233</f>
        <v>1.4773976307203796</v>
      </c>
      <c r="T233" s="15" t="e">
        <f>+'CALIFICACION FINAL'!#REF!/'CALIFICACION FINAL'!T233</f>
        <v>#REF!</v>
      </c>
      <c r="U233" s="15" t="e">
        <f>+'CALIFICACION FINAL'!#REF!/'CALIFICACION FINAL'!T233</f>
        <v>#REF!</v>
      </c>
    </row>
    <row r="234" spans="1:21" s="1" customFormat="1">
      <c r="A234" s="9">
        <f>+'CALIFICACION FINAL'!A234</f>
        <v>229</v>
      </c>
      <c r="B234" s="9" t="str">
        <f>+'CALIFICACION FINAL'!B234</f>
        <v>MASCARA  VENTURY PEDIATRICA KIT</v>
      </c>
      <c r="C234" s="9" t="str">
        <f>+'CALIFICACION FINAL'!C234</f>
        <v>UND</v>
      </c>
      <c r="D234" s="9">
        <f>+'CALIFICACION FINAL'!D234</f>
        <v>40</v>
      </c>
      <c r="E234" s="15">
        <f>+'CALIFICACION FINAL'!E234/'CALIFICACION FINAL'!T234</f>
        <v>0</v>
      </c>
      <c r="F234" s="15">
        <f>+'CALIFICACION FINAL'!F234/'CALIFICACION FINAL'!T234</f>
        <v>0</v>
      </c>
      <c r="G234" s="15">
        <f>+'CALIFICACION FINAL'!G234/'CALIFICACION FINAL'!T234</f>
        <v>0</v>
      </c>
      <c r="H234" s="15">
        <f>+'CALIFICACION FINAL'!H234/'CALIFICACION FINAL'!T234</f>
        <v>1.3718946978123843</v>
      </c>
      <c r="I234" s="15">
        <f>+'CALIFICACION FINAL'!I234/'CALIFICACION FINAL'!T234</f>
        <v>0</v>
      </c>
      <c r="J234" s="15">
        <f>+'CALIFICACION FINAL'!J234/'CALIFICACION FINAL'!T234</f>
        <v>1</v>
      </c>
      <c r="K234" s="15">
        <f>+'CALIFICACION FINAL'!K234/'CALIFICACION FINAL'!T234</f>
        <v>0</v>
      </c>
      <c r="L234" s="15">
        <f>+'CALIFICACION FINAL'!L234/'CALIFICACION FINAL'!T234</f>
        <v>0</v>
      </c>
      <c r="M234" s="15">
        <f>+'CALIFICACION FINAL'!M234/'CALIFICACION FINAL'!T234</f>
        <v>0</v>
      </c>
      <c r="N234" s="15">
        <f>+'CALIFICACION FINAL'!N234/'CALIFICACION FINAL'!T234</f>
        <v>1.3208828522920204</v>
      </c>
      <c r="O234" s="15">
        <f>+'CALIFICACION FINAL'!O234/'CALIFICACION FINAL'!T234</f>
        <v>1.7251136740627988</v>
      </c>
      <c r="P234" s="15">
        <f>+'CALIFICACION FINAL'!P234/'CALIFICACION FINAL'!T234</f>
        <v>1.3718166383701189</v>
      </c>
      <c r="Q234" s="15">
        <f>+'CALIFICACION FINAL'!Q234/'CALIFICACION FINAL'!T234</f>
        <v>0</v>
      </c>
      <c r="R234" s="15">
        <f>+'CALIFICACION FINAL'!R234/'CALIFICACION FINAL'!T234</f>
        <v>0</v>
      </c>
      <c r="S234" s="15">
        <f>+'CALIFICACION FINAL'!S234/'CALIFICACION FINAL'!T234</f>
        <v>0</v>
      </c>
      <c r="T234" s="15" t="e">
        <f>+'CALIFICACION FINAL'!#REF!/'CALIFICACION FINAL'!T234</f>
        <v>#REF!</v>
      </c>
      <c r="U234" s="15" t="e">
        <f>+'CALIFICACION FINAL'!#REF!/'CALIFICACION FINAL'!T234</f>
        <v>#REF!</v>
      </c>
    </row>
    <row r="235" spans="1:21" s="1" customFormat="1">
      <c r="A235" s="9">
        <f>+'CALIFICACION FINAL'!A235</f>
        <v>230</v>
      </c>
      <c r="B235" s="9" t="str">
        <f>+'CALIFICACION FINAL'!B235</f>
        <v xml:space="preserve">MASCARA DE TRAQUEOSTOMIA ADULTO </v>
      </c>
      <c r="C235" s="9" t="str">
        <f>+'CALIFICACION FINAL'!C235</f>
        <v>UND</v>
      </c>
      <c r="D235" s="9">
        <f>+'CALIFICACION FINAL'!D235</f>
        <v>4</v>
      </c>
      <c r="E235" s="15">
        <f>+'CALIFICACION FINAL'!E235/'CALIFICACION FINAL'!T235</f>
        <v>0</v>
      </c>
      <c r="F235" s="15">
        <f>+'CALIFICACION FINAL'!F235/'CALIFICACION FINAL'!T235</f>
        <v>0</v>
      </c>
      <c r="G235" s="15">
        <f>+'CALIFICACION FINAL'!G235/'CALIFICACION FINAL'!T235</f>
        <v>0</v>
      </c>
      <c r="H235" s="15">
        <f>+'CALIFICACION FINAL'!H235/'CALIFICACION FINAL'!T235</f>
        <v>1</v>
      </c>
      <c r="I235" s="15">
        <f>+'CALIFICACION FINAL'!I235/'CALIFICACION FINAL'!T235</f>
        <v>0</v>
      </c>
      <c r="J235" s="15">
        <f>+'CALIFICACION FINAL'!J235/'CALIFICACION FINAL'!T235</f>
        <v>1.2041635549184733</v>
      </c>
      <c r="K235" s="15">
        <f>+'CALIFICACION FINAL'!K235/'CALIFICACION FINAL'!T235</f>
        <v>0</v>
      </c>
      <c r="L235" s="15">
        <f>+'CALIFICACION FINAL'!L235/'CALIFICACION FINAL'!T235</f>
        <v>0</v>
      </c>
      <c r="M235" s="15">
        <f>+'CALIFICACION FINAL'!M235/'CALIFICACION FINAL'!T235</f>
        <v>0</v>
      </c>
      <c r="N235" s="15">
        <f>+'CALIFICACION FINAL'!N235/'CALIFICACION FINAL'!T235</f>
        <v>0</v>
      </c>
      <c r="O235" s="15">
        <f>+'CALIFICACION FINAL'!O235/'CALIFICACION FINAL'!T235</f>
        <v>1.1383264647912561</v>
      </c>
      <c r="P235" s="15">
        <f>+'CALIFICACION FINAL'!P235/'CALIFICACION FINAL'!T235</f>
        <v>1.0496326823149973</v>
      </c>
      <c r="Q235" s="15">
        <f>+'CALIFICACION FINAL'!Q235/'CALIFICACION FINAL'!T235</f>
        <v>0</v>
      </c>
      <c r="R235" s="15">
        <f>+'CALIFICACION FINAL'!R235/'CALIFICACION FINAL'!T235</f>
        <v>0</v>
      </c>
      <c r="S235" s="15">
        <f>+'CALIFICACION FINAL'!S235/'CALIFICACION FINAL'!T235</f>
        <v>0</v>
      </c>
      <c r="T235" s="15" t="e">
        <f>+'CALIFICACION FINAL'!#REF!/'CALIFICACION FINAL'!T235</f>
        <v>#REF!</v>
      </c>
      <c r="U235" s="15" t="e">
        <f>+'CALIFICACION FINAL'!#REF!/'CALIFICACION FINAL'!T235</f>
        <v>#REF!</v>
      </c>
    </row>
    <row r="236" spans="1:21" s="1" customFormat="1">
      <c r="A236" s="9">
        <f>+'CALIFICACION FINAL'!A236</f>
        <v>231</v>
      </c>
      <c r="B236" s="9" t="str">
        <f>+'CALIFICACION FINAL'!B236</f>
        <v>MASCARA DE TRAQUEOSTOMIA PEDIATRICO</v>
      </c>
      <c r="C236" s="9" t="str">
        <f>+'CALIFICACION FINAL'!C236</f>
        <v>UND</v>
      </c>
      <c r="D236" s="9">
        <f>+'CALIFICACION FINAL'!D236</f>
        <v>4</v>
      </c>
      <c r="E236" s="15">
        <f>+'CALIFICACION FINAL'!E236/'CALIFICACION FINAL'!T236</f>
        <v>0</v>
      </c>
      <c r="F236" s="15">
        <f>+'CALIFICACION FINAL'!F236/'CALIFICACION FINAL'!T236</f>
        <v>0</v>
      </c>
      <c r="G236" s="15">
        <f>+'CALIFICACION FINAL'!G236/'CALIFICACION FINAL'!T236</f>
        <v>0</v>
      </c>
      <c r="H236" s="15">
        <f>+'CALIFICACION FINAL'!H236/'CALIFICACION FINAL'!T236</f>
        <v>1.0361898258791395</v>
      </c>
      <c r="I236" s="15">
        <f>+'CALIFICACION FINAL'!I236/'CALIFICACION FINAL'!T236</f>
        <v>0</v>
      </c>
      <c r="J236" s="15">
        <f>+'CALIFICACION FINAL'!J236/'CALIFICACION FINAL'!T236</f>
        <v>1.1472237623762376</v>
      </c>
      <c r="K236" s="15">
        <f>+'CALIFICACION FINAL'!K236/'CALIFICACION FINAL'!T236</f>
        <v>0</v>
      </c>
      <c r="L236" s="15">
        <f>+'CALIFICACION FINAL'!L236/'CALIFICACION FINAL'!T236</f>
        <v>0</v>
      </c>
      <c r="M236" s="15">
        <f>+'CALIFICACION FINAL'!M236/'CALIFICACION FINAL'!T236</f>
        <v>0</v>
      </c>
      <c r="N236" s="15">
        <f>+'CALIFICACION FINAL'!N236/'CALIFICACION FINAL'!T236</f>
        <v>0</v>
      </c>
      <c r="O236" s="15">
        <f>+'CALIFICACION FINAL'!O236/'CALIFICACION FINAL'!T236</f>
        <v>1.2384772960054626</v>
      </c>
      <c r="P236" s="15">
        <f>+'CALIFICACION FINAL'!P236/'CALIFICACION FINAL'!T236</f>
        <v>1</v>
      </c>
      <c r="Q236" s="15">
        <f>+'CALIFICACION FINAL'!Q236/'CALIFICACION FINAL'!T236</f>
        <v>0</v>
      </c>
      <c r="R236" s="15">
        <f>+'CALIFICACION FINAL'!R236/'CALIFICACION FINAL'!T236</f>
        <v>0</v>
      </c>
      <c r="S236" s="15">
        <f>+'CALIFICACION FINAL'!S236/'CALIFICACION FINAL'!T236</f>
        <v>0</v>
      </c>
      <c r="T236" s="15" t="e">
        <f>+'CALIFICACION FINAL'!#REF!/'CALIFICACION FINAL'!T236</f>
        <v>#REF!</v>
      </c>
      <c r="U236" s="15" t="e">
        <f>+'CALIFICACION FINAL'!#REF!/'CALIFICACION FINAL'!T236</f>
        <v>#REF!</v>
      </c>
    </row>
    <row r="237" spans="1:21" s="1" customFormat="1">
      <c r="A237" s="9">
        <f>+'CALIFICACION FINAL'!A237</f>
        <v>232</v>
      </c>
      <c r="B237" s="9" t="str">
        <f>+'CALIFICACION FINAL'!B237</f>
        <v>MASCARA LARINGEA REUSABLE No 2</v>
      </c>
      <c r="C237" s="9" t="str">
        <f>+'CALIFICACION FINAL'!C237</f>
        <v>UND</v>
      </c>
      <c r="D237" s="9">
        <f>+'CALIFICACION FINAL'!D237</f>
        <v>12</v>
      </c>
      <c r="E237" s="15">
        <f>+'CALIFICACION FINAL'!E237/'CALIFICACION FINAL'!T237</f>
        <v>1.9428790760158416</v>
      </c>
      <c r="F237" s="15">
        <f>+'CALIFICACION FINAL'!F237/'CALIFICACION FINAL'!T237</f>
        <v>0</v>
      </c>
      <c r="G237" s="15">
        <f>+'CALIFICACION FINAL'!G237/'CALIFICACION FINAL'!T237</f>
        <v>0</v>
      </c>
      <c r="H237" s="15">
        <f>+'CALIFICACION FINAL'!H237/'CALIFICACION FINAL'!T237</f>
        <v>1</v>
      </c>
      <c r="I237" s="15">
        <f>+'CALIFICACION FINAL'!I237/'CALIFICACION FINAL'!T237</f>
        <v>0</v>
      </c>
      <c r="J237" s="15">
        <f>+'CALIFICACION FINAL'!J237/'CALIFICACION FINAL'!T237</f>
        <v>2.5378857930456928</v>
      </c>
      <c r="K237" s="15">
        <f>+'CALIFICACION FINAL'!K237/'CALIFICACION FINAL'!T237</f>
        <v>0</v>
      </c>
      <c r="L237" s="15">
        <f>+'CALIFICACION FINAL'!L237/'CALIFICACION FINAL'!T237</f>
        <v>0</v>
      </c>
      <c r="M237" s="15">
        <f>+'CALIFICACION FINAL'!M237/'CALIFICACION FINAL'!T237</f>
        <v>0</v>
      </c>
      <c r="N237" s="15">
        <f>+'CALIFICACION FINAL'!N237/'CALIFICACION FINAL'!T237</f>
        <v>3.5624711691121309</v>
      </c>
      <c r="O237" s="15">
        <f>+'CALIFICACION FINAL'!O237/'CALIFICACION FINAL'!T237</f>
        <v>2.3129975399968599</v>
      </c>
      <c r="P237" s="15">
        <f>+'CALIFICACION FINAL'!P237/'CALIFICACION FINAL'!T237</f>
        <v>1.0189388837517666</v>
      </c>
      <c r="Q237" s="15">
        <f>+'CALIFICACION FINAL'!Q237/'CALIFICACION FINAL'!T237</f>
        <v>3.4405150304447196</v>
      </c>
      <c r="R237" s="15">
        <f>+'CALIFICACION FINAL'!R237/'CALIFICACION FINAL'!T237</f>
        <v>0</v>
      </c>
      <c r="S237" s="15">
        <f>+'CALIFICACION FINAL'!S237/'CALIFICACION FINAL'!T237</f>
        <v>1.4773976307203796</v>
      </c>
      <c r="T237" s="15" t="e">
        <f>+'CALIFICACION FINAL'!#REF!/'CALIFICACION FINAL'!T237</f>
        <v>#REF!</v>
      </c>
      <c r="U237" s="15" t="e">
        <f>+'CALIFICACION FINAL'!#REF!/'CALIFICACION FINAL'!T237</f>
        <v>#REF!</v>
      </c>
    </row>
    <row r="238" spans="1:21" s="1" customFormat="1">
      <c r="A238" s="9">
        <f>+'CALIFICACION FINAL'!A238</f>
        <v>233</v>
      </c>
      <c r="B238" s="9" t="str">
        <f>+'CALIFICACION FINAL'!B238</f>
        <v>MASCARA LARINGEA REUSABLE No 3</v>
      </c>
      <c r="C238" s="9" t="str">
        <f>+'CALIFICACION FINAL'!C238</f>
        <v>UND</v>
      </c>
      <c r="D238" s="9">
        <f>+'CALIFICACION FINAL'!D238</f>
        <v>12</v>
      </c>
      <c r="E238" s="15">
        <f>+'CALIFICACION FINAL'!E238/'CALIFICACION FINAL'!T238</f>
        <v>1.9428790760158416</v>
      </c>
      <c r="F238" s="15">
        <f>+'CALIFICACION FINAL'!F238/'CALIFICACION FINAL'!T238</f>
        <v>0</v>
      </c>
      <c r="G238" s="15">
        <f>+'CALIFICACION FINAL'!G238/'CALIFICACION FINAL'!T238</f>
        <v>0</v>
      </c>
      <c r="H238" s="15">
        <f>+'CALIFICACION FINAL'!H238/'CALIFICACION FINAL'!T238</f>
        <v>1</v>
      </c>
      <c r="I238" s="15">
        <f>+'CALIFICACION FINAL'!I238/'CALIFICACION FINAL'!T238</f>
        <v>0</v>
      </c>
      <c r="J238" s="15">
        <f>+'CALIFICACION FINAL'!J238/'CALIFICACION FINAL'!T238</f>
        <v>2.5378857930456928</v>
      </c>
      <c r="K238" s="15">
        <f>+'CALIFICACION FINAL'!K238/'CALIFICACION FINAL'!T238</f>
        <v>0</v>
      </c>
      <c r="L238" s="15">
        <f>+'CALIFICACION FINAL'!L238/'CALIFICACION FINAL'!T238</f>
        <v>0</v>
      </c>
      <c r="M238" s="15">
        <f>+'CALIFICACION FINAL'!M238/'CALIFICACION FINAL'!T238</f>
        <v>0</v>
      </c>
      <c r="N238" s="15">
        <f>+'CALIFICACION FINAL'!N238/'CALIFICACION FINAL'!T238</f>
        <v>3.5624711691121309</v>
      </c>
      <c r="O238" s="15">
        <f>+'CALIFICACION FINAL'!O238/'CALIFICACION FINAL'!T238</f>
        <v>2.3129975399968599</v>
      </c>
      <c r="P238" s="15">
        <f>+'CALIFICACION FINAL'!P238/'CALIFICACION FINAL'!T238</f>
        <v>1.0189388837517666</v>
      </c>
      <c r="Q238" s="15">
        <f>+'CALIFICACION FINAL'!Q238/'CALIFICACION FINAL'!T238</f>
        <v>3.4405150304447196</v>
      </c>
      <c r="R238" s="15">
        <f>+'CALIFICACION FINAL'!R238/'CALIFICACION FINAL'!T238</f>
        <v>0</v>
      </c>
      <c r="S238" s="15">
        <f>+'CALIFICACION FINAL'!S238/'CALIFICACION FINAL'!T238</f>
        <v>1.4773976307203796</v>
      </c>
      <c r="T238" s="15" t="e">
        <f>+'CALIFICACION FINAL'!#REF!/'CALIFICACION FINAL'!T238</f>
        <v>#REF!</v>
      </c>
      <c r="U238" s="15" t="e">
        <f>+'CALIFICACION FINAL'!#REF!/'CALIFICACION FINAL'!T238</f>
        <v>#REF!</v>
      </c>
    </row>
    <row r="239" spans="1:21" s="1" customFormat="1">
      <c r="A239" s="9">
        <f>+'CALIFICACION FINAL'!A239</f>
        <v>234</v>
      </c>
      <c r="B239" s="9" t="str">
        <f>+'CALIFICACION FINAL'!B239</f>
        <v>MASCARA LARINGEA REUSABLE No 4</v>
      </c>
      <c r="C239" s="9" t="str">
        <f>+'CALIFICACION FINAL'!C239</f>
        <v>UND</v>
      </c>
      <c r="D239" s="9">
        <f>+'CALIFICACION FINAL'!D239</f>
        <v>12</v>
      </c>
      <c r="E239" s="15">
        <f>+'CALIFICACION FINAL'!E239/'CALIFICACION FINAL'!T239</f>
        <v>1.9067670367648517</v>
      </c>
      <c r="F239" s="15">
        <f>+'CALIFICACION FINAL'!F239/'CALIFICACION FINAL'!T239</f>
        <v>0</v>
      </c>
      <c r="G239" s="15">
        <f>+'CALIFICACION FINAL'!G239/'CALIFICACION FINAL'!T239</f>
        <v>0</v>
      </c>
      <c r="H239" s="15">
        <f>+'CALIFICACION FINAL'!H239/'CALIFICACION FINAL'!T239</f>
        <v>1.0330547380489745</v>
      </c>
      <c r="I239" s="15">
        <f>+'CALIFICACION FINAL'!I239/'CALIFICACION FINAL'!T239</f>
        <v>0</v>
      </c>
      <c r="J239" s="15">
        <f>+'CALIFICACION FINAL'!J239/'CALIFICACION FINAL'!T239</f>
        <v>2.4907144417740872</v>
      </c>
      <c r="K239" s="15">
        <f>+'CALIFICACION FINAL'!K239/'CALIFICACION FINAL'!T239</f>
        <v>0</v>
      </c>
      <c r="L239" s="15">
        <f>+'CALIFICACION FINAL'!L239/'CALIFICACION FINAL'!T239</f>
        <v>0</v>
      </c>
      <c r="M239" s="15">
        <f>+'CALIFICACION FINAL'!M239/'CALIFICACION FINAL'!T239</f>
        <v>0</v>
      </c>
      <c r="N239" s="15">
        <f>+'CALIFICACION FINAL'!N239/'CALIFICACION FINAL'!T239</f>
        <v>3.4962559834746854</v>
      </c>
      <c r="O239" s="15">
        <f>+'CALIFICACION FINAL'!O239/'CALIFICACION FINAL'!T239</f>
        <v>2.2700061572685564</v>
      </c>
      <c r="P239" s="15">
        <f>+'CALIFICACION FINAL'!P239/'CALIFICACION FINAL'!T239</f>
        <v>1</v>
      </c>
      <c r="Q239" s="15">
        <f>+'CALIFICACION FINAL'!Q239/'CALIFICACION FINAL'!T239</f>
        <v>3.3765666276044253</v>
      </c>
      <c r="R239" s="15">
        <f>+'CALIFICACION FINAL'!R239/'CALIFICACION FINAL'!T239</f>
        <v>0</v>
      </c>
      <c r="S239" s="15">
        <f>+'CALIFICACION FINAL'!S239/'CALIFICACION FINAL'!T239</f>
        <v>1.449937434206606</v>
      </c>
      <c r="T239" s="15" t="e">
        <f>+'CALIFICACION FINAL'!#REF!/'CALIFICACION FINAL'!T239</f>
        <v>#REF!</v>
      </c>
      <c r="U239" s="15" t="e">
        <f>+'CALIFICACION FINAL'!#REF!/'CALIFICACION FINAL'!T239</f>
        <v>#REF!</v>
      </c>
    </row>
    <row r="240" spans="1:21" s="1" customFormat="1">
      <c r="A240" s="9">
        <f>+'CALIFICACION FINAL'!A240</f>
        <v>235</v>
      </c>
      <c r="B240" s="9" t="str">
        <f>+'CALIFICACION FINAL'!B240</f>
        <v>MASCARA LARINGEA REUSABLE No 4.5</v>
      </c>
      <c r="C240" s="9" t="str">
        <f>+'CALIFICACION FINAL'!C240</f>
        <v>UND</v>
      </c>
      <c r="D240" s="9">
        <f>+'CALIFICACION FINAL'!D240</f>
        <v>12</v>
      </c>
      <c r="E240" s="15">
        <f>+'CALIFICACION FINAL'!E240/'CALIFICACION FINAL'!T240</f>
        <v>0</v>
      </c>
      <c r="F240" s="15">
        <f>+'CALIFICACION FINAL'!F240/'CALIFICACION FINAL'!T240</f>
        <v>0</v>
      </c>
      <c r="G240" s="15">
        <f>+'CALIFICACION FINAL'!G240/'CALIFICACION FINAL'!T240</f>
        <v>0</v>
      </c>
      <c r="H240" s="15">
        <f>+'CALIFICACION FINAL'!H240/'CALIFICACION FINAL'!T240</f>
        <v>0</v>
      </c>
      <c r="I240" s="15">
        <f>+'CALIFICACION FINAL'!I240/'CALIFICACION FINAL'!T240</f>
        <v>0</v>
      </c>
      <c r="J240" s="15">
        <f>+'CALIFICACION FINAL'!J240/'CALIFICACION FINAL'!T240</f>
        <v>0</v>
      </c>
      <c r="K240" s="15">
        <f>+'CALIFICACION FINAL'!K240/'CALIFICACION FINAL'!T240</f>
        <v>0</v>
      </c>
      <c r="L240" s="15">
        <f>+'CALIFICACION FINAL'!L240/'CALIFICACION FINAL'!T240</f>
        <v>0</v>
      </c>
      <c r="M240" s="15">
        <f>+'CALIFICACION FINAL'!M240/'CALIFICACION FINAL'!T240</f>
        <v>0</v>
      </c>
      <c r="N240" s="15">
        <f>+'CALIFICACION FINAL'!N240/'CALIFICACION FINAL'!T240</f>
        <v>1.0354470588235294</v>
      </c>
      <c r="O240" s="15">
        <f>+'CALIFICACION FINAL'!O240/'CALIFICACION FINAL'!T240</f>
        <v>0</v>
      </c>
      <c r="P240" s="15">
        <f>+'CALIFICACION FINAL'!P240/'CALIFICACION FINAL'!T240</f>
        <v>0</v>
      </c>
      <c r="Q240" s="15">
        <f>+'CALIFICACION FINAL'!Q240/'CALIFICACION FINAL'!T240</f>
        <v>1</v>
      </c>
      <c r="R240" s="15">
        <f>+'CALIFICACION FINAL'!R240/'CALIFICACION FINAL'!T240</f>
        <v>0</v>
      </c>
      <c r="S240" s="15">
        <f>+'CALIFICACION FINAL'!S240/'CALIFICACION FINAL'!T240</f>
        <v>0</v>
      </c>
      <c r="T240" s="15" t="e">
        <f>+'CALIFICACION FINAL'!#REF!/'CALIFICACION FINAL'!T240</f>
        <v>#REF!</v>
      </c>
      <c r="U240" s="15" t="e">
        <f>+'CALIFICACION FINAL'!#REF!/'CALIFICACION FINAL'!T240</f>
        <v>#REF!</v>
      </c>
    </row>
    <row r="241" spans="1:21" s="1" customFormat="1">
      <c r="A241" s="9">
        <f>+'CALIFICACION FINAL'!A241</f>
        <v>236</v>
      </c>
      <c r="B241" s="9" t="str">
        <f>+'CALIFICACION FINAL'!B241</f>
        <v>MASCARA LARINGEA REUSABLE No 5</v>
      </c>
      <c r="C241" s="9" t="str">
        <f>+'CALIFICACION FINAL'!C241</f>
        <v>UND</v>
      </c>
      <c r="D241" s="9">
        <f>+'CALIFICACION FINAL'!D241</f>
        <v>12</v>
      </c>
      <c r="E241" s="15">
        <f>+'CALIFICACION FINAL'!E241/'CALIFICACION FINAL'!T241</f>
        <v>1.9067670367648517</v>
      </c>
      <c r="F241" s="15">
        <f>+'CALIFICACION FINAL'!F241/'CALIFICACION FINAL'!T241</f>
        <v>0</v>
      </c>
      <c r="G241" s="15">
        <f>+'CALIFICACION FINAL'!G241/'CALIFICACION FINAL'!T241</f>
        <v>0</v>
      </c>
      <c r="H241" s="15">
        <f>+'CALIFICACION FINAL'!H241/'CALIFICACION FINAL'!T241</f>
        <v>1.0330547380489745</v>
      </c>
      <c r="I241" s="15">
        <f>+'CALIFICACION FINAL'!I241/'CALIFICACION FINAL'!T241</f>
        <v>0</v>
      </c>
      <c r="J241" s="15">
        <f>+'CALIFICACION FINAL'!J241/'CALIFICACION FINAL'!T241</f>
        <v>2.4907144417740872</v>
      </c>
      <c r="K241" s="15">
        <f>+'CALIFICACION FINAL'!K241/'CALIFICACION FINAL'!T241</f>
        <v>0</v>
      </c>
      <c r="L241" s="15">
        <f>+'CALIFICACION FINAL'!L241/'CALIFICACION FINAL'!T241</f>
        <v>0</v>
      </c>
      <c r="M241" s="15">
        <f>+'CALIFICACION FINAL'!M241/'CALIFICACION FINAL'!T241</f>
        <v>0</v>
      </c>
      <c r="N241" s="15">
        <f>+'CALIFICACION FINAL'!N241/'CALIFICACION FINAL'!T241</f>
        <v>3.4962559834746854</v>
      </c>
      <c r="O241" s="15">
        <f>+'CALIFICACION FINAL'!O241/'CALIFICACION FINAL'!T241</f>
        <v>2.2700061572685564</v>
      </c>
      <c r="P241" s="15">
        <f>+'CALIFICACION FINAL'!P241/'CALIFICACION FINAL'!T241</f>
        <v>1</v>
      </c>
      <c r="Q241" s="15">
        <f>+'CALIFICACION FINAL'!Q241/'CALIFICACION FINAL'!T241</f>
        <v>0</v>
      </c>
      <c r="R241" s="15">
        <f>+'CALIFICACION FINAL'!R241/'CALIFICACION FINAL'!T241</f>
        <v>0</v>
      </c>
      <c r="S241" s="15">
        <f>+'CALIFICACION FINAL'!S241/'CALIFICACION FINAL'!T241</f>
        <v>1.449937434206606</v>
      </c>
      <c r="T241" s="15" t="e">
        <f>+'CALIFICACION FINAL'!#REF!/'CALIFICACION FINAL'!T241</f>
        <v>#REF!</v>
      </c>
      <c r="U241" s="15" t="e">
        <f>+'CALIFICACION FINAL'!#REF!/'CALIFICACION FINAL'!T241</f>
        <v>#REF!</v>
      </c>
    </row>
    <row r="242" spans="1:21" s="1" customFormat="1">
      <c r="A242" s="9">
        <f>+'CALIFICACION FINAL'!A242</f>
        <v>237</v>
      </c>
      <c r="B242" s="9" t="str">
        <f>+'CALIFICACION FINAL'!B242</f>
        <v>MASCARA LARINGEA REUSABLE No 5,5</v>
      </c>
      <c r="C242" s="9" t="str">
        <f>+'CALIFICACION FINAL'!C242</f>
        <v>UND</v>
      </c>
      <c r="D242" s="9">
        <f>+'CALIFICACION FINAL'!D242</f>
        <v>12</v>
      </c>
      <c r="E242" s="15">
        <f>+'CALIFICACION FINAL'!E242/'CALIFICACION FINAL'!T242</f>
        <v>0</v>
      </c>
      <c r="F242" s="15">
        <f>+'CALIFICACION FINAL'!F242/'CALIFICACION FINAL'!T242</f>
        <v>0</v>
      </c>
      <c r="G242" s="15">
        <f>+'CALIFICACION FINAL'!G242/'CALIFICACION FINAL'!T242</f>
        <v>0</v>
      </c>
      <c r="H242" s="15">
        <f>+'CALIFICACION FINAL'!H242/'CALIFICACION FINAL'!T242</f>
        <v>0</v>
      </c>
      <c r="I242" s="15">
        <f>+'CALIFICACION FINAL'!I242/'CALIFICACION FINAL'!T242</f>
        <v>0</v>
      </c>
      <c r="J242" s="15">
        <f>+'CALIFICACION FINAL'!J242/'CALIFICACION FINAL'!T242</f>
        <v>0</v>
      </c>
      <c r="K242" s="15">
        <f>+'CALIFICACION FINAL'!K242/'CALIFICACION FINAL'!T242</f>
        <v>0</v>
      </c>
      <c r="L242" s="15">
        <f>+'CALIFICACION FINAL'!L242/'CALIFICACION FINAL'!T242</f>
        <v>0</v>
      </c>
      <c r="M242" s="15">
        <f>+'CALIFICACION FINAL'!M242/'CALIFICACION FINAL'!T242</f>
        <v>0</v>
      </c>
      <c r="N242" s="15">
        <f>+'CALIFICACION FINAL'!N242/'CALIFICACION FINAL'!T242</f>
        <v>0</v>
      </c>
      <c r="O242" s="15">
        <f>+'CALIFICACION FINAL'!O242/'CALIFICACION FINAL'!T242</f>
        <v>0</v>
      </c>
      <c r="P242" s="15">
        <f>+'CALIFICACION FINAL'!P242/'CALIFICACION FINAL'!T242</f>
        <v>0</v>
      </c>
      <c r="Q242" s="15">
        <f>+'CALIFICACION FINAL'!Q242/'CALIFICACION FINAL'!T242</f>
        <v>1</v>
      </c>
      <c r="R242" s="15">
        <f>+'CALIFICACION FINAL'!R242/'CALIFICACION FINAL'!T242</f>
        <v>0</v>
      </c>
      <c r="S242" s="15">
        <f>+'CALIFICACION FINAL'!S242/'CALIFICACION FINAL'!T242</f>
        <v>0</v>
      </c>
      <c r="T242" s="15" t="e">
        <f>+'CALIFICACION FINAL'!#REF!/'CALIFICACION FINAL'!T242</f>
        <v>#REF!</v>
      </c>
      <c r="U242" s="15" t="e">
        <f>+'CALIFICACION FINAL'!#REF!/'CALIFICACION FINAL'!T242</f>
        <v>#REF!</v>
      </c>
    </row>
    <row r="243" spans="1:21" s="1" customFormat="1">
      <c r="A243" s="9">
        <f>+'CALIFICACION FINAL'!A243</f>
        <v>238</v>
      </c>
      <c r="B243" s="9" t="str">
        <f>+'CALIFICACION FINAL'!B243</f>
        <v>MASCARA LARINGEA REUSABLE No. 1,5</v>
      </c>
      <c r="C243" s="9" t="str">
        <f>+'CALIFICACION FINAL'!C243</f>
        <v>UND</v>
      </c>
      <c r="D243" s="9">
        <f>+'CALIFICACION FINAL'!D243</f>
        <v>12</v>
      </c>
      <c r="E243" s="15">
        <f>+'CALIFICACION FINAL'!E243/'CALIFICACION FINAL'!T243</f>
        <v>1.9067670367648517</v>
      </c>
      <c r="F243" s="15">
        <f>+'CALIFICACION FINAL'!F243/'CALIFICACION FINAL'!T243</f>
        <v>0</v>
      </c>
      <c r="G243" s="15">
        <f>+'CALIFICACION FINAL'!G243/'CALIFICACION FINAL'!T243</f>
        <v>0</v>
      </c>
      <c r="H243" s="15">
        <f>+'CALIFICACION FINAL'!H243/'CALIFICACION FINAL'!T243</f>
        <v>1.0330547380489745</v>
      </c>
      <c r="I243" s="15">
        <f>+'CALIFICACION FINAL'!I243/'CALIFICACION FINAL'!T243</f>
        <v>0</v>
      </c>
      <c r="J243" s="15">
        <f>+'CALIFICACION FINAL'!J243/'CALIFICACION FINAL'!T243</f>
        <v>0</v>
      </c>
      <c r="K243" s="15">
        <f>+'CALIFICACION FINAL'!K243/'CALIFICACION FINAL'!T243</f>
        <v>0</v>
      </c>
      <c r="L243" s="15">
        <f>+'CALIFICACION FINAL'!L243/'CALIFICACION FINAL'!T243</f>
        <v>0</v>
      </c>
      <c r="M243" s="15">
        <f>+'CALIFICACION FINAL'!M243/'CALIFICACION FINAL'!T243</f>
        <v>0</v>
      </c>
      <c r="N243" s="15">
        <f>+'CALIFICACION FINAL'!N243/'CALIFICACION FINAL'!T243</f>
        <v>3.4962559834746854</v>
      </c>
      <c r="O243" s="15">
        <f>+'CALIFICACION FINAL'!O243/'CALIFICACION FINAL'!T243</f>
        <v>2.2700061572685564</v>
      </c>
      <c r="P243" s="15">
        <f>+'CALIFICACION FINAL'!P243/'CALIFICACION FINAL'!T243</f>
        <v>1</v>
      </c>
      <c r="Q243" s="15">
        <f>+'CALIFICACION FINAL'!Q243/'CALIFICACION FINAL'!T243</f>
        <v>3.3765666276044253</v>
      </c>
      <c r="R243" s="15">
        <f>+'CALIFICACION FINAL'!R243/'CALIFICACION FINAL'!T243</f>
        <v>0</v>
      </c>
      <c r="S243" s="15">
        <f>+'CALIFICACION FINAL'!S243/'CALIFICACION FINAL'!T243</f>
        <v>1.449937434206606</v>
      </c>
      <c r="T243" s="15" t="e">
        <f>+'CALIFICACION FINAL'!#REF!/'CALIFICACION FINAL'!T243</f>
        <v>#REF!</v>
      </c>
      <c r="U243" s="15" t="e">
        <f>+'CALIFICACION FINAL'!#REF!/'CALIFICACION FINAL'!T243</f>
        <v>#REF!</v>
      </c>
    </row>
    <row r="244" spans="1:21" s="1" customFormat="1">
      <c r="A244" s="9">
        <f>+'CALIFICACION FINAL'!A244</f>
        <v>239</v>
      </c>
      <c r="B244" s="9" t="str">
        <f>+'CALIFICACION FINAL'!B244</f>
        <v>MASCARA LARINGEA REUSABLE No.2.5</v>
      </c>
      <c r="C244" s="9" t="str">
        <f>+'CALIFICACION FINAL'!C244</f>
        <v>UND</v>
      </c>
      <c r="D244" s="9">
        <f>+'CALIFICACION FINAL'!D244</f>
        <v>12</v>
      </c>
      <c r="E244" s="15">
        <f>+'CALIFICACION FINAL'!E244/'CALIFICACION FINAL'!T244</f>
        <v>1.9067670367648517</v>
      </c>
      <c r="F244" s="15">
        <f>+'CALIFICACION FINAL'!F244/'CALIFICACION FINAL'!T244</f>
        <v>0</v>
      </c>
      <c r="G244" s="15">
        <f>+'CALIFICACION FINAL'!G244/'CALIFICACION FINAL'!T244</f>
        <v>0</v>
      </c>
      <c r="H244" s="15">
        <f>+'CALIFICACION FINAL'!H244/'CALIFICACION FINAL'!T244</f>
        <v>1.0330547380489745</v>
      </c>
      <c r="I244" s="15">
        <f>+'CALIFICACION FINAL'!I244/'CALIFICACION FINAL'!T244</f>
        <v>0</v>
      </c>
      <c r="J244" s="15">
        <f>+'CALIFICACION FINAL'!J244/'CALIFICACION FINAL'!T244</f>
        <v>2.4907144417740872</v>
      </c>
      <c r="K244" s="15">
        <f>+'CALIFICACION FINAL'!K244/'CALIFICACION FINAL'!T244</f>
        <v>0</v>
      </c>
      <c r="L244" s="15">
        <f>+'CALIFICACION FINAL'!L244/'CALIFICACION FINAL'!T244</f>
        <v>0</v>
      </c>
      <c r="M244" s="15">
        <f>+'CALIFICACION FINAL'!M244/'CALIFICACION FINAL'!T244</f>
        <v>0</v>
      </c>
      <c r="N244" s="15">
        <f>+'CALIFICACION FINAL'!N244/'CALIFICACION FINAL'!T244</f>
        <v>3.4962559834746854</v>
      </c>
      <c r="O244" s="15">
        <f>+'CALIFICACION FINAL'!O244/'CALIFICACION FINAL'!T244</f>
        <v>2.2700061572685564</v>
      </c>
      <c r="P244" s="15">
        <f>+'CALIFICACION FINAL'!P244/'CALIFICACION FINAL'!T244</f>
        <v>1</v>
      </c>
      <c r="Q244" s="15">
        <f>+'CALIFICACION FINAL'!Q244/'CALIFICACION FINAL'!T244</f>
        <v>3.3765666276044253</v>
      </c>
      <c r="R244" s="15">
        <f>+'CALIFICACION FINAL'!R244/'CALIFICACION FINAL'!T244</f>
        <v>0</v>
      </c>
      <c r="S244" s="15">
        <f>+'CALIFICACION FINAL'!S244/'CALIFICACION FINAL'!T244</f>
        <v>1.449937434206606</v>
      </c>
      <c r="T244" s="15" t="e">
        <f>+'CALIFICACION FINAL'!#REF!/'CALIFICACION FINAL'!T244</f>
        <v>#REF!</v>
      </c>
      <c r="U244" s="15" t="e">
        <f>+'CALIFICACION FINAL'!#REF!/'CALIFICACION FINAL'!T244</f>
        <v>#REF!</v>
      </c>
    </row>
    <row r="245" spans="1:21" s="1" customFormat="1">
      <c r="A245" s="9">
        <f>+'CALIFICACION FINAL'!A245</f>
        <v>240</v>
      </c>
      <c r="B245" s="9" t="str">
        <f>+'CALIFICACION FINAL'!B245</f>
        <v>MASCARA PARA OXIGENO CON RESERVORIO ADULTO</v>
      </c>
      <c r="C245" s="9" t="str">
        <f>+'CALIFICACION FINAL'!C245</f>
        <v>UND</v>
      </c>
      <c r="D245" s="9">
        <f>+'CALIFICACION FINAL'!D245</f>
        <v>80</v>
      </c>
      <c r="E245" s="15">
        <f>+'CALIFICACION FINAL'!E245/'CALIFICACION FINAL'!T245</f>
        <v>1.3403660012099217</v>
      </c>
      <c r="F245" s="15">
        <f>+'CALIFICACION FINAL'!F245/'CALIFICACION FINAL'!T245</f>
        <v>0</v>
      </c>
      <c r="G245" s="15">
        <f>+'CALIFICACION FINAL'!G245/'CALIFICACION FINAL'!T245</f>
        <v>0</v>
      </c>
      <c r="H245" s="15">
        <f>+'CALIFICACION FINAL'!H245/'CALIFICACION FINAL'!T245</f>
        <v>1.0385158298043964</v>
      </c>
      <c r="I245" s="15">
        <f>+'CALIFICACION FINAL'!I245/'CALIFICACION FINAL'!T245</f>
        <v>0</v>
      </c>
      <c r="J245" s="15">
        <f>+'CALIFICACION FINAL'!J245/'CALIFICACION FINAL'!T245</f>
        <v>1</v>
      </c>
      <c r="K245" s="15">
        <f>+'CALIFICACION FINAL'!K245/'CALIFICACION FINAL'!T245</f>
        <v>0</v>
      </c>
      <c r="L245" s="15">
        <f>+'CALIFICACION FINAL'!L245/'CALIFICACION FINAL'!T245</f>
        <v>0</v>
      </c>
      <c r="M245" s="15">
        <f>+'CALIFICACION FINAL'!M245/'CALIFICACION FINAL'!T245</f>
        <v>0</v>
      </c>
      <c r="N245" s="15">
        <f>+'CALIFICACION FINAL'!N245/'CALIFICACION FINAL'!T245</f>
        <v>0</v>
      </c>
      <c r="O245" s="15">
        <f>+'CALIFICACION FINAL'!O245/'CALIFICACION FINAL'!T245</f>
        <v>1.4360380116959068</v>
      </c>
      <c r="P245" s="15">
        <f>+'CALIFICACION FINAL'!P245/'CALIFICACION FINAL'!T245</f>
        <v>1.7646198830409359</v>
      </c>
      <c r="Q245" s="15">
        <f>+'CALIFICACION FINAL'!Q245/'CALIFICACION FINAL'!T245</f>
        <v>1.2562134502923981</v>
      </c>
      <c r="R245" s="15">
        <f>+'CALIFICACION FINAL'!R245/'CALIFICACION FINAL'!T245</f>
        <v>0</v>
      </c>
      <c r="S245" s="15">
        <f>+'CALIFICACION FINAL'!S245/'CALIFICACION FINAL'!T245</f>
        <v>0</v>
      </c>
      <c r="T245" s="15" t="e">
        <f>+'CALIFICACION FINAL'!#REF!/'CALIFICACION FINAL'!T245</f>
        <v>#REF!</v>
      </c>
      <c r="U245" s="15" t="e">
        <f>+'CALIFICACION FINAL'!#REF!/'CALIFICACION FINAL'!T245</f>
        <v>#REF!</v>
      </c>
    </row>
    <row r="246" spans="1:21" s="1" customFormat="1">
      <c r="A246" s="9">
        <f>+'CALIFICACION FINAL'!A246</f>
        <v>241</v>
      </c>
      <c r="B246" s="9" t="str">
        <f>+'CALIFICACION FINAL'!B246</f>
        <v>MASCARA PARA OXIGENO CON RESERVORIO PEDIATRICA</v>
      </c>
      <c r="C246" s="9" t="str">
        <f>+'CALIFICACION FINAL'!C246</f>
        <v>UND</v>
      </c>
      <c r="D246" s="9">
        <f>+'CALIFICACION FINAL'!D246</f>
        <v>40</v>
      </c>
      <c r="E246" s="15">
        <f>+'CALIFICACION FINAL'!E246/'CALIFICACION FINAL'!T246</f>
        <v>1.4030343007915567</v>
      </c>
      <c r="F246" s="15">
        <f>+'CALIFICACION FINAL'!F246/'CALIFICACION FINAL'!T246</f>
        <v>0</v>
      </c>
      <c r="G246" s="15">
        <f>+'CALIFICACION FINAL'!G246/'CALIFICACION FINAL'!T246</f>
        <v>0</v>
      </c>
      <c r="H246" s="15">
        <f>+'CALIFICACION FINAL'!H246/'CALIFICACION FINAL'!T246</f>
        <v>1</v>
      </c>
      <c r="I246" s="15">
        <f>+'CALIFICACION FINAL'!I246/'CALIFICACION FINAL'!T246</f>
        <v>0</v>
      </c>
      <c r="J246" s="15">
        <f>+'CALIFICACION FINAL'!J246/'CALIFICACION FINAL'!T246</f>
        <v>1.0467546174142477</v>
      </c>
      <c r="K246" s="15">
        <f>+'CALIFICACION FINAL'!K246/'CALIFICACION FINAL'!T246</f>
        <v>0</v>
      </c>
      <c r="L246" s="15">
        <f>+'CALIFICACION FINAL'!L246/'CALIFICACION FINAL'!T246</f>
        <v>0</v>
      </c>
      <c r="M246" s="15">
        <f>+'CALIFICACION FINAL'!M246/'CALIFICACION FINAL'!T246</f>
        <v>0</v>
      </c>
      <c r="N246" s="15">
        <f>+'CALIFICACION FINAL'!N246/'CALIFICACION FINAL'!T246</f>
        <v>0</v>
      </c>
      <c r="O246" s="15">
        <f>+'CALIFICACION FINAL'!O246/'CALIFICACION FINAL'!T246</f>
        <v>1.5031794195250661</v>
      </c>
      <c r="P246" s="15">
        <f>+'CALIFICACION FINAL'!P246/'CALIFICACION FINAL'!T246</f>
        <v>1.8471240105540896</v>
      </c>
      <c r="Q246" s="15">
        <f>+'CALIFICACION FINAL'!Q246/'CALIFICACION FINAL'!T246</f>
        <v>1.3149472295514513</v>
      </c>
      <c r="R246" s="15">
        <f>+'CALIFICACION FINAL'!R246/'CALIFICACION FINAL'!T246</f>
        <v>0</v>
      </c>
      <c r="S246" s="15">
        <f>+'CALIFICACION FINAL'!S246/'CALIFICACION FINAL'!T246</f>
        <v>0</v>
      </c>
      <c r="T246" s="15" t="e">
        <f>+'CALIFICACION FINAL'!#REF!/'CALIFICACION FINAL'!T246</f>
        <v>#REF!</v>
      </c>
      <c r="U246" s="15" t="e">
        <f>+'CALIFICACION FINAL'!#REF!/'CALIFICACION FINAL'!T246</f>
        <v>#REF!</v>
      </c>
    </row>
    <row r="247" spans="1:21" s="1" customFormat="1">
      <c r="A247" s="9">
        <f>+'CALIFICACION FINAL'!A247</f>
        <v>242</v>
      </c>
      <c r="B247" s="9" t="str">
        <f>+'CALIFICACION FINAL'!B247</f>
        <v>MASCARA SIMPLE PARA OXIGENO ADULTO</v>
      </c>
      <c r="C247" s="9" t="str">
        <f>+'CALIFICACION FINAL'!C247</f>
        <v>UND</v>
      </c>
      <c r="D247" s="9">
        <f>+'CALIFICACION FINAL'!D247</f>
        <v>200</v>
      </c>
      <c r="E247" s="15">
        <f>+'CALIFICACION FINAL'!E247/'CALIFICACION FINAL'!T247</f>
        <v>1.4656895403064623</v>
      </c>
      <c r="F247" s="15">
        <f>+'CALIFICACION FINAL'!F247/'CALIFICACION FINAL'!T247</f>
        <v>0</v>
      </c>
      <c r="G247" s="15">
        <f>+'CALIFICACION FINAL'!G247/'CALIFICACION FINAL'!T247</f>
        <v>0</v>
      </c>
      <c r="H247" s="15">
        <f>+'CALIFICACION FINAL'!H247/'CALIFICACION FINAL'!T247</f>
        <v>1.4381217119621401</v>
      </c>
      <c r="I247" s="15">
        <f>+'CALIFICACION FINAL'!I247/'CALIFICACION FINAL'!T247</f>
        <v>0</v>
      </c>
      <c r="J247" s="15">
        <f>+'CALIFICACION FINAL'!J247/'CALIFICACION FINAL'!T247</f>
        <v>1.10126582278481</v>
      </c>
      <c r="K247" s="15">
        <f>+'CALIFICACION FINAL'!K247/'CALIFICACION FINAL'!T247</f>
        <v>0</v>
      </c>
      <c r="L247" s="15">
        <f>+'CALIFICACION FINAL'!L247/'CALIFICACION FINAL'!T247</f>
        <v>0</v>
      </c>
      <c r="M247" s="15">
        <f>+'CALIFICACION FINAL'!M247/'CALIFICACION FINAL'!T247</f>
        <v>1.6462358427714856</v>
      </c>
      <c r="N247" s="15">
        <f>+'CALIFICACION FINAL'!N247/'CALIFICACION FINAL'!T247</f>
        <v>1</v>
      </c>
      <c r="O247" s="15">
        <f>+'CALIFICACION FINAL'!O247/'CALIFICACION FINAL'!T247</f>
        <v>1.1419053964023984</v>
      </c>
      <c r="P247" s="15">
        <f>+'CALIFICACION FINAL'!P247/'CALIFICACION FINAL'!T247</f>
        <v>1.0259826782145236</v>
      </c>
      <c r="Q247" s="15">
        <f>+'CALIFICACION FINAL'!Q247/'CALIFICACION FINAL'!T247</f>
        <v>0</v>
      </c>
      <c r="R247" s="15">
        <f>+'CALIFICACION FINAL'!R247/'CALIFICACION FINAL'!T247</f>
        <v>0</v>
      </c>
      <c r="S247" s="15">
        <f>+'CALIFICACION FINAL'!S247/'CALIFICACION FINAL'!T247</f>
        <v>0</v>
      </c>
      <c r="T247" s="15" t="e">
        <f>+'CALIFICACION FINAL'!#REF!/'CALIFICACION FINAL'!T247</f>
        <v>#REF!</v>
      </c>
      <c r="U247" s="15" t="e">
        <f>+'CALIFICACION FINAL'!#REF!/'CALIFICACION FINAL'!T247</f>
        <v>#REF!</v>
      </c>
    </row>
    <row r="248" spans="1:21" s="1" customFormat="1">
      <c r="A248" s="9">
        <f>+'CALIFICACION FINAL'!A248</f>
        <v>243</v>
      </c>
      <c r="B248" s="9" t="str">
        <f>+'CALIFICACION FINAL'!B248</f>
        <v>MASCARA SIMPLE PARA OXIGENO PEDIATRICA</v>
      </c>
      <c r="C248" s="9" t="str">
        <f>+'CALIFICACION FINAL'!C248</f>
        <v>UND</v>
      </c>
      <c r="D248" s="9">
        <f>+'CALIFICACION FINAL'!D248</f>
        <v>80</v>
      </c>
      <c r="E248" s="15">
        <f>+'CALIFICACION FINAL'!E248/'CALIFICACION FINAL'!T248</f>
        <v>1.5002939447383892</v>
      </c>
      <c r="F248" s="15">
        <f>+'CALIFICACION FINAL'!F248/'CALIFICACION FINAL'!T248</f>
        <v>0</v>
      </c>
      <c r="G248" s="15">
        <f>+'CALIFICACION FINAL'!G248/'CALIFICACION FINAL'!T248</f>
        <v>0</v>
      </c>
      <c r="H248" s="15">
        <f>+'CALIFICACION FINAL'!H248/'CALIFICACION FINAL'!T248</f>
        <v>1</v>
      </c>
      <c r="I248" s="15">
        <f>+'CALIFICACION FINAL'!I248/'CALIFICACION FINAL'!T248</f>
        <v>0</v>
      </c>
      <c r="J248" s="15">
        <f>+'CALIFICACION FINAL'!J248/'CALIFICACION FINAL'!T248</f>
        <v>1.1894603174603173</v>
      </c>
      <c r="K248" s="15">
        <f>+'CALIFICACION FINAL'!K248/'CALIFICACION FINAL'!T248</f>
        <v>0</v>
      </c>
      <c r="L248" s="15">
        <f>+'CALIFICACION FINAL'!L248/'CALIFICACION FINAL'!T248</f>
        <v>0</v>
      </c>
      <c r="M248" s="15">
        <f>+'CALIFICACION FINAL'!M248/'CALIFICACION FINAL'!T248</f>
        <v>1.4702880658436215</v>
      </c>
      <c r="N248" s="15">
        <f>+'CALIFICACION FINAL'!N248/'CALIFICACION FINAL'!T248</f>
        <v>1.0236096413874192</v>
      </c>
      <c r="O248" s="15">
        <f>+'CALIFICACION FINAL'!O248/'CALIFICACION FINAL'!T248</f>
        <v>1.7048794826572604</v>
      </c>
      <c r="P248" s="15">
        <f>+'CALIFICACION FINAL'!P248/'CALIFICACION FINAL'!T248</f>
        <v>1.0502057613168725</v>
      </c>
      <c r="Q248" s="15">
        <f>+'CALIFICACION FINAL'!Q248/'CALIFICACION FINAL'!T248</f>
        <v>0</v>
      </c>
      <c r="R248" s="15">
        <f>+'CALIFICACION FINAL'!R248/'CALIFICACION FINAL'!T248</f>
        <v>0</v>
      </c>
      <c r="S248" s="15">
        <f>+'CALIFICACION FINAL'!S248/'CALIFICACION FINAL'!T248</f>
        <v>0</v>
      </c>
      <c r="T248" s="15" t="e">
        <f>+'CALIFICACION FINAL'!#REF!/'CALIFICACION FINAL'!T248</f>
        <v>#REF!</v>
      </c>
      <c r="U248" s="15" t="e">
        <f>+'CALIFICACION FINAL'!#REF!/'CALIFICACION FINAL'!T248</f>
        <v>#REF!</v>
      </c>
    </row>
    <row r="249" spans="1:21" s="1" customFormat="1">
      <c r="A249" s="9">
        <f>+'CALIFICACION FINAL'!A249</f>
        <v>244</v>
      </c>
      <c r="B249" s="9" t="str">
        <f>+'CALIFICACION FINAL'!B249</f>
        <v>MASCARA VENTURY ADULTO KIT</v>
      </c>
      <c r="C249" s="9" t="str">
        <f>+'CALIFICACION FINAL'!C249</f>
        <v>UND</v>
      </c>
      <c r="D249" s="9">
        <f>+'CALIFICACION FINAL'!D249</f>
        <v>60</v>
      </c>
      <c r="E249" s="15">
        <f>+'CALIFICACION FINAL'!E249/'CALIFICACION FINAL'!T249</f>
        <v>1.8636691840836799</v>
      </c>
      <c r="F249" s="15">
        <f>+'CALIFICACION FINAL'!F249/'CALIFICACION FINAL'!T249</f>
        <v>0</v>
      </c>
      <c r="G249" s="15">
        <f>+'CALIFICACION FINAL'!G249/'CALIFICACION FINAL'!T249</f>
        <v>0</v>
      </c>
      <c r="H249" s="15">
        <f>+'CALIFICACION FINAL'!H249/'CALIFICACION FINAL'!T249</f>
        <v>1.4148273910582909</v>
      </c>
      <c r="I249" s="15">
        <f>+'CALIFICACION FINAL'!I249/'CALIFICACION FINAL'!T249</f>
        <v>0</v>
      </c>
      <c r="J249" s="15">
        <f>+'CALIFICACION FINAL'!J249/'CALIFICACION FINAL'!T249</f>
        <v>1</v>
      </c>
      <c r="K249" s="15">
        <f>+'CALIFICACION FINAL'!K249/'CALIFICACION FINAL'!T249</f>
        <v>0</v>
      </c>
      <c r="L249" s="15">
        <f>+'CALIFICACION FINAL'!L249/'CALIFICACION FINAL'!T249</f>
        <v>0</v>
      </c>
      <c r="M249" s="15">
        <f>+'CALIFICACION FINAL'!M249/'CALIFICACION FINAL'!T249</f>
        <v>0</v>
      </c>
      <c r="N249" s="15">
        <f>+'CALIFICACION FINAL'!N249/'CALIFICACION FINAL'!T249</f>
        <v>1.3208828522920204</v>
      </c>
      <c r="O249" s="15">
        <f>+'CALIFICACION FINAL'!O249/'CALIFICACION FINAL'!T249</f>
        <v>1.347292963591775</v>
      </c>
      <c r="P249" s="15">
        <f>+'CALIFICACION FINAL'!P249/'CALIFICACION FINAL'!T249</f>
        <v>1.3718166383701189</v>
      </c>
      <c r="Q249" s="15">
        <f>+'CALIFICACION FINAL'!Q249/'CALIFICACION FINAL'!T249</f>
        <v>0</v>
      </c>
      <c r="R249" s="15">
        <f>+'CALIFICACION FINAL'!R249/'CALIFICACION FINAL'!T249</f>
        <v>0</v>
      </c>
      <c r="S249" s="15">
        <f>+'CALIFICACION FINAL'!S249/'CALIFICACION FINAL'!T249</f>
        <v>0</v>
      </c>
      <c r="T249" s="15" t="e">
        <f>+'CALIFICACION FINAL'!#REF!/'CALIFICACION FINAL'!T249</f>
        <v>#REF!</v>
      </c>
      <c r="U249" s="15" t="e">
        <f>+'CALIFICACION FINAL'!#REF!/'CALIFICACION FINAL'!T249</f>
        <v>#REF!</v>
      </c>
    </row>
    <row r="250" spans="1:21" s="1" customFormat="1">
      <c r="A250" s="9">
        <f>+'CALIFICACION FINAL'!A250</f>
        <v>245</v>
      </c>
      <c r="B250" s="9" t="str">
        <f>+'CALIFICACION FINAL'!B250</f>
        <v>MASCARILLA P/ ANESTESIA No.3 DESECHABLE</v>
      </c>
      <c r="C250" s="9" t="str">
        <f>+'CALIFICACION FINAL'!C250</f>
        <v>UND</v>
      </c>
      <c r="D250" s="9">
        <f>+'CALIFICACION FINAL'!D250</f>
        <v>60</v>
      </c>
      <c r="E250" s="15">
        <f>+'CALIFICACION FINAL'!E250/'CALIFICACION FINAL'!T250</f>
        <v>1.3345465574764939</v>
      </c>
      <c r="F250" s="15">
        <f>+'CALIFICACION FINAL'!F250/'CALIFICACION FINAL'!T250</f>
        <v>0</v>
      </c>
      <c r="G250" s="15">
        <f>+'CALIFICACION FINAL'!G250/'CALIFICACION FINAL'!T250</f>
        <v>0</v>
      </c>
      <c r="H250" s="15">
        <f>+'CALIFICACION FINAL'!H250/'CALIFICACION FINAL'!T250</f>
        <v>1.1373976342129208</v>
      </c>
      <c r="I250" s="15">
        <f>+'CALIFICACION FINAL'!I250/'CALIFICACION FINAL'!T250</f>
        <v>0</v>
      </c>
      <c r="J250" s="15">
        <f>+'CALIFICACION FINAL'!J250/'CALIFICACION FINAL'!T250</f>
        <v>1.0362693357597816</v>
      </c>
      <c r="K250" s="15">
        <f>+'CALIFICACION FINAL'!K250/'CALIFICACION FINAL'!T250</f>
        <v>0</v>
      </c>
      <c r="L250" s="15">
        <f>+'CALIFICACION FINAL'!L250/'CALIFICACION FINAL'!T250</f>
        <v>0</v>
      </c>
      <c r="M250" s="15">
        <f>+'CALIFICACION FINAL'!M250/'CALIFICACION FINAL'!T250</f>
        <v>0</v>
      </c>
      <c r="N250" s="15">
        <f>+'CALIFICACION FINAL'!N250/'CALIFICACION FINAL'!T250</f>
        <v>1.0618744313011828</v>
      </c>
      <c r="O250" s="15">
        <f>+'CALIFICACION FINAL'!O250/'CALIFICACION FINAL'!T250</f>
        <v>3.379739156809221</v>
      </c>
      <c r="P250" s="15">
        <f>+'CALIFICACION FINAL'!P250/'CALIFICACION FINAL'!T250</f>
        <v>1</v>
      </c>
      <c r="Q250" s="15">
        <f>+'CALIFICACION FINAL'!Q250/'CALIFICACION FINAL'!T250</f>
        <v>1.854109796784956</v>
      </c>
      <c r="R250" s="15">
        <f>+'CALIFICACION FINAL'!R250/'CALIFICACION FINAL'!T250</f>
        <v>0</v>
      </c>
      <c r="S250" s="15">
        <f>+'CALIFICACION FINAL'!S250/'CALIFICACION FINAL'!T250</f>
        <v>0</v>
      </c>
      <c r="T250" s="15" t="e">
        <f>+'CALIFICACION FINAL'!#REF!/'CALIFICACION FINAL'!T250</f>
        <v>#REF!</v>
      </c>
      <c r="U250" s="15" t="e">
        <f>+'CALIFICACION FINAL'!#REF!/'CALIFICACION FINAL'!T250</f>
        <v>#REF!</v>
      </c>
    </row>
    <row r="251" spans="1:21" s="1" customFormat="1">
      <c r="A251" s="9">
        <f>+'CALIFICACION FINAL'!A251</f>
        <v>246</v>
      </c>
      <c r="B251" s="9" t="str">
        <f>+'CALIFICACION FINAL'!B251</f>
        <v>MASCARILLA P/ANESTESIA No. 0 DESECHABLE</v>
      </c>
      <c r="C251" s="9" t="str">
        <f>+'CALIFICACION FINAL'!C251</f>
        <v>UND</v>
      </c>
      <c r="D251" s="9">
        <f>+'CALIFICACION FINAL'!D251</f>
        <v>20</v>
      </c>
      <c r="E251" s="15">
        <f>+'CALIFICACION FINAL'!E251/'CALIFICACION FINAL'!T251</f>
        <v>1.2942800665181513</v>
      </c>
      <c r="F251" s="15">
        <f>+'CALIFICACION FINAL'!F251/'CALIFICACION FINAL'!T251</f>
        <v>0</v>
      </c>
      <c r="G251" s="15">
        <f>+'CALIFICACION FINAL'!G251/'CALIFICACION FINAL'!T251</f>
        <v>0</v>
      </c>
      <c r="H251" s="15">
        <f>+'CALIFICACION FINAL'!H251/'CALIFICACION FINAL'!T251</f>
        <v>1.1028834991057701</v>
      </c>
      <c r="I251" s="15">
        <f>+'CALIFICACION FINAL'!I251/'CALIFICACION FINAL'!T251</f>
        <v>0</v>
      </c>
      <c r="J251" s="15">
        <f>+'CALIFICACION FINAL'!J251/'CALIFICACION FINAL'!T251</f>
        <v>1.0362693357597816</v>
      </c>
      <c r="K251" s="15">
        <f>+'CALIFICACION FINAL'!K251/'CALIFICACION FINAL'!T251</f>
        <v>0</v>
      </c>
      <c r="L251" s="15">
        <f>+'CALIFICACION FINAL'!L251/'CALIFICACION FINAL'!T251</f>
        <v>0</v>
      </c>
      <c r="M251" s="15">
        <f>+'CALIFICACION FINAL'!M251/'CALIFICACION FINAL'!T251</f>
        <v>0</v>
      </c>
      <c r="N251" s="15">
        <f>+'CALIFICACION FINAL'!N251/'CALIFICACION FINAL'!T251</f>
        <v>1.0618744313011828</v>
      </c>
      <c r="O251" s="15">
        <f>+'CALIFICACION FINAL'!O251/'CALIFICACION FINAL'!T251</f>
        <v>3.379739156809221</v>
      </c>
      <c r="P251" s="15">
        <f>+'CALIFICACION FINAL'!P251/'CALIFICACION FINAL'!T251</f>
        <v>1</v>
      </c>
      <c r="Q251" s="15">
        <f>+'CALIFICACION FINAL'!Q251/'CALIFICACION FINAL'!T251</f>
        <v>1.854109796784956</v>
      </c>
      <c r="R251" s="15">
        <f>+'CALIFICACION FINAL'!R251/'CALIFICACION FINAL'!T251</f>
        <v>0</v>
      </c>
      <c r="S251" s="15">
        <f>+'CALIFICACION FINAL'!S251/'CALIFICACION FINAL'!T251</f>
        <v>0</v>
      </c>
      <c r="T251" s="15" t="e">
        <f>+'CALIFICACION FINAL'!#REF!/'CALIFICACION FINAL'!T251</f>
        <v>#REF!</v>
      </c>
      <c r="U251" s="15" t="e">
        <f>+'CALIFICACION FINAL'!#REF!/'CALIFICACION FINAL'!T251</f>
        <v>#REF!</v>
      </c>
    </row>
    <row r="252" spans="1:21" s="1" customFormat="1">
      <c r="A252" s="9">
        <f>+'CALIFICACION FINAL'!A252</f>
        <v>247</v>
      </c>
      <c r="B252" s="9" t="str">
        <f>+'CALIFICACION FINAL'!B252</f>
        <v>MASCARILLA P/ANESTESIA No. 1 DESECHABLE</v>
      </c>
      <c r="C252" s="9" t="str">
        <f>+'CALIFICACION FINAL'!C252</f>
        <v>UND</v>
      </c>
      <c r="D252" s="9">
        <f>+'CALIFICACION FINAL'!D252</f>
        <v>20</v>
      </c>
      <c r="E252" s="15">
        <f>+'CALIFICACION FINAL'!E252/'CALIFICACION FINAL'!T252</f>
        <v>1.2942800665181513</v>
      </c>
      <c r="F252" s="15">
        <f>+'CALIFICACION FINAL'!F252/'CALIFICACION FINAL'!T252</f>
        <v>0</v>
      </c>
      <c r="G252" s="15">
        <f>+'CALIFICACION FINAL'!G252/'CALIFICACION FINAL'!T252</f>
        <v>0</v>
      </c>
      <c r="H252" s="15">
        <f>+'CALIFICACION FINAL'!H252/'CALIFICACION FINAL'!T252</f>
        <v>1.0994843797391569</v>
      </c>
      <c r="I252" s="15">
        <f>+'CALIFICACION FINAL'!I252/'CALIFICACION FINAL'!T252</f>
        <v>0</v>
      </c>
      <c r="J252" s="15">
        <f>+'CALIFICACION FINAL'!J252/'CALIFICACION FINAL'!T252</f>
        <v>1.0362693357597816</v>
      </c>
      <c r="K252" s="15">
        <f>+'CALIFICACION FINAL'!K252/'CALIFICACION FINAL'!T252</f>
        <v>0</v>
      </c>
      <c r="L252" s="15">
        <f>+'CALIFICACION FINAL'!L252/'CALIFICACION FINAL'!T252</f>
        <v>0</v>
      </c>
      <c r="M252" s="15">
        <f>+'CALIFICACION FINAL'!M252/'CALIFICACION FINAL'!T252</f>
        <v>0</v>
      </c>
      <c r="N252" s="15">
        <f>+'CALIFICACION FINAL'!N252/'CALIFICACION FINAL'!T252</f>
        <v>1.0618744313011828</v>
      </c>
      <c r="O252" s="15">
        <f>+'CALIFICACION FINAL'!O252/'CALIFICACION FINAL'!T252</f>
        <v>3.379739156809221</v>
      </c>
      <c r="P252" s="15">
        <f>+'CALIFICACION FINAL'!P252/'CALIFICACION FINAL'!T252</f>
        <v>1</v>
      </c>
      <c r="Q252" s="15">
        <f>+'CALIFICACION FINAL'!Q252/'CALIFICACION FINAL'!T252</f>
        <v>1.854109796784956</v>
      </c>
      <c r="R252" s="15">
        <f>+'CALIFICACION FINAL'!R252/'CALIFICACION FINAL'!T252</f>
        <v>0</v>
      </c>
      <c r="S252" s="15">
        <f>+'CALIFICACION FINAL'!S252/'CALIFICACION FINAL'!T252</f>
        <v>0</v>
      </c>
      <c r="T252" s="15" t="e">
        <f>+'CALIFICACION FINAL'!#REF!/'CALIFICACION FINAL'!T252</f>
        <v>#REF!</v>
      </c>
      <c r="U252" s="15" t="e">
        <f>+'CALIFICACION FINAL'!#REF!/'CALIFICACION FINAL'!T252</f>
        <v>#REF!</v>
      </c>
    </row>
    <row r="253" spans="1:21" s="3" customFormat="1">
      <c r="A253" s="9">
        <f>+'CALIFICACION FINAL'!A253</f>
        <v>248</v>
      </c>
      <c r="B253" s="9" t="str">
        <f>+'CALIFICACION FINAL'!B253</f>
        <v>MASCARILLA P/ANESTESIA No. 4 DESECHABLE</v>
      </c>
      <c r="C253" s="9" t="str">
        <f>+'CALIFICACION FINAL'!C253</f>
        <v>UND</v>
      </c>
      <c r="D253" s="9">
        <f>+'CALIFICACION FINAL'!D253</f>
        <v>40</v>
      </c>
      <c r="E253" s="15">
        <f>+'CALIFICACION FINAL'!E253/'CALIFICACION FINAL'!T253</f>
        <v>1.3345465574764939</v>
      </c>
      <c r="F253" s="15">
        <f>+'CALIFICACION FINAL'!F253/'CALIFICACION FINAL'!T253</f>
        <v>0</v>
      </c>
      <c r="G253" s="15">
        <f>+'CALIFICACION FINAL'!G253/'CALIFICACION FINAL'!T253</f>
        <v>0</v>
      </c>
      <c r="H253" s="15">
        <f>+'CALIFICACION FINAL'!H253/'CALIFICACION FINAL'!T253</f>
        <v>1.0994843797391569</v>
      </c>
      <c r="I253" s="15">
        <f>+'CALIFICACION FINAL'!I253/'CALIFICACION FINAL'!T253</f>
        <v>0</v>
      </c>
      <c r="J253" s="15">
        <f>+'CALIFICACION FINAL'!J253/'CALIFICACION FINAL'!T253</f>
        <v>1.0362693357597816</v>
      </c>
      <c r="K253" s="15">
        <f>+'CALIFICACION FINAL'!K253/'CALIFICACION FINAL'!T253</f>
        <v>0</v>
      </c>
      <c r="L253" s="15">
        <f>+'CALIFICACION FINAL'!L253/'CALIFICACION FINAL'!T253</f>
        <v>0</v>
      </c>
      <c r="M253" s="15">
        <f>+'CALIFICACION FINAL'!M253/'CALIFICACION FINAL'!T253</f>
        <v>0</v>
      </c>
      <c r="N253" s="15">
        <f>+'CALIFICACION FINAL'!N253/'CALIFICACION FINAL'!T253</f>
        <v>1.0618744313011828</v>
      </c>
      <c r="O253" s="15">
        <f>+'CALIFICACION FINAL'!O253/'CALIFICACION FINAL'!T253</f>
        <v>1.429784652714589</v>
      </c>
      <c r="P253" s="15">
        <f>+'CALIFICACION FINAL'!P253/'CALIFICACION FINAL'!T253</f>
        <v>1</v>
      </c>
      <c r="Q253" s="15">
        <f>+'CALIFICACION FINAL'!Q253/'CALIFICACION FINAL'!T253</f>
        <v>1.854109796784956</v>
      </c>
      <c r="R253" s="15">
        <f>+'CALIFICACION FINAL'!R253/'CALIFICACION FINAL'!T253</f>
        <v>0</v>
      </c>
      <c r="S253" s="15">
        <f>+'CALIFICACION FINAL'!S253/'CALIFICACION FINAL'!T253</f>
        <v>0</v>
      </c>
      <c r="T253" s="15" t="e">
        <f>+'CALIFICACION FINAL'!#REF!/'CALIFICACION FINAL'!T253</f>
        <v>#REF!</v>
      </c>
      <c r="U253" s="15" t="e">
        <f>+'CALIFICACION FINAL'!#REF!/'CALIFICACION FINAL'!T253</f>
        <v>#REF!</v>
      </c>
    </row>
    <row r="254" spans="1:21" s="1" customFormat="1">
      <c r="A254" s="9">
        <f>+'CALIFICACION FINAL'!A254</f>
        <v>249</v>
      </c>
      <c r="B254" s="9" t="str">
        <f>+'CALIFICACION FINAL'!B254</f>
        <v>MASCARILLA P/ANESTESIA No. 5 DESECHABLE</v>
      </c>
      <c r="C254" s="9" t="str">
        <f>+'CALIFICACION FINAL'!C254</f>
        <v>UND</v>
      </c>
      <c r="D254" s="9">
        <f>+'CALIFICACION FINAL'!D254</f>
        <v>40</v>
      </c>
      <c r="E254" s="15">
        <f>+'CALIFICACION FINAL'!E254/'CALIFICACION FINAL'!T254</f>
        <v>1.3345465574764939</v>
      </c>
      <c r="F254" s="15">
        <f>+'CALIFICACION FINAL'!F254/'CALIFICACION FINAL'!T254</f>
        <v>0</v>
      </c>
      <c r="G254" s="15">
        <f>+'CALIFICACION FINAL'!G254/'CALIFICACION FINAL'!T254</f>
        <v>0</v>
      </c>
      <c r="H254" s="15">
        <f>+'CALIFICACION FINAL'!H254/'CALIFICACION FINAL'!T254</f>
        <v>1.0994843797391569</v>
      </c>
      <c r="I254" s="15">
        <f>+'CALIFICACION FINAL'!I254/'CALIFICACION FINAL'!T254</f>
        <v>0</v>
      </c>
      <c r="J254" s="15">
        <f>+'CALIFICACION FINAL'!J254/'CALIFICACION FINAL'!T254</f>
        <v>1.0362693357597816</v>
      </c>
      <c r="K254" s="15">
        <f>+'CALIFICACION FINAL'!K254/'CALIFICACION FINAL'!T254</f>
        <v>0</v>
      </c>
      <c r="L254" s="15">
        <f>+'CALIFICACION FINAL'!L254/'CALIFICACION FINAL'!T254</f>
        <v>0</v>
      </c>
      <c r="M254" s="15">
        <f>+'CALIFICACION FINAL'!M254/'CALIFICACION FINAL'!T254</f>
        <v>0</v>
      </c>
      <c r="N254" s="15">
        <f>+'CALIFICACION FINAL'!N254/'CALIFICACION FINAL'!T254</f>
        <v>1.0618744313011828</v>
      </c>
      <c r="O254" s="15">
        <f>+'CALIFICACION FINAL'!O254/'CALIFICACION FINAL'!T254</f>
        <v>1.429784652714589</v>
      </c>
      <c r="P254" s="15">
        <f>+'CALIFICACION FINAL'!P254/'CALIFICACION FINAL'!T254</f>
        <v>1</v>
      </c>
      <c r="Q254" s="15">
        <f>+'CALIFICACION FINAL'!Q254/'CALIFICACION FINAL'!T254</f>
        <v>1.854109796784956</v>
      </c>
      <c r="R254" s="15">
        <f>+'CALIFICACION FINAL'!R254/'CALIFICACION FINAL'!T254</f>
        <v>0</v>
      </c>
      <c r="S254" s="15">
        <f>+'CALIFICACION FINAL'!S254/'CALIFICACION FINAL'!T254</f>
        <v>0</v>
      </c>
      <c r="T254" s="15" t="e">
        <f>+'CALIFICACION FINAL'!#REF!/'CALIFICACION FINAL'!T254</f>
        <v>#REF!</v>
      </c>
      <c r="U254" s="15" t="e">
        <f>+'CALIFICACION FINAL'!#REF!/'CALIFICACION FINAL'!T254</f>
        <v>#REF!</v>
      </c>
    </row>
    <row r="255" spans="1:21" s="1" customFormat="1">
      <c r="A255" s="9">
        <f>+'CALIFICACION FINAL'!A255</f>
        <v>250</v>
      </c>
      <c r="B255" s="9" t="str">
        <f>+'CALIFICACION FINAL'!B255</f>
        <v>MASCARILLA P/ANESTESIA No: 2 DESECHABLE</v>
      </c>
      <c r="C255" s="9" t="str">
        <f>+'CALIFICACION FINAL'!C255</f>
        <v>UND</v>
      </c>
      <c r="D255" s="9">
        <f>+'CALIFICACION FINAL'!D255</f>
        <v>32</v>
      </c>
      <c r="E255" s="15">
        <f>+'CALIFICACION FINAL'!E255/'CALIFICACION FINAL'!T255</f>
        <v>1.2942800665181513</v>
      </c>
      <c r="F255" s="15">
        <f>+'CALIFICACION FINAL'!F255/'CALIFICACION FINAL'!T255</f>
        <v>0</v>
      </c>
      <c r="G255" s="15">
        <f>+'CALIFICACION FINAL'!G255/'CALIFICACION FINAL'!T255</f>
        <v>0</v>
      </c>
      <c r="H255" s="15">
        <f>+'CALIFICACION FINAL'!H255/'CALIFICACION FINAL'!T255</f>
        <v>1.0994843797391569</v>
      </c>
      <c r="I255" s="15">
        <f>+'CALIFICACION FINAL'!I255/'CALIFICACION FINAL'!T255</f>
        <v>0</v>
      </c>
      <c r="J255" s="15">
        <f>+'CALIFICACION FINAL'!J255/'CALIFICACION FINAL'!T255</f>
        <v>1.0362693357597816</v>
      </c>
      <c r="K255" s="15">
        <f>+'CALIFICACION FINAL'!K255/'CALIFICACION FINAL'!T255</f>
        <v>0</v>
      </c>
      <c r="L255" s="15">
        <f>+'CALIFICACION FINAL'!L255/'CALIFICACION FINAL'!T255</f>
        <v>0</v>
      </c>
      <c r="M255" s="15">
        <f>+'CALIFICACION FINAL'!M255/'CALIFICACION FINAL'!T255</f>
        <v>0</v>
      </c>
      <c r="N255" s="15">
        <f>+'CALIFICACION FINAL'!N255/'CALIFICACION FINAL'!T255</f>
        <v>1.0618744313011828</v>
      </c>
      <c r="O255" s="15">
        <f>+'CALIFICACION FINAL'!O255/'CALIFICACION FINAL'!T255</f>
        <v>1.3867151956323933</v>
      </c>
      <c r="P255" s="15">
        <f>+'CALIFICACION FINAL'!P255/'CALIFICACION FINAL'!T255</f>
        <v>1</v>
      </c>
      <c r="Q255" s="15">
        <f>+'CALIFICACION FINAL'!Q255/'CALIFICACION FINAL'!T255</f>
        <v>1.854109796784956</v>
      </c>
      <c r="R255" s="15">
        <f>+'CALIFICACION FINAL'!R255/'CALIFICACION FINAL'!T255</f>
        <v>0</v>
      </c>
      <c r="S255" s="15">
        <f>+'CALIFICACION FINAL'!S255/'CALIFICACION FINAL'!T255</f>
        <v>0</v>
      </c>
      <c r="T255" s="15" t="e">
        <f>+'CALIFICACION FINAL'!#REF!/'CALIFICACION FINAL'!T255</f>
        <v>#REF!</v>
      </c>
      <c r="U255" s="15" t="e">
        <f>+'CALIFICACION FINAL'!#REF!/'CALIFICACION FINAL'!T255</f>
        <v>#REF!</v>
      </c>
    </row>
    <row r="256" spans="1:21" s="1" customFormat="1">
      <c r="A256" s="9">
        <f>+'CALIFICACION FINAL'!A256</f>
        <v>251</v>
      </c>
      <c r="B256" s="9" t="str">
        <f>+'CALIFICACION FINAL'!B256</f>
        <v>MICRONEBULIZADOR  ADULTO</v>
      </c>
      <c r="C256" s="9" t="str">
        <f>+'CALIFICACION FINAL'!C256</f>
        <v>UND</v>
      </c>
      <c r="D256" s="9">
        <f>+'CALIFICACION FINAL'!D256</f>
        <v>600</v>
      </c>
      <c r="E256" s="15">
        <f>+'CALIFICACION FINAL'!E256/'CALIFICACION FINAL'!T256</f>
        <v>1.6560575479997932</v>
      </c>
      <c r="F256" s="15">
        <f>+'CALIFICACION FINAL'!F256/'CALIFICACION FINAL'!T256</f>
        <v>0</v>
      </c>
      <c r="G256" s="15">
        <f>+'CALIFICACION FINAL'!G256/'CALIFICACION FINAL'!T256</f>
        <v>0</v>
      </c>
      <c r="H256" s="15">
        <f>+'CALIFICACION FINAL'!H256/'CALIFICACION FINAL'!T256</f>
        <v>1.2937949593748383</v>
      </c>
      <c r="I256" s="15">
        <f>+'CALIFICACION FINAL'!I256/'CALIFICACION FINAL'!T256</f>
        <v>0</v>
      </c>
      <c r="J256" s="15">
        <f>+'CALIFICACION FINAL'!J256/'CALIFICACION FINAL'!T256</f>
        <v>1</v>
      </c>
      <c r="K256" s="15">
        <f>+'CALIFICACION FINAL'!K256/'CALIFICACION FINAL'!T256</f>
        <v>0</v>
      </c>
      <c r="L256" s="15">
        <f>+'CALIFICACION FINAL'!L256/'CALIFICACION FINAL'!T256</f>
        <v>0</v>
      </c>
      <c r="M256" s="15">
        <f>+'CALIFICACION FINAL'!M256/'CALIFICACION FINAL'!T256</f>
        <v>2.0959478341872382</v>
      </c>
      <c r="N256" s="15">
        <f>+'CALIFICACION FINAL'!N256/'CALIFICACION FINAL'!T256</f>
        <v>1.1142162190136109</v>
      </c>
      <c r="O256" s="15">
        <f>+'CALIFICACION FINAL'!O256/'CALIFICACION FINAL'!T256</f>
        <v>1.2560161465610931</v>
      </c>
      <c r="P256" s="15">
        <f>+'CALIFICACION FINAL'!P256/'CALIFICACION FINAL'!T256</f>
        <v>1.2808570097810901</v>
      </c>
      <c r="Q256" s="15">
        <f>+'CALIFICACION FINAL'!Q256/'CALIFICACION FINAL'!T256</f>
        <v>1.5039072607773121</v>
      </c>
      <c r="R256" s="15">
        <f>+'CALIFICACION FINAL'!R256/'CALIFICACION FINAL'!T256</f>
        <v>0</v>
      </c>
      <c r="S256" s="15">
        <f>+'CALIFICACION FINAL'!S256/'CALIFICACION FINAL'!T256</f>
        <v>1.2937949593748383</v>
      </c>
      <c r="T256" s="15" t="e">
        <f>+'CALIFICACION FINAL'!#REF!/'CALIFICACION FINAL'!T256</f>
        <v>#REF!</v>
      </c>
      <c r="U256" s="15" t="e">
        <f>+'CALIFICACION FINAL'!#REF!/'CALIFICACION FINAL'!T256</f>
        <v>#REF!</v>
      </c>
    </row>
    <row r="257" spans="1:21" s="1" customFormat="1">
      <c r="A257" s="9">
        <f>+'CALIFICACION FINAL'!A257</f>
        <v>252</v>
      </c>
      <c r="B257" s="9" t="str">
        <f>+'CALIFICACION FINAL'!B257</f>
        <v>MICRONEBULIZADOR  PEDIATRICO</v>
      </c>
      <c r="C257" s="9" t="str">
        <f>+'CALIFICACION FINAL'!C257</f>
        <v>UND</v>
      </c>
      <c r="D257" s="9">
        <f>+'CALIFICACION FINAL'!D257</f>
        <v>400</v>
      </c>
      <c r="E257" s="15">
        <f>+'CALIFICACION FINAL'!E257/'CALIFICACION FINAL'!T257</f>
        <v>1.6560575479997932</v>
      </c>
      <c r="F257" s="15">
        <f>+'CALIFICACION FINAL'!F257/'CALIFICACION FINAL'!T257</f>
        <v>0</v>
      </c>
      <c r="G257" s="15">
        <f>+'CALIFICACION FINAL'!G257/'CALIFICACION FINAL'!T257</f>
        <v>0</v>
      </c>
      <c r="H257" s="15">
        <f>+'CALIFICACION FINAL'!H257/'CALIFICACION FINAL'!T257</f>
        <v>1.2937949593748383</v>
      </c>
      <c r="I257" s="15">
        <f>+'CALIFICACION FINAL'!I257/'CALIFICACION FINAL'!T257</f>
        <v>0</v>
      </c>
      <c r="J257" s="15">
        <f>+'CALIFICACION FINAL'!J257/'CALIFICACION FINAL'!T257</f>
        <v>1</v>
      </c>
      <c r="K257" s="15">
        <f>+'CALIFICACION FINAL'!K257/'CALIFICACION FINAL'!T257</f>
        <v>0</v>
      </c>
      <c r="L257" s="15">
        <f>+'CALIFICACION FINAL'!L257/'CALIFICACION FINAL'!T257</f>
        <v>0</v>
      </c>
      <c r="M257" s="15">
        <f>+'CALIFICACION FINAL'!M257/'CALIFICACION FINAL'!T257</f>
        <v>1.9256844175335093</v>
      </c>
      <c r="N257" s="15">
        <f>+'CALIFICACION FINAL'!N257/'CALIFICACION FINAL'!T257</f>
        <v>1.1142162190136109</v>
      </c>
      <c r="O257" s="15">
        <f>+'CALIFICACION FINAL'!O257/'CALIFICACION FINAL'!T257</f>
        <v>1.6265590229260469</v>
      </c>
      <c r="P257" s="15">
        <f>+'CALIFICACION FINAL'!P257/'CALIFICACION FINAL'!T257</f>
        <v>1.2808570097810901</v>
      </c>
      <c r="Q257" s="15">
        <f>+'CALIFICACION FINAL'!Q257/'CALIFICACION FINAL'!T257</f>
        <v>1.5039072607773121</v>
      </c>
      <c r="R257" s="15">
        <f>+'CALIFICACION FINAL'!R257/'CALIFICACION FINAL'!T257</f>
        <v>0</v>
      </c>
      <c r="S257" s="15">
        <f>+'CALIFICACION FINAL'!S257/'CALIFICACION FINAL'!T257</f>
        <v>1.2937949593748383</v>
      </c>
      <c r="T257" s="15" t="e">
        <f>+'CALIFICACION FINAL'!#REF!/'CALIFICACION FINAL'!T257</f>
        <v>#REF!</v>
      </c>
      <c r="U257" s="15" t="e">
        <f>+'CALIFICACION FINAL'!#REF!/'CALIFICACION FINAL'!T257</f>
        <v>#REF!</v>
      </c>
    </row>
    <row r="258" spans="1:21" s="1" customFormat="1">
      <c r="A258" s="9"/>
      <c r="B258" s="9"/>
      <c r="C258" s="9"/>
      <c r="D258" s="9"/>
      <c r="E258" s="15"/>
      <c r="F258" s="15"/>
      <c r="G258" s="15"/>
      <c r="H258" s="15"/>
      <c r="I258" s="15"/>
      <c r="J258" s="15"/>
      <c r="K258" s="15"/>
      <c r="L258" s="15"/>
      <c r="M258" s="15"/>
      <c r="N258" s="15"/>
      <c r="O258" s="15"/>
      <c r="P258" s="15"/>
      <c r="Q258" s="15">
        <f>+'CALIFICACION FINAL'!S258/'CALIFICACION FINAL'!T258</f>
        <v>0</v>
      </c>
      <c r="R258" s="15" t="e">
        <f>+'CALIFICACION FINAL'!#REF!/'CALIFICACION FINAL'!T258</f>
        <v>#REF!</v>
      </c>
      <c r="S258" s="15" t="e">
        <f>+'CALIFICACION FINAL'!#REF!/'CALIFICACION FINAL'!T258</f>
        <v>#REF!</v>
      </c>
      <c r="T258" s="15">
        <f>+'CALIFICACION FINAL'!T258/'CALIFICACION FINAL'!T258</f>
        <v>1</v>
      </c>
      <c r="U258" s="15" t="e">
        <f>+'CALIFICACION FINAL'!U258/'CALIFICACION FINAL'!T258</f>
        <v>#VALUE!</v>
      </c>
    </row>
    <row r="259" spans="1:21" s="1" customFormat="1">
      <c r="A259" s="9"/>
      <c r="B259" s="9"/>
      <c r="C259" s="9"/>
      <c r="D259" s="9"/>
      <c r="E259" s="15"/>
      <c r="F259" s="15"/>
      <c r="G259" s="15"/>
      <c r="H259" s="15"/>
      <c r="I259" s="15"/>
      <c r="J259" s="15"/>
      <c r="K259" s="15"/>
      <c r="L259" s="15"/>
      <c r="M259" s="15"/>
      <c r="N259" s="15"/>
      <c r="O259" s="15"/>
      <c r="P259" s="15"/>
      <c r="Q259" s="15">
        <f>+'CALIFICACION FINAL'!S259/'CALIFICACION FINAL'!T259</f>
        <v>0</v>
      </c>
      <c r="R259" s="15" t="e">
        <f>+'CALIFICACION FINAL'!#REF!/'CALIFICACION FINAL'!T259</f>
        <v>#REF!</v>
      </c>
      <c r="S259" s="15" t="e">
        <f>+'CALIFICACION FINAL'!#REF!/'CALIFICACION FINAL'!T259</f>
        <v>#REF!</v>
      </c>
      <c r="T259" s="15">
        <f>+'CALIFICACION FINAL'!T259/'CALIFICACION FINAL'!T259</f>
        <v>1</v>
      </c>
      <c r="U259" s="15" t="e">
        <f>+'CALIFICACION FINAL'!U259/'CALIFICACION FINAL'!T259</f>
        <v>#VALUE!</v>
      </c>
    </row>
    <row r="260" spans="1:21" s="1" customFormat="1">
      <c r="A260" s="9"/>
      <c r="B260" s="9"/>
      <c r="C260" s="9"/>
      <c r="D260" s="9"/>
      <c r="E260" s="15"/>
      <c r="F260" s="15"/>
      <c r="G260" s="15"/>
      <c r="H260" s="15"/>
      <c r="I260" s="15"/>
      <c r="J260" s="15"/>
      <c r="K260" s="15"/>
      <c r="L260" s="15"/>
      <c r="M260" s="15"/>
      <c r="N260" s="15"/>
      <c r="O260" s="15"/>
      <c r="P260" s="15"/>
      <c r="Q260" s="15">
        <f>+'CALIFICACION FINAL'!S260/'CALIFICACION FINAL'!T260</f>
        <v>0</v>
      </c>
      <c r="R260" s="15" t="e">
        <f>+'CALIFICACION FINAL'!#REF!/'CALIFICACION FINAL'!T260</f>
        <v>#REF!</v>
      </c>
      <c r="S260" s="15" t="e">
        <f>+'CALIFICACION FINAL'!#REF!/'CALIFICACION FINAL'!T260</f>
        <v>#REF!</v>
      </c>
      <c r="T260" s="15">
        <f>+'CALIFICACION FINAL'!T260/'CALIFICACION FINAL'!T260</f>
        <v>1</v>
      </c>
      <c r="U260" s="15" t="e">
        <f>+'CALIFICACION FINAL'!U260/'CALIFICACION FINAL'!T260</f>
        <v>#VALUE!</v>
      </c>
    </row>
    <row r="261" spans="1:21" s="1" customFormat="1">
      <c r="A261" s="9"/>
      <c r="B261" s="9"/>
      <c r="C261" s="9"/>
      <c r="D261" s="9"/>
      <c r="E261" s="15"/>
      <c r="F261" s="15"/>
      <c r="G261" s="15"/>
      <c r="H261" s="15"/>
      <c r="I261" s="15"/>
      <c r="J261" s="15"/>
      <c r="K261" s="15"/>
      <c r="L261" s="15"/>
      <c r="M261" s="15"/>
      <c r="N261" s="15"/>
      <c r="O261" s="15"/>
      <c r="P261" s="15"/>
      <c r="Q261" s="15">
        <f>+'CALIFICACION FINAL'!S261/'CALIFICACION FINAL'!T261</f>
        <v>0</v>
      </c>
      <c r="R261" s="15" t="e">
        <f>+'CALIFICACION FINAL'!#REF!/'CALIFICACION FINAL'!T261</f>
        <v>#REF!</v>
      </c>
      <c r="S261" s="15" t="e">
        <f>+'CALIFICACION FINAL'!#REF!/'CALIFICACION FINAL'!T261</f>
        <v>#REF!</v>
      </c>
      <c r="T261" s="15">
        <f>+'CALIFICACION FINAL'!T261/'CALIFICACION FINAL'!T261</f>
        <v>1</v>
      </c>
      <c r="U261" s="15" t="e">
        <f>+'CALIFICACION FINAL'!U261/'CALIFICACION FINAL'!T261</f>
        <v>#VALUE!</v>
      </c>
    </row>
    <row r="262" spans="1:21" s="1" customFormat="1">
      <c r="A262" s="9">
        <f>+'CALIFICACION FINAL'!A262</f>
        <v>257</v>
      </c>
      <c r="B262" s="9" t="str">
        <f>+'CALIFICACION FINAL'!B262</f>
        <v xml:space="preserve">PASTA HIDROACTIVA CON HIDROCOLOIDES </v>
      </c>
      <c r="C262" s="9" t="str">
        <f>+'CALIFICACION FINAL'!C262</f>
        <v>TUBO X 30 GR</v>
      </c>
      <c r="D262" s="9">
        <f>+'CALIFICACION FINAL'!D262</f>
        <v>4</v>
      </c>
      <c r="E262" s="15">
        <f>+'CALIFICACION FINAL'!E262/'CALIFICACION FINAL'!T262</f>
        <v>1.1733362384099548</v>
      </c>
      <c r="F262" s="15">
        <f>+'CALIFICACION FINAL'!F262/'CALIFICACION FINAL'!T262</f>
        <v>1.2392572687437964</v>
      </c>
      <c r="G262" s="15">
        <f>+'CALIFICACION FINAL'!G262/'CALIFICACION FINAL'!T262</f>
        <v>0</v>
      </c>
      <c r="H262" s="15">
        <f>+'CALIFICACION FINAL'!H262/'CALIFICACION FINAL'!T262</f>
        <v>1</v>
      </c>
      <c r="I262" s="15">
        <f>+'CALIFICACION FINAL'!I262/'CALIFICACION FINAL'!T262</f>
        <v>1.237514222770959</v>
      </c>
      <c r="J262" s="15">
        <f>+'CALIFICACION FINAL'!J262/'CALIFICACION FINAL'!T262</f>
        <v>1.3395627859684798</v>
      </c>
      <c r="K262" s="15">
        <f>+'CALIFICACION FINAL'!K262/'CALIFICACION FINAL'!T262</f>
        <v>0</v>
      </c>
      <c r="L262" s="15">
        <f>+'CALIFICACION FINAL'!L262/'CALIFICACION FINAL'!T262</f>
        <v>0</v>
      </c>
      <c r="M262" s="15">
        <f>+'CALIFICACION FINAL'!M262/'CALIFICACION FINAL'!T262</f>
        <v>0</v>
      </c>
      <c r="N262" s="15">
        <f>+'CALIFICACION FINAL'!N262/'CALIFICACION FINAL'!T262</f>
        <v>0</v>
      </c>
      <c r="O262" s="15">
        <f>+'CALIFICACION FINAL'!O262/'CALIFICACION FINAL'!T262</f>
        <v>0</v>
      </c>
      <c r="P262" s="15">
        <f>+'CALIFICACION FINAL'!R262/'CALIFICACION FINAL'!T262</f>
        <v>0</v>
      </c>
      <c r="Q262" s="15">
        <f>+'CALIFICACION FINAL'!S262/'CALIFICACION FINAL'!T262</f>
        <v>0</v>
      </c>
      <c r="R262" s="15" t="e">
        <f>+'CALIFICACION FINAL'!#REF!/'CALIFICACION FINAL'!T262</f>
        <v>#REF!</v>
      </c>
      <c r="S262" s="15" t="e">
        <f>+'CALIFICACION FINAL'!#REF!/'CALIFICACION FINAL'!T262</f>
        <v>#REF!</v>
      </c>
      <c r="T262" s="15">
        <f>+'CALIFICACION FINAL'!T262/'CALIFICACION FINAL'!T262</f>
        <v>1</v>
      </c>
      <c r="U262" s="15" t="e">
        <f>+'CALIFICACION FINAL'!U262/'CALIFICACION FINAL'!T262</f>
        <v>#VALUE!</v>
      </c>
    </row>
    <row r="263" spans="1:21" s="1" customFormat="1">
      <c r="A263" s="9">
        <f>+'CALIFICACION FINAL'!A263</f>
        <v>258</v>
      </c>
      <c r="B263" s="9" t="str">
        <f>+'CALIFICACION FINAL'!B263</f>
        <v xml:space="preserve">PASTA PROTECTORA DE PIEL </v>
      </c>
      <c r="C263" s="9" t="str">
        <f>+'CALIFICACION FINAL'!C263</f>
        <v>TUBO 2 OZ(56,7G)</v>
      </c>
      <c r="D263" s="9">
        <f>+'CALIFICACION FINAL'!D263</f>
        <v>4</v>
      </c>
      <c r="E263" s="15">
        <f>+'CALIFICACION FINAL'!E263/'CALIFICACION FINAL'!T263</f>
        <v>1.1733263802881169</v>
      </c>
      <c r="F263" s="15">
        <f>+'CALIFICACION FINAL'!F263/'CALIFICACION FINAL'!T263</f>
        <v>1.3696304021902093</v>
      </c>
      <c r="G263" s="15">
        <f>+'CALIFICACION FINAL'!G263/'CALIFICACION FINAL'!T263</f>
        <v>0</v>
      </c>
      <c r="H263" s="15">
        <f>+'CALIFICACION FINAL'!H263/'CALIFICACION FINAL'!T263</f>
        <v>1</v>
      </c>
      <c r="I263" s="15">
        <f>+'CALIFICACION FINAL'!I263/'CALIFICACION FINAL'!T263</f>
        <v>1.3677400430219673</v>
      </c>
      <c r="J263" s="15">
        <f>+'CALIFICACION FINAL'!J263/'CALIFICACION FINAL'!T263</f>
        <v>1.4805286487191185</v>
      </c>
      <c r="K263" s="15">
        <f>+'CALIFICACION FINAL'!K263/'CALIFICACION FINAL'!T263</f>
        <v>0</v>
      </c>
      <c r="L263" s="15">
        <f>+'CALIFICACION FINAL'!L263/'CALIFICACION FINAL'!T263</f>
        <v>0</v>
      </c>
      <c r="M263" s="15">
        <f>+'CALIFICACION FINAL'!M263/'CALIFICACION FINAL'!T263</f>
        <v>0</v>
      </c>
      <c r="N263" s="15">
        <f>+'CALIFICACION FINAL'!N263/'CALIFICACION FINAL'!T263</f>
        <v>1.05925298220455</v>
      </c>
      <c r="O263" s="15">
        <f>+'CALIFICACION FINAL'!O263/'CALIFICACION FINAL'!T263</f>
        <v>1.210612085261717</v>
      </c>
      <c r="P263" s="15">
        <f>+'CALIFICACION FINAL'!P263/'CALIFICACION FINAL'!T263</f>
        <v>0</v>
      </c>
      <c r="Q263" s="15">
        <f>+'CALIFICACION FINAL'!Q263/'CALIFICACION FINAL'!T263</f>
        <v>0</v>
      </c>
      <c r="R263" s="15">
        <f>+'CALIFICACION FINAL'!R263/'CALIFICACION FINAL'!T263</f>
        <v>0</v>
      </c>
      <c r="S263" s="15">
        <f>+'CALIFICACION FINAL'!S263/'CALIFICACION FINAL'!T263</f>
        <v>1.5644351737174891</v>
      </c>
      <c r="T263" s="15" t="e">
        <f>+'CALIFICACION FINAL'!#REF!/'CALIFICACION FINAL'!T263</f>
        <v>#REF!</v>
      </c>
      <c r="U263" s="15" t="e">
        <f>+'CALIFICACION FINAL'!#REF!/'CALIFICACION FINAL'!T263</f>
        <v>#REF!</v>
      </c>
    </row>
    <row r="264" spans="1:21" s="1" customFormat="1">
      <c r="A264" s="9">
        <f>+'CALIFICACION FINAL'!A264</f>
        <v>259</v>
      </c>
      <c r="B264" s="9" t="str">
        <f>+'CALIFICACION FINAL'!B264</f>
        <v>PDS 7/0 BV-1</v>
      </c>
      <c r="C264" s="9" t="str">
        <f>+'CALIFICACION FINAL'!C264</f>
        <v>UND</v>
      </c>
      <c r="D264" s="9">
        <f>+'CALIFICACION FINAL'!D264</f>
        <v>36</v>
      </c>
      <c r="E264" s="15">
        <f>+'CALIFICACION FINAL'!E264/'CALIFICACION FINAL'!T264</f>
        <v>1</v>
      </c>
      <c r="F264" s="15">
        <f>+'CALIFICACION FINAL'!F264/'CALIFICACION FINAL'!T264</f>
        <v>0</v>
      </c>
      <c r="G264" s="15">
        <f>+'CALIFICACION FINAL'!G264/'CALIFICACION FINAL'!T264</f>
        <v>0</v>
      </c>
      <c r="H264" s="15">
        <f>+'CALIFICACION FINAL'!H264/'CALIFICACION FINAL'!T264</f>
        <v>1.7128339058108837</v>
      </c>
      <c r="I264" s="15">
        <f>+'CALIFICACION FINAL'!I264/'CALIFICACION FINAL'!T264</f>
        <v>1.6015840122633207</v>
      </c>
      <c r="J264" s="15">
        <f>+'CALIFICACION FINAL'!J264/'CALIFICACION FINAL'!T264</f>
        <v>1.7183007352314985</v>
      </c>
      <c r="K264" s="15">
        <f>+'CALIFICACION FINAL'!K264/'CALIFICACION FINAL'!T264</f>
        <v>0</v>
      </c>
      <c r="L264" s="15">
        <f>+'CALIFICACION FINAL'!L264/'CALIFICACION FINAL'!T264</f>
        <v>0</v>
      </c>
      <c r="M264" s="15">
        <f>+'CALIFICACION FINAL'!M264/'CALIFICACION FINAL'!T264</f>
        <v>0</v>
      </c>
      <c r="N264" s="15">
        <f>+'CALIFICACION FINAL'!N264/'CALIFICACION FINAL'!T264</f>
        <v>0</v>
      </c>
      <c r="O264" s="15">
        <f>+'CALIFICACION FINAL'!O264/'CALIFICACION FINAL'!T264</f>
        <v>1.7871519005308427</v>
      </c>
      <c r="P264" s="15">
        <f>+'CALIFICACION FINAL'!P264/'CALIFICACION FINAL'!T264</f>
        <v>0</v>
      </c>
      <c r="Q264" s="15">
        <f>+'CALIFICACION FINAL'!Q264/'CALIFICACION FINAL'!T264</f>
        <v>0</v>
      </c>
      <c r="R264" s="15">
        <f>+'CALIFICACION FINAL'!R264/'CALIFICACION FINAL'!T264</f>
        <v>0</v>
      </c>
      <c r="S264" s="15">
        <f>+'CALIFICACION FINAL'!S264/'CALIFICACION FINAL'!T264</f>
        <v>0</v>
      </c>
      <c r="T264" s="15" t="e">
        <f>+'CALIFICACION FINAL'!#REF!/'CALIFICACION FINAL'!T264</f>
        <v>#REF!</v>
      </c>
      <c r="U264" s="15" t="e">
        <f>+'CALIFICACION FINAL'!#REF!/'CALIFICACION FINAL'!T264</f>
        <v>#REF!</v>
      </c>
    </row>
    <row r="265" spans="1:21" s="1" customFormat="1">
      <c r="A265" s="9">
        <f>+'CALIFICACION FINAL'!A265</f>
        <v>260</v>
      </c>
      <c r="B265" s="9" t="str">
        <f>+'CALIFICACION FINAL'!B265</f>
        <v>PELICULA TRANSPARENTE PROTECTOR DE SITIO DE INSERCION PARA FIJACION DE CATETER VASCULAR ADULTO 6X8cm</v>
      </c>
      <c r="C265" s="9" t="str">
        <f>+'CALIFICACION FINAL'!C265</f>
        <v>UND</v>
      </c>
      <c r="D265" s="9">
        <f>+'CALIFICACION FINAL'!D265</f>
        <v>200</v>
      </c>
      <c r="E265" s="15">
        <f>+'CALIFICACION FINAL'!E265/'CALIFICACION FINAL'!T265</f>
        <v>0</v>
      </c>
      <c r="F265" s="15">
        <f>+'CALIFICACION FINAL'!F265/'CALIFICACION FINAL'!T265</f>
        <v>1.5242718446601942</v>
      </c>
      <c r="G265" s="15">
        <f>+'CALIFICACION FINAL'!G265/'CALIFICACION FINAL'!T265</f>
        <v>0</v>
      </c>
      <c r="H265" s="15">
        <f>+'CALIFICACION FINAL'!H265/'CALIFICACION FINAL'!T265</f>
        <v>0</v>
      </c>
      <c r="I265" s="15">
        <f>+'CALIFICACION FINAL'!I265/'CALIFICACION FINAL'!T265</f>
        <v>1.5216828478964401</v>
      </c>
      <c r="J265" s="15">
        <f>+'CALIFICACION FINAL'!J265/'CALIFICACION FINAL'!T265</f>
        <v>1.2919999999999998</v>
      </c>
      <c r="K265" s="15">
        <f>+'CALIFICACION FINAL'!K265/'CALIFICACION FINAL'!T265</f>
        <v>0</v>
      </c>
      <c r="L265" s="15">
        <f>+'CALIFICACION FINAL'!L265/'CALIFICACION FINAL'!T265</f>
        <v>0</v>
      </c>
      <c r="M265" s="15">
        <f>+'CALIFICACION FINAL'!M265/'CALIFICACION FINAL'!T265</f>
        <v>0</v>
      </c>
      <c r="N265" s="15">
        <f>+'CALIFICACION FINAL'!N265/'CALIFICACION FINAL'!T265</f>
        <v>0</v>
      </c>
      <c r="O265" s="15">
        <f>+'CALIFICACION FINAL'!O265/'CALIFICACION FINAL'!T265</f>
        <v>1.8269708737864079</v>
      </c>
      <c r="P265" s="15">
        <f>+'CALIFICACION FINAL'!P265/'CALIFICACION FINAL'!T265</f>
        <v>0</v>
      </c>
      <c r="Q265" s="15">
        <f>+'CALIFICACION FINAL'!Q265/'CALIFICACION FINAL'!T265</f>
        <v>1</v>
      </c>
      <c r="R265" s="15">
        <f>+'CALIFICACION FINAL'!R265/'CALIFICACION FINAL'!T265</f>
        <v>1.6828478964401294</v>
      </c>
      <c r="S265" s="15">
        <f>+'CALIFICACION FINAL'!S265/'CALIFICACION FINAL'!T265</f>
        <v>0</v>
      </c>
      <c r="T265" s="15" t="e">
        <f>+'CALIFICACION FINAL'!#REF!/'CALIFICACION FINAL'!T265</f>
        <v>#REF!</v>
      </c>
      <c r="U265" s="15" t="e">
        <f>+'CALIFICACION FINAL'!#REF!/'CALIFICACION FINAL'!T265</f>
        <v>#REF!</v>
      </c>
    </row>
    <row r="266" spans="1:21" s="1" customFormat="1">
      <c r="A266" s="9">
        <f>+'CALIFICACION FINAL'!A266</f>
        <v>261</v>
      </c>
      <c r="B266" s="9" t="str">
        <f>+'CALIFICACION FINAL'!B266</f>
        <v>PELICULA TRANSPARENTE PROTECTOR DE SITIO DE INSERCION PARA FIJACION DE CATETER VASCULAR PEDIATRICO 4.5X4.5cm</v>
      </c>
      <c r="C266" s="9">
        <f>+'CALIFICACION FINAL'!C266</f>
        <v>0</v>
      </c>
      <c r="D266" s="9">
        <f>+'CALIFICACION FINAL'!D266</f>
        <v>200</v>
      </c>
      <c r="E266" s="15">
        <f>+'CALIFICACION FINAL'!E266/'CALIFICACION FINAL'!T266</f>
        <v>0</v>
      </c>
      <c r="F266" s="15">
        <f>+'CALIFICACION FINAL'!F266/'CALIFICACION FINAL'!T266</f>
        <v>1</v>
      </c>
      <c r="G266" s="15">
        <f>+'CALIFICACION FINAL'!G266/'CALIFICACION FINAL'!T266</f>
        <v>0</v>
      </c>
      <c r="H266" s="15">
        <f>+'CALIFICACION FINAL'!H266/'CALIFICACION FINAL'!T266</f>
        <v>0</v>
      </c>
      <c r="I266" s="15">
        <f>+'CALIFICACION FINAL'!I266/'CALIFICACION FINAL'!T266</f>
        <v>1.0103997400064999</v>
      </c>
      <c r="J266" s="15">
        <f>+'CALIFICACION FINAL'!J266/'CALIFICACION FINAL'!T266</f>
        <v>1.0936886577835554</v>
      </c>
      <c r="K266" s="15">
        <f>+'CALIFICACION FINAL'!K266/'CALIFICACION FINAL'!T266</f>
        <v>0</v>
      </c>
      <c r="L266" s="15">
        <f>+'CALIFICACION FINAL'!L266/'CALIFICACION FINAL'!T266</f>
        <v>0</v>
      </c>
      <c r="M266" s="15">
        <f>+'CALIFICACION FINAL'!M266/'CALIFICACION FINAL'!T266</f>
        <v>0</v>
      </c>
      <c r="N266" s="15">
        <f>+'CALIFICACION FINAL'!N266/'CALIFICACION FINAL'!T266</f>
        <v>0</v>
      </c>
      <c r="O266" s="15">
        <f>+'CALIFICACION FINAL'!O266/'CALIFICACION FINAL'!T266</f>
        <v>1.2006369840753981</v>
      </c>
      <c r="P266" s="15">
        <f>+'CALIFICACION FINAL'!P266/'CALIFICACION FINAL'!T266</f>
        <v>0</v>
      </c>
      <c r="Q266" s="15">
        <f>+'CALIFICACION FINAL'!Q266/'CALIFICACION FINAL'!T266</f>
        <v>0</v>
      </c>
      <c r="R266" s="15">
        <f>+'CALIFICACION FINAL'!R266/'CALIFICACION FINAL'!T266</f>
        <v>0</v>
      </c>
      <c r="S266" s="15">
        <f>+'CALIFICACION FINAL'!S266/'CALIFICACION FINAL'!T266</f>
        <v>0</v>
      </c>
      <c r="T266" s="15" t="e">
        <f>+'CALIFICACION FINAL'!#REF!/'CALIFICACION FINAL'!T266</f>
        <v>#REF!</v>
      </c>
      <c r="U266" s="15" t="e">
        <f>+'CALIFICACION FINAL'!#REF!/'CALIFICACION FINAL'!T266</f>
        <v>#REF!</v>
      </c>
    </row>
    <row r="267" spans="1:21" s="1" customFormat="1">
      <c r="A267" s="9">
        <f>+'CALIFICACION FINAL'!A267</f>
        <v>262</v>
      </c>
      <c r="B267" s="9" t="str">
        <f>+'CALIFICACION FINAL'!B267</f>
        <v>PINZAS PARA CIERRE DE BOLSAS DRENABLES DE ADULTOS DE UNA Y DOS PIEZAS</v>
      </c>
      <c r="C267" s="9" t="str">
        <f>+'CALIFICACION FINAL'!C267</f>
        <v>UND</v>
      </c>
      <c r="D267" s="9">
        <f>+'CALIFICACION FINAL'!D267</f>
        <v>20</v>
      </c>
      <c r="E267" s="15">
        <f>+'CALIFICACION FINAL'!E267/'CALIFICACION FINAL'!T267</f>
        <v>1.1203274215552523</v>
      </c>
      <c r="F267" s="15">
        <f>+'CALIFICACION FINAL'!F267/'CALIFICACION FINAL'!T267</f>
        <v>1</v>
      </c>
      <c r="G267" s="15">
        <f>+'CALIFICACION FINAL'!G267/'CALIFICACION FINAL'!T267</f>
        <v>0</v>
      </c>
      <c r="H267" s="15">
        <f>+'CALIFICACION FINAL'!H267/'CALIFICACION FINAL'!T267</f>
        <v>1.1077762619372442</v>
      </c>
      <c r="I267" s="15">
        <f>+'CALIFICACION FINAL'!I267/'CALIFICACION FINAL'!T267</f>
        <v>0</v>
      </c>
      <c r="J267" s="15">
        <f>+'CALIFICACION FINAL'!J267/'CALIFICACION FINAL'!T267</f>
        <v>0</v>
      </c>
      <c r="K267" s="15">
        <f>+'CALIFICACION FINAL'!K267/'CALIFICACION FINAL'!T267</f>
        <v>0</v>
      </c>
      <c r="L267" s="15">
        <f>+'CALIFICACION FINAL'!L267/'CALIFICACION FINAL'!T267</f>
        <v>0</v>
      </c>
      <c r="M267" s="15">
        <f>+'CALIFICACION FINAL'!M267/'CALIFICACION FINAL'!T267</f>
        <v>0</v>
      </c>
      <c r="N267" s="15">
        <f>+'CALIFICACION FINAL'!N267/'CALIFICACION FINAL'!T267</f>
        <v>0</v>
      </c>
      <c r="O267" s="15">
        <f>+'CALIFICACION FINAL'!O267/'CALIFICACION FINAL'!T267</f>
        <v>0</v>
      </c>
      <c r="P267" s="15">
        <f>+'CALIFICACION FINAL'!P267/'CALIFICACION FINAL'!T267</f>
        <v>0</v>
      </c>
      <c r="Q267" s="15">
        <f>+'CALIFICACION FINAL'!Q267/'CALIFICACION FINAL'!T267</f>
        <v>0</v>
      </c>
      <c r="R267" s="15">
        <f>+'CALIFICACION FINAL'!R267/'CALIFICACION FINAL'!T267</f>
        <v>1.5825375170532061</v>
      </c>
      <c r="S267" s="15">
        <f>+'CALIFICACION FINAL'!S267/'CALIFICACION FINAL'!T267</f>
        <v>1.2660300136425648</v>
      </c>
      <c r="T267" s="15" t="e">
        <f>+'CALIFICACION FINAL'!#REF!/'CALIFICACION FINAL'!T267</f>
        <v>#REF!</v>
      </c>
      <c r="U267" s="15" t="e">
        <f>+'CALIFICACION FINAL'!#REF!/'CALIFICACION FINAL'!T267</f>
        <v>#REF!</v>
      </c>
    </row>
    <row r="268" spans="1:21" s="1" customFormat="1">
      <c r="A268" s="9">
        <f>+'CALIFICACION FINAL'!A268</f>
        <v>263</v>
      </c>
      <c r="B268" s="9" t="str">
        <f>+'CALIFICACION FINAL'!B268</f>
        <v>PLACA PARA ELECTROBISTURI VALLEYLAB ADULTO</v>
      </c>
      <c r="C268" s="9" t="str">
        <f>+'CALIFICACION FINAL'!C268</f>
        <v>UND</v>
      </c>
      <c r="D268" s="9">
        <f>+'CALIFICACION FINAL'!D268</f>
        <v>120</v>
      </c>
      <c r="E268" s="15">
        <f>+'CALIFICACION FINAL'!E268/'CALIFICACION FINAL'!T268</f>
        <v>1.4364116094986807</v>
      </c>
      <c r="F268" s="15">
        <f>+'CALIFICACION FINAL'!F268/'CALIFICACION FINAL'!T268</f>
        <v>0</v>
      </c>
      <c r="G268" s="15">
        <f>+'CALIFICACION FINAL'!G268/'CALIFICACION FINAL'!T268</f>
        <v>0</v>
      </c>
      <c r="H268" s="15">
        <f>+'CALIFICACION FINAL'!H268/'CALIFICACION FINAL'!T268</f>
        <v>1.7806860158311346</v>
      </c>
      <c r="I268" s="15">
        <f>+'CALIFICACION FINAL'!I268/'CALIFICACION FINAL'!T268</f>
        <v>1</v>
      </c>
      <c r="J268" s="15">
        <f>+'CALIFICACION FINAL'!J268/'CALIFICACION FINAL'!T268</f>
        <v>1.7194689182058047</v>
      </c>
      <c r="K268" s="15">
        <f>+'CALIFICACION FINAL'!K268/'CALIFICACION FINAL'!T268</f>
        <v>0</v>
      </c>
      <c r="L268" s="15">
        <f>+'CALIFICACION FINAL'!L268/'CALIFICACION FINAL'!T268</f>
        <v>0</v>
      </c>
      <c r="M268" s="15">
        <f>+'CALIFICACION FINAL'!M268/'CALIFICACION FINAL'!T268</f>
        <v>0</v>
      </c>
      <c r="N268" s="15">
        <f>+'CALIFICACION FINAL'!N268/'CALIFICACION FINAL'!T268</f>
        <v>0</v>
      </c>
      <c r="O268" s="15">
        <f>+'CALIFICACION FINAL'!O268/'CALIFICACION FINAL'!T268</f>
        <v>2.2154469656992086</v>
      </c>
      <c r="P268" s="15">
        <f>+'CALIFICACION FINAL'!P268/'CALIFICACION FINAL'!T268</f>
        <v>1.4813720316622692</v>
      </c>
      <c r="Q268" s="15">
        <f>+'CALIFICACION FINAL'!Q268/'CALIFICACION FINAL'!T268</f>
        <v>1.0559366754617414</v>
      </c>
      <c r="R268" s="15">
        <f>+'CALIFICACION FINAL'!R268/'CALIFICACION FINAL'!T268</f>
        <v>0</v>
      </c>
      <c r="S268" s="15">
        <f>+'CALIFICACION FINAL'!S268/'CALIFICACION FINAL'!T268</f>
        <v>0</v>
      </c>
      <c r="T268" s="15" t="e">
        <f>+'CALIFICACION FINAL'!#REF!/'CALIFICACION FINAL'!T268</f>
        <v>#REF!</v>
      </c>
      <c r="U268" s="15" t="e">
        <f>+'CALIFICACION FINAL'!#REF!/'CALIFICACION FINAL'!T268</f>
        <v>#REF!</v>
      </c>
    </row>
    <row r="269" spans="1:21" s="1" customFormat="1">
      <c r="A269" s="9">
        <f>+'CALIFICACION FINAL'!A269</f>
        <v>264</v>
      </c>
      <c r="B269" s="9" t="str">
        <f>+'CALIFICACION FINAL'!B269</f>
        <v>PLACAS PARA ELECTROBISTURÍ WEM MODELO SC5015</v>
      </c>
      <c r="C269" s="9" t="str">
        <f>+'CALIFICACION FINAL'!C269</f>
        <v>UND</v>
      </c>
      <c r="D269" s="9">
        <f>+'CALIFICACION FINAL'!D269</f>
        <v>40</v>
      </c>
      <c r="E269" s="15">
        <f>+'CALIFICACION FINAL'!E269/'CALIFICACION FINAL'!T269</f>
        <v>0</v>
      </c>
      <c r="F269" s="15">
        <f>+'CALIFICACION FINAL'!F269/'CALIFICACION FINAL'!T269</f>
        <v>0</v>
      </c>
      <c r="G269" s="15">
        <f>+'CALIFICACION FINAL'!G269/'CALIFICACION FINAL'!T269</f>
        <v>0</v>
      </c>
      <c r="H269" s="15">
        <f>+'CALIFICACION FINAL'!H269/'CALIFICACION FINAL'!T269</f>
        <v>0</v>
      </c>
      <c r="I269" s="15">
        <f>+'CALIFICACION FINAL'!I269/'CALIFICACION FINAL'!T269</f>
        <v>0</v>
      </c>
      <c r="J269" s="15">
        <f>+'CALIFICACION FINAL'!J269/'CALIFICACION FINAL'!T269</f>
        <v>0</v>
      </c>
      <c r="K269" s="15">
        <f>+'CALIFICACION FINAL'!K269/'CALIFICACION FINAL'!T269</f>
        <v>0</v>
      </c>
      <c r="L269" s="15">
        <f>+'CALIFICACION FINAL'!L269/'CALIFICACION FINAL'!T269</f>
        <v>0</v>
      </c>
      <c r="M269" s="15">
        <f>+'CALIFICACION FINAL'!M269/'CALIFICACION FINAL'!T269</f>
        <v>0</v>
      </c>
      <c r="N269" s="15">
        <f>+'CALIFICACION FINAL'!N269/'CALIFICACION FINAL'!T269</f>
        <v>0</v>
      </c>
      <c r="O269" s="15">
        <f>+'CALIFICACION FINAL'!O269/'CALIFICACION FINAL'!T269</f>
        <v>0</v>
      </c>
      <c r="P269" s="15">
        <f>+'CALIFICACION FINAL'!P269/'CALIFICACION FINAL'!T269</f>
        <v>1</v>
      </c>
      <c r="Q269" s="15">
        <f>+'CALIFICACION FINAL'!Q269/'CALIFICACION FINAL'!T269</f>
        <v>0</v>
      </c>
      <c r="R269" s="15">
        <f>+'CALIFICACION FINAL'!R269/'CALIFICACION FINAL'!T269</f>
        <v>0</v>
      </c>
      <c r="S269" s="15">
        <f>+'CALIFICACION FINAL'!S269/'CALIFICACION FINAL'!T269</f>
        <v>0</v>
      </c>
      <c r="T269" s="15" t="e">
        <f>+'CALIFICACION FINAL'!#REF!/'CALIFICACION FINAL'!T269</f>
        <v>#REF!</v>
      </c>
      <c r="U269" s="15" t="e">
        <f>+'CALIFICACION FINAL'!#REF!/'CALIFICACION FINAL'!T269</f>
        <v>#REF!</v>
      </c>
    </row>
    <row r="270" spans="1:21" s="1" customFormat="1">
      <c r="A270" s="9">
        <f>+'CALIFICACION FINAL'!A270</f>
        <v>265</v>
      </c>
      <c r="B270" s="9" t="str">
        <f>+'CALIFICACION FINAL'!B270</f>
        <v>PLACAS PARA ELECTROBISTURÍ WEM MODELO SS601 Mca</v>
      </c>
      <c r="C270" s="9" t="str">
        <f>+'CALIFICACION FINAL'!C270</f>
        <v>UND</v>
      </c>
      <c r="D270" s="9">
        <f>+'CALIFICACION FINAL'!D270</f>
        <v>40</v>
      </c>
      <c r="E270" s="15">
        <f>+'CALIFICACION FINAL'!E270/'CALIFICACION FINAL'!T270</f>
        <v>0</v>
      </c>
      <c r="F270" s="15">
        <f>+'CALIFICACION FINAL'!F270/'CALIFICACION FINAL'!T270</f>
        <v>0</v>
      </c>
      <c r="G270" s="15">
        <f>+'CALIFICACION FINAL'!G270/'CALIFICACION FINAL'!T270</f>
        <v>0</v>
      </c>
      <c r="H270" s="15">
        <f>+'CALIFICACION FINAL'!H270/'CALIFICACION FINAL'!T270</f>
        <v>0</v>
      </c>
      <c r="I270" s="15">
        <f>+'CALIFICACION FINAL'!I270/'CALIFICACION FINAL'!T270</f>
        <v>0</v>
      </c>
      <c r="J270" s="15">
        <f>+'CALIFICACION FINAL'!J270/'CALIFICACION FINAL'!T270</f>
        <v>0</v>
      </c>
      <c r="K270" s="15">
        <f>+'CALIFICACION FINAL'!K270/'CALIFICACION FINAL'!T270</f>
        <v>0</v>
      </c>
      <c r="L270" s="15">
        <f>+'CALIFICACION FINAL'!L270/'CALIFICACION FINAL'!T270</f>
        <v>0</v>
      </c>
      <c r="M270" s="15">
        <f>+'CALIFICACION FINAL'!M270/'CALIFICACION FINAL'!T270</f>
        <v>0</v>
      </c>
      <c r="N270" s="15">
        <f>+'CALIFICACION FINAL'!N270/'CALIFICACION FINAL'!T270</f>
        <v>0</v>
      </c>
      <c r="O270" s="15">
        <f>+'CALIFICACION FINAL'!O270/'CALIFICACION FINAL'!T270</f>
        <v>0</v>
      </c>
      <c r="P270" s="15">
        <f>+'CALIFICACION FINAL'!P270/'CALIFICACION FINAL'!T270</f>
        <v>1</v>
      </c>
      <c r="Q270" s="15">
        <f>+'CALIFICACION FINAL'!Q270/'CALIFICACION FINAL'!T270</f>
        <v>0</v>
      </c>
      <c r="R270" s="15">
        <f>+'CALIFICACION FINAL'!R270/'CALIFICACION FINAL'!T270</f>
        <v>0</v>
      </c>
      <c r="S270" s="15">
        <f>+'CALIFICACION FINAL'!S270/'CALIFICACION FINAL'!T270</f>
        <v>0</v>
      </c>
      <c r="T270" s="15" t="e">
        <f>+'CALIFICACION FINAL'!#REF!/'CALIFICACION FINAL'!T270</f>
        <v>#REF!</v>
      </c>
      <c r="U270" s="15" t="e">
        <f>+'CALIFICACION FINAL'!#REF!/'CALIFICACION FINAL'!T270</f>
        <v>#REF!</v>
      </c>
    </row>
    <row r="271" spans="1:21" s="1" customFormat="1">
      <c r="A271" s="9">
        <f>+'CALIFICACION FINAL'!A271</f>
        <v>266</v>
      </c>
      <c r="B271" s="9" t="str">
        <f>+'CALIFICACION FINAL'!B271</f>
        <v xml:space="preserve">POLAINAS DESECHABLES </v>
      </c>
      <c r="C271" s="9" t="str">
        <f>+'CALIFICACION FINAL'!C271</f>
        <v>PQT X 50 PARES</v>
      </c>
      <c r="D271" s="9">
        <f>+'CALIFICACION FINAL'!D271</f>
        <v>200</v>
      </c>
      <c r="E271" s="15">
        <f>+'CALIFICACION FINAL'!E271/'CALIFICACION FINAL'!T271</f>
        <v>149.27536231884056</v>
      </c>
      <c r="F271" s="15">
        <f>+'CALIFICACION FINAL'!F271/'CALIFICACION FINAL'!T271</f>
        <v>0</v>
      </c>
      <c r="G271" s="15">
        <f>+'CALIFICACION FINAL'!G271/'CALIFICACION FINAL'!T271</f>
        <v>0</v>
      </c>
      <c r="H271" s="15">
        <f>+'CALIFICACION FINAL'!H271/'CALIFICACION FINAL'!T271</f>
        <v>82.608695652173907</v>
      </c>
      <c r="I271" s="15">
        <f>+'CALIFICACION FINAL'!I271/'CALIFICACION FINAL'!T271</f>
        <v>0</v>
      </c>
      <c r="J271" s="15">
        <f>+'CALIFICACION FINAL'!J271/'CALIFICACION FINAL'!T271</f>
        <v>121.7391304347826</v>
      </c>
      <c r="K271" s="15">
        <f>+'CALIFICACION FINAL'!K271/'CALIFICACION FINAL'!T271</f>
        <v>0</v>
      </c>
      <c r="L271" s="15">
        <f>+'CALIFICACION FINAL'!L271/'CALIFICACION FINAL'!T271</f>
        <v>161.30434782608694</v>
      </c>
      <c r="M271" s="15">
        <f>+'CALIFICACION FINAL'!M271/'CALIFICACION FINAL'!T271</f>
        <v>0</v>
      </c>
      <c r="N271" s="15">
        <f>+'CALIFICACION FINAL'!N271/'CALIFICACION FINAL'!T271</f>
        <v>1</v>
      </c>
      <c r="O271" s="15">
        <f>+'CALIFICACION FINAL'!O271/'CALIFICACION FINAL'!T271</f>
        <v>2.2738630684657668</v>
      </c>
      <c r="P271" s="15">
        <f>+'CALIFICACION FINAL'!P271/'CALIFICACION FINAL'!T271</f>
        <v>119.56521739130434</v>
      </c>
      <c r="Q271" s="15">
        <f>+'CALIFICACION FINAL'!Q271/'CALIFICACION FINAL'!T271</f>
        <v>0</v>
      </c>
      <c r="R271" s="15">
        <f>+'CALIFICACION FINAL'!R271/'CALIFICACION FINAL'!T271</f>
        <v>0</v>
      </c>
      <c r="S271" s="15">
        <f>+'CALIFICACION FINAL'!S271/'CALIFICACION FINAL'!T271</f>
        <v>0</v>
      </c>
      <c r="T271" s="15" t="e">
        <f>+'CALIFICACION FINAL'!#REF!/'CALIFICACION FINAL'!T271</f>
        <v>#REF!</v>
      </c>
      <c r="U271" s="15" t="e">
        <f>+'CALIFICACION FINAL'!#REF!/'CALIFICACION FINAL'!T271</f>
        <v>#REF!</v>
      </c>
    </row>
    <row r="272" spans="1:21" s="1" customFormat="1">
      <c r="A272" s="9">
        <f>+'CALIFICACION FINAL'!A272</f>
        <v>267</v>
      </c>
      <c r="B272" s="9" t="str">
        <f>+'CALIFICACION FINAL'!B272</f>
        <v xml:space="preserve">POLVO HIDROCOLOIDE PARA PIEL PERIOSTOMAL </v>
      </c>
      <c r="C272" s="9" t="str">
        <f>+'CALIFICACION FINAL'!C272</f>
        <v>FCO X 1 OZ (28,3G)</v>
      </c>
      <c r="D272" s="9">
        <f>+'CALIFICACION FINAL'!D272</f>
        <v>4</v>
      </c>
      <c r="E272" s="15">
        <f>+'CALIFICACION FINAL'!E272/'CALIFICACION FINAL'!T272</f>
        <v>1.2077173913043477</v>
      </c>
      <c r="F272" s="15">
        <f>+'CALIFICACION FINAL'!F272/'CALIFICACION FINAL'!T272</f>
        <v>1.3608333333333333</v>
      </c>
      <c r="G272" s="15">
        <f>+'CALIFICACION FINAL'!G272/'CALIFICACION FINAL'!T272</f>
        <v>0</v>
      </c>
      <c r="H272" s="15">
        <f>+'CALIFICACION FINAL'!H272/'CALIFICACION FINAL'!T272</f>
        <v>1.0656521739130436</v>
      </c>
      <c r="I272" s="15">
        <f>+'CALIFICACION FINAL'!I272/'CALIFICACION FINAL'!T272</f>
        <v>1.3589492753623189</v>
      </c>
      <c r="J272" s="15">
        <f>+'CALIFICACION FINAL'!J272/'CALIFICACION FINAL'!T272</f>
        <v>0</v>
      </c>
      <c r="K272" s="15">
        <f>+'CALIFICACION FINAL'!K272/'CALIFICACION FINAL'!T272</f>
        <v>0</v>
      </c>
      <c r="L272" s="15">
        <f>+'CALIFICACION FINAL'!L272/'CALIFICACION FINAL'!T272</f>
        <v>0</v>
      </c>
      <c r="M272" s="15">
        <f>+'CALIFICACION FINAL'!M272/'CALIFICACION FINAL'!T272</f>
        <v>0</v>
      </c>
      <c r="N272" s="15">
        <f>+'CALIFICACION FINAL'!N272/'CALIFICACION FINAL'!T272</f>
        <v>0</v>
      </c>
      <c r="O272" s="15">
        <f>+'CALIFICACION FINAL'!O272/'CALIFICACION FINAL'!T272</f>
        <v>0</v>
      </c>
      <c r="P272" s="15">
        <f>+'CALIFICACION FINAL'!P272/'CALIFICACION FINAL'!T272</f>
        <v>0</v>
      </c>
      <c r="Q272" s="15">
        <f>+'CALIFICACION FINAL'!Q272/'CALIFICACION FINAL'!T272</f>
        <v>0</v>
      </c>
      <c r="R272" s="15">
        <f>+'CALIFICACION FINAL'!R272/'CALIFICACION FINAL'!T272</f>
        <v>0</v>
      </c>
      <c r="S272" s="15">
        <f>+'CALIFICACION FINAL'!S272/'CALIFICACION FINAL'!T272</f>
        <v>1</v>
      </c>
      <c r="T272" s="15" t="e">
        <f>+'CALIFICACION FINAL'!#REF!/'CALIFICACION FINAL'!T272</f>
        <v>#REF!</v>
      </c>
      <c r="U272" s="15" t="e">
        <f>+'CALIFICACION FINAL'!#REF!/'CALIFICACION FINAL'!T272</f>
        <v>#REF!</v>
      </c>
    </row>
    <row r="273" spans="1:21" s="1" customFormat="1">
      <c r="A273" s="9">
        <f>+'CALIFICACION FINAL'!A273</f>
        <v>268</v>
      </c>
      <c r="B273" s="9" t="str">
        <f>+'CALIFICACION FINAL'!B273</f>
        <v>PROLENE 0 CT2</v>
      </c>
      <c r="C273" s="9" t="str">
        <f>+'CALIFICACION FINAL'!C273</f>
        <v>UND</v>
      </c>
      <c r="D273" s="9">
        <f>+'CALIFICACION FINAL'!D273</f>
        <v>48</v>
      </c>
      <c r="E273" s="15">
        <f>+'CALIFICACION FINAL'!E273/'CALIFICACION FINAL'!T273</f>
        <v>1.3508610086100861</v>
      </c>
      <c r="F273" s="15">
        <f>+'CALIFICACION FINAL'!F273/'CALIFICACION FINAL'!T273</f>
        <v>2.0996309963099633</v>
      </c>
      <c r="G273" s="15">
        <f>+'CALIFICACION FINAL'!G273/'CALIFICACION FINAL'!T273</f>
        <v>0</v>
      </c>
      <c r="H273" s="15">
        <f>+'CALIFICACION FINAL'!H273/'CALIFICACION FINAL'!T273</f>
        <v>1.5452029520295203</v>
      </c>
      <c r="I273" s="15">
        <f>+'CALIFICACION FINAL'!I273/'CALIFICACION FINAL'!T273</f>
        <v>2.121771217712177</v>
      </c>
      <c r="J273" s="15">
        <f>+'CALIFICACION FINAL'!J273/'CALIFICACION FINAL'!T273</f>
        <v>2.2365559655596559</v>
      </c>
      <c r="K273" s="15">
        <f>+'CALIFICACION FINAL'!K273/'CALIFICACION FINAL'!T273</f>
        <v>0</v>
      </c>
      <c r="L273" s="15">
        <f>+'CALIFICACION FINAL'!L273/'CALIFICACION FINAL'!T273</f>
        <v>0</v>
      </c>
      <c r="M273" s="15">
        <f>+'CALIFICACION FINAL'!M273/'CALIFICACION FINAL'!T273</f>
        <v>0</v>
      </c>
      <c r="N273" s="15">
        <f>+'CALIFICACION FINAL'!N273/'CALIFICACION FINAL'!T273</f>
        <v>1</v>
      </c>
      <c r="O273" s="15">
        <f>+'CALIFICACION FINAL'!O273/'CALIFICACION FINAL'!T273</f>
        <v>2.3490159901599017</v>
      </c>
      <c r="P273" s="15">
        <f>+'CALIFICACION FINAL'!P273/'CALIFICACION FINAL'!T273</f>
        <v>2.1968019680196802</v>
      </c>
      <c r="Q273" s="15">
        <f>+'CALIFICACION FINAL'!Q273/'CALIFICACION FINAL'!T273</f>
        <v>0</v>
      </c>
      <c r="R273" s="15">
        <f>+'CALIFICACION FINAL'!R273/'CALIFICACION FINAL'!T273</f>
        <v>0</v>
      </c>
      <c r="S273" s="15">
        <f>+'CALIFICACION FINAL'!S273/'CALIFICACION FINAL'!T273</f>
        <v>0</v>
      </c>
      <c r="T273" s="15" t="e">
        <f>+'CALIFICACION FINAL'!#REF!/'CALIFICACION FINAL'!T273</f>
        <v>#REF!</v>
      </c>
      <c r="U273" s="15" t="e">
        <f>+'CALIFICACION FINAL'!#REF!/'CALIFICACION FINAL'!T273</f>
        <v>#REF!</v>
      </c>
    </row>
    <row r="274" spans="1:21" s="1" customFormat="1">
      <c r="A274" s="9">
        <f>+'CALIFICACION FINAL'!A274</f>
        <v>269</v>
      </c>
      <c r="B274" s="9" t="str">
        <f>+'CALIFICACION FINAL'!B274</f>
        <v xml:space="preserve">PROLENE 2/0- KS  RS58 X </v>
      </c>
      <c r="C274" s="9" t="str">
        <f>+'CALIFICACION FINAL'!C274</f>
        <v>UND</v>
      </c>
      <c r="D274" s="9">
        <f>+'CALIFICACION FINAL'!D274</f>
        <v>288</v>
      </c>
      <c r="E274" s="15">
        <f>+'CALIFICACION FINAL'!E274/'CALIFICACION FINAL'!T274</f>
        <v>1.4278363146287674</v>
      </c>
      <c r="F274" s="15">
        <f>+'CALIFICACION FINAL'!F274/'CALIFICACION FINAL'!T274</f>
        <v>1.8306787552070571</v>
      </c>
      <c r="G274" s="15">
        <f>+'CALIFICACION FINAL'!G274/'CALIFICACION FINAL'!T274</f>
        <v>0</v>
      </c>
      <c r="H274" s="15">
        <f>+'CALIFICACION FINAL'!H274/'CALIFICACION FINAL'!T274</f>
        <v>0</v>
      </c>
      <c r="I274" s="15">
        <f>+'CALIFICACION FINAL'!I274/'CALIFICACION FINAL'!T274</f>
        <v>1.849791717716246</v>
      </c>
      <c r="J274" s="15">
        <f>+'CALIFICACION FINAL'!J274/'CALIFICACION FINAL'!T274</f>
        <v>1.9496397941680961</v>
      </c>
      <c r="K274" s="15">
        <f>+'CALIFICACION FINAL'!K274/'CALIFICACION FINAL'!T274</f>
        <v>0</v>
      </c>
      <c r="L274" s="15">
        <f>+'CALIFICACION FINAL'!L274/'CALIFICACION FINAL'!T274</f>
        <v>0</v>
      </c>
      <c r="M274" s="15">
        <f>+'CALIFICACION FINAL'!M274/'CALIFICACION FINAL'!T274</f>
        <v>0</v>
      </c>
      <c r="N274" s="15">
        <f>+'CALIFICACION FINAL'!N274/'CALIFICACION FINAL'!T274</f>
        <v>1</v>
      </c>
      <c r="O274" s="15">
        <f>+'CALIFICACION FINAL'!O274/'CALIFICACION FINAL'!T274</f>
        <v>2.0899289389855427</v>
      </c>
      <c r="P274" s="15">
        <f>+'CALIFICACION FINAL'!P274/'CALIFICACION FINAL'!T274</f>
        <v>1.914971820632198</v>
      </c>
      <c r="Q274" s="15">
        <f>+'CALIFICACION FINAL'!Q274/'CALIFICACION FINAL'!T274</f>
        <v>0</v>
      </c>
      <c r="R274" s="15">
        <f>+'CALIFICACION FINAL'!R274/'CALIFICACION FINAL'!T274</f>
        <v>0</v>
      </c>
      <c r="S274" s="15">
        <f>+'CALIFICACION FINAL'!S274/'CALIFICACION FINAL'!T274</f>
        <v>0</v>
      </c>
      <c r="T274" s="15" t="e">
        <f>+'CALIFICACION FINAL'!#REF!/'CALIFICACION FINAL'!T274</f>
        <v>#REF!</v>
      </c>
      <c r="U274" s="15" t="e">
        <f>+'CALIFICACION FINAL'!#REF!/'CALIFICACION FINAL'!T274</f>
        <v>#REF!</v>
      </c>
    </row>
    <row r="275" spans="1:21" s="1" customFormat="1">
      <c r="A275" s="9">
        <f>+'CALIFICACION FINAL'!A275</f>
        <v>270</v>
      </c>
      <c r="B275" s="9" t="str">
        <f>+'CALIFICACION FINAL'!B275</f>
        <v>PROLENE 2/0 SC-26</v>
      </c>
      <c r="C275" s="9" t="str">
        <f>+'CALIFICACION FINAL'!C275</f>
        <v>UND</v>
      </c>
      <c r="D275" s="9">
        <f>+'CALIFICACION FINAL'!D275</f>
        <v>192</v>
      </c>
      <c r="E275" s="15">
        <f>+'CALIFICACION FINAL'!E275/'CALIFICACION FINAL'!T275</f>
        <v>2.324918324918325</v>
      </c>
      <c r="F275" s="15">
        <f>+'CALIFICACION FINAL'!F275/'CALIFICACION FINAL'!T275</f>
        <v>2.1853281853281854</v>
      </c>
      <c r="G275" s="15">
        <f>+'CALIFICACION FINAL'!G275/'CALIFICACION FINAL'!T275</f>
        <v>0</v>
      </c>
      <c r="H275" s="15">
        <f>+'CALIFICACION FINAL'!H275/'CALIFICACION FINAL'!T275</f>
        <v>1.5634095634095635</v>
      </c>
      <c r="I275" s="15">
        <f>+'CALIFICACION FINAL'!I275/'CALIFICACION FINAL'!T275</f>
        <v>2.2081972081972081</v>
      </c>
      <c r="J275" s="15">
        <f>+'CALIFICACION FINAL'!J275/'CALIFICACION FINAL'!T275</f>
        <v>2.3274844074844077</v>
      </c>
      <c r="K275" s="15">
        <f>+'CALIFICACION FINAL'!K275/'CALIFICACION FINAL'!T275</f>
        <v>0</v>
      </c>
      <c r="L275" s="15">
        <f>+'CALIFICACION FINAL'!L275/'CALIFICACION FINAL'!T275</f>
        <v>0</v>
      </c>
      <c r="M275" s="15">
        <f>+'CALIFICACION FINAL'!M275/'CALIFICACION FINAL'!T275</f>
        <v>0</v>
      </c>
      <c r="N275" s="15">
        <f>+'CALIFICACION FINAL'!N275/'CALIFICACION FINAL'!T275</f>
        <v>1</v>
      </c>
      <c r="O275" s="15">
        <f>+'CALIFICACION FINAL'!O275/'CALIFICACION FINAL'!T275</f>
        <v>2.6263736263736264</v>
      </c>
      <c r="P275" s="15">
        <f>+'CALIFICACION FINAL'!P275/'CALIFICACION FINAL'!T275</f>
        <v>2.286011286011286</v>
      </c>
      <c r="Q275" s="15">
        <f>+'CALIFICACION FINAL'!Q275/'CALIFICACION FINAL'!T275</f>
        <v>0</v>
      </c>
      <c r="R275" s="15">
        <f>+'CALIFICACION FINAL'!R275/'CALIFICACION FINAL'!T275</f>
        <v>0</v>
      </c>
      <c r="S275" s="15">
        <f>+'CALIFICACION FINAL'!S275/'CALIFICACION FINAL'!T275</f>
        <v>0</v>
      </c>
      <c r="T275" s="15" t="e">
        <f>+'CALIFICACION FINAL'!#REF!/'CALIFICACION FINAL'!T275</f>
        <v>#REF!</v>
      </c>
      <c r="U275" s="15" t="e">
        <f>+'CALIFICACION FINAL'!#REF!/'CALIFICACION FINAL'!T275</f>
        <v>#REF!</v>
      </c>
    </row>
    <row r="276" spans="1:21" s="1" customFormat="1">
      <c r="A276" s="9">
        <f>+'CALIFICACION FINAL'!A276</f>
        <v>271</v>
      </c>
      <c r="B276" s="9" t="str">
        <f>+'CALIFICACION FINAL'!B276</f>
        <v>PROLENE 2/0 SH</v>
      </c>
      <c r="C276" s="9" t="str">
        <f>+'CALIFICACION FINAL'!C276</f>
        <v>UND</v>
      </c>
      <c r="D276" s="9">
        <f>+'CALIFICACION FINAL'!D276</f>
        <v>48</v>
      </c>
      <c r="E276" s="15">
        <f>+'CALIFICACION FINAL'!E276/'CALIFICACION FINAL'!T276</f>
        <v>0</v>
      </c>
      <c r="F276" s="15">
        <f>+'CALIFICACION FINAL'!F276/'CALIFICACION FINAL'!T276</f>
        <v>4.6064349324906635</v>
      </c>
      <c r="G276" s="15">
        <f>+'CALIFICACION FINAL'!G276/'CALIFICACION FINAL'!T276</f>
        <v>0</v>
      </c>
      <c r="H276" s="15">
        <f>+'CALIFICACION FINAL'!H276/'CALIFICACION FINAL'!T276</f>
        <v>1.460499856363114</v>
      </c>
      <c r="I276" s="15">
        <f>+'CALIFICACION FINAL'!I276/'CALIFICACION FINAL'!T276</f>
        <v>4.654696926170641</v>
      </c>
      <c r="J276" s="15">
        <f>+'CALIFICACION FINAL'!J276/'CALIFICACION FINAL'!T276</f>
        <v>4.9063142775064641</v>
      </c>
      <c r="K276" s="15">
        <f>+'CALIFICACION FINAL'!K276/'CALIFICACION FINAL'!T276</f>
        <v>0</v>
      </c>
      <c r="L276" s="15">
        <f>+'CALIFICACION FINAL'!L276/'CALIFICACION FINAL'!T276</f>
        <v>0</v>
      </c>
      <c r="M276" s="15">
        <f>+'CALIFICACION FINAL'!M276/'CALIFICACION FINAL'!T276</f>
        <v>0</v>
      </c>
      <c r="N276" s="15">
        <f>+'CALIFICACION FINAL'!N276/'CALIFICACION FINAL'!T276</f>
        <v>1</v>
      </c>
      <c r="O276" s="15">
        <f>+'CALIFICACION FINAL'!O276/'CALIFICACION FINAL'!T276</f>
        <v>5.3065211146222353</v>
      </c>
      <c r="P276" s="15">
        <f>+'CALIFICACION FINAL'!P276/'CALIFICACION FINAL'!T276</f>
        <v>4.8187302499281817</v>
      </c>
      <c r="Q276" s="15">
        <f>+'CALIFICACION FINAL'!Q276/'CALIFICACION FINAL'!T276</f>
        <v>0</v>
      </c>
      <c r="R276" s="15">
        <f>+'CALIFICACION FINAL'!R276/'CALIFICACION FINAL'!T276</f>
        <v>0</v>
      </c>
      <c r="S276" s="15">
        <f>+'CALIFICACION FINAL'!S276/'CALIFICACION FINAL'!T276</f>
        <v>0</v>
      </c>
      <c r="T276" s="15" t="e">
        <f>+'CALIFICACION FINAL'!#REF!/'CALIFICACION FINAL'!T276</f>
        <v>#REF!</v>
      </c>
      <c r="U276" s="15" t="e">
        <f>+'CALIFICACION FINAL'!#REF!/'CALIFICACION FINAL'!T276</f>
        <v>#REF!</v>
      </c>
    </row>
    <row r="277" spans="1:21" s="1" customFormat="1">
      <c r="A277" s="9">
        <f>+'CALIFICACION FINAL'!A277</f>
        <v>272</v>
      </c>
      <c r="B277" s="9" t="str">
        <f>+'CALIFICACION FINAL'!B277</f>
        <v>PROLENE 3/0 KS GS60 RS58</v>
      </c>
      <c r="C277" s="9" t="str">
        <f>+'CALIFICACION FINAL'!C277</f>
        <v>UND</v>
      </c>
      <c r="D277" s="9">
        <f>+'CALIFICACION FINAL'!D277</f>
        <v>192</v>
      </c>
      <c r="E277" s="15">
        <f>+'CALIFICACION FINAL'!E277/'CALIFICACION FINAL'!T277</f>
        <v>1.6067605633802817</v>
      </c>
      <c r="F277" s="15">
        <f>+'CALIFICACION FINAL'!F277/'CALIFICACION FINAL'!T277</f>
        <v>2.104507042253521</v>
      </c>
      <c r="G277" s="15">
        <f>+'CALIFICACION FINAL'!G277/'CALIFICACION FINAL'!T277</f>
        <v>0</v>
      </c>
      <c r="H277" s="15">
        <f>+'CALIFICACION FINAL'!H277/'CALIFICACION FINAL'!T277</f>
        <v>1.4828169014084507</v>
      </c>
      <c r="I277" s="15">
        <f>+'CALIFICACION FINAL'!I277/'CALIFICACION FINAL'!T277</f>
        <v>2.1264788732394364</v>
      </c>
      <c r="J277" s="15">
        <f>+'CALIFICACION FINAL'!J277/'CALIFICACION FINAL'!T277</f>
        <v>2.2412619718309861</v>
      </c>
      <c r="K277" s="15">
        <f>+'CALIFICACION FINAL'!K277/'CALIFICACION FINAL'!T277</f>
        <v>0</v>
      </c>
      <c r="L277" s="15">
        <f>+'CALIFICACION FINAL'!L277/'CALIFICACION FINAL'!T277</f>
        <v>0</v>
      </c>
      <c r="M277" s="15">
        <f>+'CALIFICACION FINAL'!M277/'CALIFICACION FINAL'!T277</f>
        <v>0</v>
      </c>
      <c r="N277" s="15">
        <f>+'CALIFICACION FINAL'!N277/'CALIFICACION FINAL'!T277</f>
        <v>1</v>
      </c>
      <c r="O277" s="15">
        <f>+'CALIFICACION FINAL'!O277/'CALIFICACION FINAL'!T277</f>
        <v>2.6450704225352113</v>
      </c>
      <c r="P277" s="15">
        <f>+'CALIFICACION FINAL'!P277/'CALIFICACION FINAL'!T277</f>
        <v>2.2014084507042253</v>
      </c>
      <c r="Q277" s="15">
        <f>+'CALIFICACION FINAL'!Q277/'CALIFICACION FINAL'!T277</f>
        <v>0</v>
      </c>
      <c r="R277" s="15">
        <f>+'CALIFICACION FINAL'!R277/'CALIFICACION FINAL'!T277</f>
        <v>0</v>
      </c>
      <c r="S277" s="15">
        <f>+'CALIFICACION FINAL'!S277/'CALIFICACION FINAL'!T277</f>
        <v>0</v>
      </c>
      <c r="T277" s="15" t="e">
        <f>+'CALIFICACION FINAL'!#REF!/'CALIFICACION FINAL'!T277</f>
        <v>#REF!</v>
      </c>
      <c r="U277" s="15" t="e">
        <f>+'CALIFICACION FINAL'!#REF!/'CALIFICACION FINAL'!T277</f>
        <v>#REF!</v>
      </c>
    </row>
    <row r="278" spans="1:21" s="1" customFormat="1">
      <c r="A278" s="9">
        <f>+'CALIFICACION FINAL'!A278</f>
        <v>273</v>
      </c>
      <c r="B278" s="9" t="str">
        <f>+'CALIFICACION FINAL'!B278</f>
        <v>PROLENE 3/0 PS1 SC24 C/A CUR</v>
      </c>
      <c r="C278" s="9" t="str">
        <f>+'CALIFICACION FINAL'!C278</f>
        <v>UND</v>
      </c>
      <c r="D278" s="9">
        <f>+'CALIFICACION FINAL'!D278</f>
        <v>288</v>
      </c>
      <c r="E278" s="15">
        <f>+'CALIFICACION FINAL'!E278/'CALIFICACION FINAL'!T278</f>
        <v>2.1479516651930446</v>
      </c>
      <c r="F278" s="15">
        <f>+'CALIFICACION FINAL'!F278/'CALIFICACION FINAL'!T278</f>
        <v>2.4827586206896552</v>
      </c>
      <c r="G278" s="15">
        <f>+'CALIFICACION FINAL'!G278/'CALIFICACION FINAL'!T278</f>
        <v>0</v>
      </c>
      <c r="H278" s="15">
        <f>+'CALIFICACION FINAL'!H278/'CALIFICACION FINAL'!T278</f>
        <v>1.5325670498084292</v>
      </c>
      <c r="I278" s="15">
        <f>+'CALIFICACION FINAL'!I278/'CALIFICACION FINAL'!T278</f>
        <v>2.5086943707633362</v>
      </c>
      <c r="J278" s="15">
        <f>+'CALIFICACION FINAL'!J278/'CALIFICACION FINAL'!T278</f>
        <v>2.6443619216033012</v>
      </c>
      <c r="K278" s="15">
        <f>+'CALIFICACION FINAL'!K278/'CALIFICACION FINAL'!T278</f>
        <v>0</v>
      </c>
      <c r="L278" s="15">
        <f>+'CALIFICACION FINAL'!L278/'CALIFICACION FINAL'!T278</f>
        <v>0</v>
      </c>
      <c r="M278" s="15">
        <f>+'CALIFICACION FINAL'!M278/'CALIFICACION FINAL'!T278</f>
        <v>0</v>
      </c>
      <c r="N278" s="15">
        <f>+'CALIFICACION FINAL'!N278/'CALIFICACION FINAL'!T278</f>
        <v>1</v>
      </c>
      <c r="O278" s="15">
        <f>+'CALIFICACION FINAL'!O278/'CALIFICACION FINAL'!T278</f>
        <v>3.1202475685234305</v>
      </c>
      <c r="P278" s="15">
        <f>+'CALIFICACION FINAL'!P278/'CALIFICACION FINAL'!T278</f>
        <v>2.2684939581491306</v>
      </c>
      <c r="Q278" s="15">
        <f>+'CALIFICACION FINAL'!Q278/'CALIFICACION FINAL'!T278</f>
        <v>0</v>
      </c>
      <c r="R278" s="15">
        <f>+'CALIFICACION FINAL'!R278/'CALIFICACION FINAL'!T278</f>
        <v>0</v>
      </c>
      <c r="S278" s="15">
        <f>+'CALIFICACION FINAL'!S278/'CALIFICACION FINAL'!T278</f>
        <v>0</v>
      </c>
      <c r="T278" s="15" t="e">
        <f>+'CALIFICACION FINAL'!#REF!/'CALIFICACION FINAL'!T278</f>
        <v>#REF!</v>
      </c>
      <c r="U278" s="15" t="e">
        <f>+'CALIFICACION FINAL'!#REF!/'CALIFICACION FINAL'!T278</f>
        <v>#REF!</v>
      </c>
    </row>
    <row r="279" spans="1:21" s="1" customFormat="1">
      <c r="A279" s="9">
        <f>+'CALIFICACION FINAL'!A279</f>
        <v>274</v>
      </c>
      <c r="B279" s="9" t="str">
        <f>+'CALIFICACION FINAL'!B279</f>
        <v>PROLENE 4/0 45 CM A/SC20</v>
      </c>
      <c r="C279" s="9" t="str">
        <f>+'CALIFICACION FINAL'!C279</f>
        <v>UND</v>
      </c>
      <c r="D279" s="9">
        <f>+'CALIFICACION FINAL'!D279</f>
        <v>288</v>
      </c>
      <c r="E279" s="15">
        <f>+'CALIFICACION FINAL'!E279/'CALIFICACION FINAL'!T279</f>
        <v>1.2626184985908275</v>
      </c>
      <c r="F279" s="15">
        <f>+'CALIFICACION FINAL'!F279/'CALIFICACION FINAL'!T279</f>
        <v>1.8852165001281065</v>
      </c>
      <c r="G279" s="15">
        <f>+'CALIFICACION FINAL'!G279/'CALIFICACION FINAL'!T279</f>
        <v>0</v>
      </c>
      <c r="H279" s="15">
        <f>+'CALIFICACION FINAL'!H279/'CALIFICACION FINAL'!T279</f>
        <v>1.3392262362285421</v>
      </c>
      <c r="I279" s="15">
        <f>+'CALIFICACION FINAL'!I279/'CALIFICACION FINAL'!T279</f>
        <v>1.9049449141685884</v>
      </c>
      <c r="J279" s="15">
        <f>+'CALIFICACION FINAL'!J279/'CALIFICACION FINAL'!T279</f>
        <v>2.0078503715090958</v>
      </c>
      <c r="K279" s="15">
        <f>+'CALIFICACION FINAL'!K279/'CALIFICACION FINAL'!T279</f>
        <v>0</v>
      </c>
      <c r="L279" s="15">
        <f>+'CALIFICACION FINAL'!L279/'CALIFICACION FINAL'!T279</f>
        <v>0</v>
      </c>
      <c r="M279" s="15">
        <f>+'CALIFICACION FINAL'!M279/'CALIFICACION FINAL'!T279</f>
        <v>0</v>
      </c>
      <c r="N279" s="15">
        <f>+'CALIFICACION FINAL'!N279/'CALIFICACION FINAL'!T279</f>
        <v>1</v>
      </c>
      <c r="O279" s="15">
        <f>+'CALIFICACION FINAL'!O279/'CALIFICACION FINAL'!T279</f>
        <v>2.1778119395336919</v>
      </c>
      <c r="P279" s="15">
        <f>+'CALIFICACION FINAL'!P279/'CALIFICACION FINAL'!T279</f>
        <v>1.9720727645400973</v>
      </c>
      <c r="Q279" s="15">
        <f>+'CALIFICACION FINAL'!Q279/'CALIFICACION FINAL'!T279</f>
        <v>0</v>
      </c>
      <c r="R279" s="15">
        <f>+'CALIFICACION FINAL'!R279/'CALIFICACION FINAL'!T279</f>
        <v>0</v>
      </c>
      <c r="S279" s="15">
        <f>+'CALIFICACION FINAL'!S279/'CALIFICACION FINAL'!T279</f>
        <v>0</v>
      </c>
      <c r="T279" s="15" t="e">
        <f>+'CALIFICACION FINAL'!#REF!/'CALIFICACION FINAL'!T279</f>
        <v>#REF!</v>
      </c>
      <c r="U279" s="15" t="e">
        <f>+'CALIFICACION FINAL'!#REF!/'CALIFICACION FINAL'!T279</f>
        <v>#REF!</v>
      </c>
    </row>
    <row r="280" spans="1:21" s="1" customFormat="1">
      <c r="A280" s="9">
        <f>+'CALIFICACION FINAL'!A280</f>
        <v>275</v>
      </c>
      <c r="B280" s="9" t="str">
        <f>+'CALIFICACION FINAL'!B280</f>
        <v>PROLENE 4/0 PS2</v>
      </c>
      <c r="C280" s="9" t="str">
        <f>+'CALIFICACION FINAL'!C280</f>
        <v>UND</v>
      </c>
      <c r="D280" s="9">
        <f>+'CALIFICACION FINAL'!D280</f>
        <v>48</v>
      </c>
      <c r="E280" s="15">
        <f>+'CALIFICACION FINAL'!E280/'CALIFICACION FINAL'!T280</f>
        <v>1.8632592989028633</v>
      </c>
      <c r="F280" s="15">
        <f>+'CALIFICACION FINAL'!F280/'CALIFICACION FINAL'!T280</f>
        <v>2.2542146106502541</v>
      </c>
      <c r="G280" s="15">
        <f>+'CALIFICACION FINAL'!G280/'CALIFICACION FINAL'!T280</f>
        <v>0</v>
      </c>
      <c r="H280" s="15">
        <f>+'CALIFICACION FINAL'!H280/'CALIFICACION FINAL'!T280</f>
        <v>1.3987155472303987</v>
      </c>
      <c r="I280" s="15">
        <f>+'CALIFICACION FINAL'!I280/'CALIFICACION FINAL'!T280</f>
        <v>2.2777629114262776</v>
      </c>
      <c r="J280" s="15">
        <f>+'CALIFICACION FINAL'!J280/'CALIFICACION FINAL'!T280</f>
        <v>2.4009419320310412</v>
      </c>
      <c r="K280" s="15">
        <f>+'CALIFICACION FINAL'!K280/'CALIFICACION FINAL'!T280</f>
        <v>0</v>
      </c>
      <c r="L280" s="15">
        <f>+'CALIFICACION FINAL'!L280/'CALIFICACION FINAL'!T280</f>
        <v>0</v>
      </c>
      <c r="M280" s="15">
        <f>+'CALIFICACION FINAL'!M280/'CALIFICACION FINAL'!T280</f>
        <v>0</v>
      </c>
      <c r="N280" s="15">
        <f>+'CALIFICACION FINAL'!N280/'CALIFICACION FINAL'!T280</f>
        <v>1</v>
      </c>
      <c r="O280" s="15">
        <f>+'CALIFICACION FINAL'!O280/'CALIFICACION FINAL'!T280</f>
        <v>2.8330211399518328</v>
      </c>
      <c r="P280" s="15">
        <f>+'CALIFICACION FINAL'!P280/'CALIFICACION FINAL'!T280</f>
        <v>2.3583088038533582</v>
      </c>
      <c r="Q280" s="15">
        <f>+'CALIFICACION FINAL'!Q280/'CALIFICACION FINAL'!T280</f>
        <v>0</v>
      </c>
      <c r="R280" s="15">
        <f>+'CALIFICACION FINAL'!R280/'CALIFICACION FINAL'!T280</f>
        <v>0</v>
      </c>
      <c r="S280" s="15">
        <f>+'CALIFICACION FINAL'!S280/'CALIFICACION FINAL'!T280</f>
        <v>0</v>
      </c>
      <c r="T280" s="15" t="e">
        <f>+'CALIFICACION FINAL'!#REF!/'CALIFICACION FINAL'!T280</f>
        <v>#REF!</v>
      </c>
      <c r="U280" s="15" t="e">
        <f>+'CALIFICACION FINAL'!#REF!/'CALIFICACION FINAL'!T280</f>
        <v>#REF!</v>
      </c>
    </row>
    <row r="281" spans="1:21" s="1" customFormat="1">
      <c r="A281" s="9">
        <f>+'CALIFICACION FINAL'!A281</f>
        <v>276</v>
      </c>
      <c r="B281" s="9" t="str">
        <f>+'CALIFICACION FINAL'!B281</f>
        <v>PROLENE 5/0  P3</v>
      </c>
      <c r="C281" s="9" t="str">
        <f>+'CALIFICACION FINAL'!C281</f>
        <v>UND</v>
      </c>
      <c r="D281" s="9">
        <f>+'CALIFICACION FINAL'!D281</f>
        <v>192</v>
      </c>
      <c r="E281" s="15">
        <f>+'CALIFICACION FINAL'!E281/'CALIFICACION FINAL'!T281</f>
        <v>1.8155025051576776</v>
      </c>
      <c r="F281" s="15">
        <f>+'CALIFICACION FINAL'!F281/'CALIFICACION FINAL'!T281</f>
        <v>3.6327733569112879</v>
      </c>
      <c r="G281" s="15">
        <f>+'CALIFICACION FINAL'!G281/'CALIFICACION FINAL'!T281</f>
        <v>0</v>
      </c>
      <c r="H281" s="15">
        <f>+'CALIFICACION FINAL'!H281/'CALIFICACION FINAL'!T281</f>
        <v>1.5325670498084292</v>
      </c>
      <c r="I281" s="15">
        <f>+'CALIFICACION FINAL'!I281/'CALIFICACION FINAL'!T281</f>
        <v>3.6707928087238431</v>
      </c>
      <c r="J281" s="15">
        <f>+'CALIFICACION FINAL'!J281/'CALIFICACION FINAL'!T281</f>
        <v>3.8693309755378724</v>
      </c>
      <c r="K281" s="15">
        <f>+'CALIFICACION FINAL'!K281/'CALIFICACION FINAL'!T281</f>
        <v>0</v>
      </c>
      <c r="L281" s="15">
        <f>+'CALIFICACION FINAL'!L281/'CALIFICACION FINAL'!T281</f>
        <v>0</v>
      </c>
      <c r="M281" s="15">
        <f>+'CALIFICACION FINAL'!M281/'CALIFICACION FINAL'!T281</f>
        <v>0</v>
      </c>
      <c r="N281" s="15">
        <f>+'CALIFICACION FINAL'!N281/'CALIFICACION FINAL'!T281</f>
        <v>1</v>
      </c>
      <c r="O281" s="15">
        <f>+'CALIFICACION FINAL'!O281/'CALIFICACION FINAL'!T281</f>
        <v>4.5520188623636901</v>
      </c>
      <c r="P281" s="15">
        <f>+'CALIFICACION FINAL'!P281/'CALIFICACION FINAL'!T281</f>
        <v>3.8004715590922489</v>
      </c>
      <c r="Q281" s="15">
        <f>+'CALIFICACION FINAL'!Q281/'CALIFICACION FINAL'!T281</f>
        <v>0</v>
      </c>
      <c r="R281" s="15">
        <f>+'CALIFICACION FINAL'!R281/'CALIFICACION FINAL'!T281</f>
        <v>0</v>
      </c>
      <c r="S281" s="15">
        <f>+'CALIFICACION FINAL'!S281/'CALIFICACION FINAL'!T281</f>
        <v>0</v>
      </c>
      <c r="T281" s="15" t="e">
        <f>+'CALIFICACION FINAL'!#REF!/'CALIFICACION FINAL'!T281</f>
        <v>#REF!</v>
      </c>
      <c r="U281" s="15" t="e">
        <f>+'CALIFICACION FINAL'!#REF!/'CALIFICACION FINAL'!T281</f>
        <v>#REF!</v>
      </c>
    </row>
    <row r="282" spans="1:21" s="1" customFormat="1">
      <c r="A282" s="9">
        <f>+'CALIFICACION FINAL'!A282</f>
        <v>277</v>
      </c>
      <c r="B282" s="9" t="str">
        <f>+'CALIFICACION FINAL'!B282</f>
        <v>PROLENE 6/0  A/SC16</v>
      </c>
      <c r="C282" s="9" t="str">
        <f>+'CALIFICACION FINAL'!C282</f>
        <v>UND</v>
      </c>
      <c r="D282" s="9">
        <f>+'CALIFICACION FINAL'!D282</f>
        <v>96</v>
      </c>
      <c r="E282" s="15">
        <f>+'CALIFICACION FINAL'!E282/'CALIFICACION FINAL'!T282</f>
        <v>1.7689122032026505</v>
      </c>
      <c r="F282" s="15">
        <f>+'CALIFICACION FINAL'!F282/'CALIFICACION FINAL'!T282</f>
        <v>2.0314743235781338</v>
      </c>
      <c r="G282" s="15">
        <f>+'CALIFICACION FINAL'!G282/'CALIFICACION FINAL'!T282</f>
        <v>0</v>
      </c>
      <c r="H282" s="15">
        <f>+'CALIFICACION FINAL'!H282/'CALIFICACION FINAL'!T282</f>
        <v>1.4356709000552181</v>
      </c>
      <c r="I282" s="15">
        <f>+'CALIFICACION FINAL'!I282/'CALIFICACION FINAL'!T282</f>
        <v>2.052733296521259</v>
      </c>
      <c r="J282" s="15">
        <f>+'CALIFICACION FINAL'!J282/'CALIFICACION FINAL'!T282</f>
        <v>2.1636223081170627</v>
      </c>
      <c r="K282" s="15">
        <f>+'CALIFICACION FINAL'!K282/'CALIFICACION FINAL'!T282</f>
        <v>0</v>
      </c>
      <c r="L282" s="15">
        <f>+'CALIFICACION FINAL'!L282/'CALIFICACION FINAL'!T282</f>
        <v>0</v>
      </c>
      <c r="M282" s="15">
        <f>+'CALIFICACION FINAL'!M282/'CALIFICACION FINAL'!T282</f>
        <v>0</v>
      </c>
      <c r="N282" s="15">
        <f>+'CALIFICACION FINAL'!N282/'CALIFICACION FINAL'!T282</f>
        <v>1</v>
      </c>
      <c r="O282" s="15">
        <f>+'CALIFICACION FINAL'!O282/'CALIFICACION FINAL'!T282</f>
        <v>3.3724461623412481</v>
      </c>
      <c r="P282" s="15">
        <f>+'CALIFICACION FINAL'!P282/'CALIFICACION FINAL'!T282</f>
        <v>2.1250690226394258</v>
      </c>
      <c r="Q282" s="15">
        <f>+'CALIFICACION FINAL'!Q282/'CALIFICACION FINAL'!T282</f>
        <v>0</v>
      </c>
      <c r="R282" s="15">
        <f>+'CALIFICACION FINAL'!R282/'CALIFICACION FINAL'!T282</f>
        <v>0</v>
      </c>
      <c r="S282" s="15">
        <f>+'CALIFICACION FINAL'!S282/'CALIFICACION FINAL'!T282</f>
        <v>0</v>
      </c>
      <c r="T282" s="15" t="e">
        <f>+'CALIFICACION FINAL'!#REF!/'CALIFICACION FINAL'!T282</f>
        <v>#REF!</v>
      </c>
      <c r="U282" s="15" t="e">
        <f>+'CALIFICACION FINAL'!#REF!/'CALIFICACION FINAL'!T282</f>
        <v>#REF!</v>
      </c>
    </row>
    <row r="283" spans="1:21" s="1" customFormat="1">
      <c r="A283" s="9">
        <f>+'CALIFICACION FINAL'!A283</f>
        <v>278</v>
      </c>
      <c r="B283" s="9" t="str">
        <f>+'CALIFICACION FINAL'!B283</f>
        <v>PROLENE 6/0 P1</v>
      </c>
      <c r="C283" s="9" t="str">
        <f>+'CALIFICACION FINAL'!C283</f>
        <v>UND</v>
      </c>
      <c r="D283" s="9">
        <f>+'CALIFICACION FINAL'!D283</f>
        <v>48</v>
      </c>
      <c r="E283" s="15">
        <f>+'CALIFICACION FINAL'!E283/'CALIFICACION FINAL'!T283</f>
        <v>1.7689122032026505</v>
      </c>
      <c r="F283" s="15">
        <f>+'CALIFICACION FINAL'!F283/'CALIFICACION FINAL'!T283</f>
        <v>3.4030922142462727</v>
      </c>
      <c r="G283" s="15">
        <f>+'CALIFICACION FINAL'!G283/'CALIFICACION FINAL'!T283</f>
        <v>0</v>
      </c>
      <c r="H283" s="15">
        <f>+'CALIFICACION FINAL'!H283/'CALIFICACION FINAL'!T283</f>
        <v>1.4494754279403645</v>
      </c>
      <c r="I283" s="15">
        <f>+'CALIFICACION FINAL'!I283/'CALIFICACION FINAL'!T283</f>
        <v>3.4387078961899502</v>
      </c>
      <c r="J283" s="15">
        <f>+'CALIFICACION FINAL'!J283/'CALIFICACION FINAL'!T283</f>
        <v>3.6246935394809503</v>
      </c>
      <c r="K283" s="15">
        <f>+'CALIFICACION FINAL'!K283/'CALIFICACION FINAL'!T283</f>
        <v>0</v>
      </c>
      <c r="L283" s="15">
        <f>+'CALIFICACION FINAL'!L283/'CALIFICACION FINAL'!T283</f>
        <v>0</v>
      </c>
      <c r="M283" s="15">
        <f>+'CALIFICACION FINAL'!M283/'CALIFICACION FINAL'!T283</f>
        <v>0</v>
      </c>
      <c r="N283" s="15">
        <f>+'CALIFICACION FINAL'!N283/'CALIFICACION FINAL'!T283</f>
        <v>1</v>
      </c>
      <c r="O283" s="15">
        <f>+'CALIFICACION FINAL'!O283/'CALIFICACION FINAL'!T283</f>
        <v>3.9718387631143015</v>
      </c>
      <c r="P283" s="15">
        <f>+'CALIFICACION FINAL'!P283/'CALIFICACION FINAL'!T283</f>
        <v>4.1298177802319165</v>
      </c>
      <c r="Q283" s="15">
        <f>+'CALIFICACION FINAL'!Q283/'CALIFICACION FINAL'!T283</f>
        <v>0</v>
      </c>
      <c r="R283" s="15">
        <f>+'CALIFICACION FINAL'!R283/'CALIFICACION FINAL'!T283</f>
        <v>0</v>
      </c>
      <c r="S283" s="15">
        <f>+'CALIFICACION FINAL'!S283/'CALIFICACION FINAL'!T283</f>
        <v>0</v>
      </c>
      <c r="T283" s="15" t="e">
        <f>+'CALIFICACION FINAL'!#REF!/'CALIFICACION FINAL'!T283</f>
        <v>#REF!</v>
      </c>
      <c r="U283" s="15" t="e">
        <f>+'CALIFICACION FINAL'!#REF!/'CALIFICACION FINAL'!T283</f>
        <v>#REF!</v>
      </c>
    </row>
    <row r="284" spans="1:21" s="1" customFormat="1">
      <c r="A284" s="9">
        <f>+'CALIFICACION FINAL'!A284</f>
        <v>279</v>
      </c>
      <c r="B284" s="9" t="str">
        <f>+'CALIFICACION FINAL'!B284</f>
        <v>RECARGA TCR No. 100</v>
      </c>
      <c r="C284" s="9" t="str">
        <f>+'CALIFICACION FINAL'!C284</f>
        <v>UND</v>
      </c>
      <c r="D284" s="9">
        <f>+'CALIFICACION FINAL'!D284</f>
        <v>16</v>
      </c>
      <c r="E284" s="15">
        <f>+'CALIFICACION FINAL'!E284/'CALIFICACION FINAL'!T284</f>
        <v>1</v>
      </c>
      <c r="F284" s="15">
        <f>+'CALIFICACION FINAL'!F284/'CALIFICACION FINAL'!T284</f>
        <v>1.4561824009162534</v>
      </c>
      <c r="G284" s="15">
        <f>+'CALIFICACION FINAL'!G284/'CALIFICACION FINAL'!T284</f>
        <v>0</v>
      </c>
      <c r="H284" s="15">
        <f>+'CALIFICACION FINAL'!H284/'CALIFICACION FINAL'!T284</f>
        <v>0</v>
      </c>
      <c r="I284" s="15">
        <f>+'CALIFICACION FINAL'!I284/'CALIFICACION FINAL'!T284</f>
        <v>1.4541319146184895</v>
      </c>
      <c r="J284" s="15">
        <f>+'CALIFICACION FINAL'!J284/'CALIFICACION FINAL'!T284</f>
        <v>1.5327312809997509</v>
      </c>
      <c r="K284" s="15">
        <f>+'CALIFICACION FINAL'!K284/'CALIFICACION FINAL'!T284</f>
        <v>0</v>
      </c>
      <c r="L284" s="15">
        <f>+'CALIFICACION FINAL'!L284/'CALIFICACION FINAL'!T284</f>
        <v>0</v>
      </c>
      <c r="M284" s="15">
        <f>+'CALIFICACION FINAL'!M284/'CALIFICACION FINAL'!T284</f>
        <v>0</v>
      </c>
      <c r="N284" s="15">
        <f>+'CALIFICACION FINAL'!N284/'CALIFICACION FINAL'!T284</f>
        <v>0</v>
      </c>
      <c r="O284" s="15">
        <f>+'CALIFICACION FINAL'!O284/'CALIFICACION FINAL'!T284</f>
        <v>0</v>
      </c>
      <c r="P284" s="15">
        <f>+'CALIFICACION FINAL'!P284/'CALIFICACION FINAL'!T284</f>
        <v>0</v>
      </c>
      <c r="Q284" s="15">
        <f>+'CALIFICACION FINAL'!Q284/'CALIFICACION FINAL'!T284</f>
        <v>0</v>
      </c>
      <c r="R284" s="15">
        <f>+'CALIFICACION FINAL'!R284/'CALIFICACION FINAL'!T284</f>
        <v>0</v>
      </c>
      <c r="S284" s="15">
        <f>+'CALIFICACION FINAL'!S284/'CALIFICACION FINAL'!T284</f>
        <v>0</v>
      </c>
      <c r="T284" s="15" t="e">
        <f>+'CALIFICACION FINAL'!#REF!/'CALIFICACION FINAL'!T284</f>
        <v>#REF!</v>
      </c>
      <c r="U284" s="15" t="e">
        <f>+'CALIFICACION FINAL'!#REF!/'CALIFICACION FINAL'!T284</f>
        <v>#REF!</v>
      </c>
    </row>
    <row r="285" spans="1:21" s="1" customFormat="1">
      <c r="A285" s="9">
        <f>+'CALIFICACION FINAL'!A285</f>
        <v>280</v>
      </c>
      <c r="B285" s="9" t="str">
        <f>+'CALIFICACION FINAL'!B285</f>
        <v>RECARGA TCR No. 55</v>
      </c>
      <c r="C285" s="9" t="str">
        <f>+'CALIFICACION FINAL'!C285</f>
        <v>UND</v>
      </c>
      <c r="D285" s="9">
        <f>+'CALIFICACION FINAL'!D285</f>
        <v>16</v>
      </c>
      <c r="E285" s="15">
        <f>+'CALIFICACION FINAL'!E285/'CALIFICACION FINAL'!T285</f>
        <v>1</v>
      </c>
      <c r="F285" s="15">
        <f>+'CALIFICACION FINAL'!F285/'CALIFICACION FINAL'!T285</f>
        <v>1.2980178632454948</v>
      </c>
      <c r="G285" s="15">
        <f>+'CALIFICACION FINAL'!G285/'CALIFICACION FINAL'!T285</f>
        <v>0</v>
      </c>
      <c r="H285" s="15">
        <f>+'CALIFICACION FINAL'!H285/'CALIFICACION FINAL'!T285</f>
        <v>0</v>
      </c>
      <c r="I285" s="15">
        <f>+'CALIFICACION FINAL'!I285/'CALIFICACION FINAL'!T285</f>
        <v>1.2961890511420839</v>
      </c>
      <c r="J285" s="15">
        <f>+'CALIFICACION FINAL'!J285/'CALIFICACION FINAL'!T285</f>
        <v>1.3662497935659068</v>
      </c>
      <c r="K285" s="15">
        <f>+'CALIFICACION FINAL'!K285/'CALIFICACION FINAL'!T285</f>
        <v>0</v>
      </c>
      <c r="L285" s="15">
        <f>+'CALIFICACION FINAL'!L285/'CALIFICACION FINAL'!T285</f>
        <v>0</v>
      </c>
      <c r="M285" s="15">
        <f>+'CALIFICACION FINAL'!M285/'CALIFICACION FINAL'!T285</f>
        <v>0</v>
      </c>
      <c r="N285" s="15">
        <f>+'CALIFICACION FINAL'!N285/'CALIFICACION FINAL'!T285</f>
        <v>0</v>
      </c>
      <c r="O285" s="15">
        <f>+'CALIFICACION FINAL'!O285/'CALIFICACION FINAL'!T285</f>
        <v>0</v>
      </c>
      <c r="P285" s="15">
        <f>+'CALIFICACION FINAL'!P285/'CALIFICACION FINAL'!T285</f>
        <v>0</v>
      </c>
      <c r="Q285" s="15">
        <f>+'CALIFICACION FINAL'!Q285/'CALIFICACION FINAL'!T285</f>
        <v>0</v>
      </c>
      <c r="R285" s="15">
        <f>+'CALIFICACION FINAL'!R285/'CALIFICACION FINAL'!T285</f>
        <v>0</v>
      </c>
      <c r="S285" s="15">
        <f>+'CALIFICACION FINAL'!S285/'CALIFICACION FINAL'!T285</f>
        <v>0</v>
      </c>
      <c r="T285" s="15" t="e">
        <f>+'CALIFICACION FINAL'!#REF!/'CALIFICACION FINAL'!T285</f>
        <v>#REF!</v>
      </c>
      <c r="U285" s="15" t="e">
        <f>+'CALIFICACION FINAL'!#REF!/'CALIFICACION FINAL'!T285</f>
        <v>#REF!</v>
      </c>
    </row>
    <row r="286" spans="1:21" s="1" customFormat="1">
      <c r="A286" s="9">
        <f>+'CALIFICACION FINAL'!A286</f>
        <v>281</v>
      </c>
      <c r="B286" s="9" t="str">
        <f>+'CALIFICACION FINAL'!B286</f>
        <v>RECARGA TCR No. 75</v>
      </c>
      <c r="C286" s="9" t="str">
        <f>+'CALIFICACION FINAL'!C286</f>
        <v>UND</v>
      </c>
      <c r="D286" s="9">
        <f>+'CALIFICACION FINAL'!D286</f>
        <v>16</v>
      </c>
      <c r="E286" s="15">
        <f>+'CALIFICACION FINAL'!E286/'CALIFICACION FINAL'!T286</f>
        <v>1</v>
      </c>
      <c r="F286" s="15">
        <f>+'CALIFICACION FINAL'!F286/'CALIFICACION FINAL'!T286</f>
        <v>1.4693997247545421</v>
      </c>
      <c r="G286" s="15">
        <f>+'CALIFICACION FINAL'!G286/'CALIFICACION FINAL'!T286</f>
        <v>0</v>
      </c>
      <c r="H286" s="15">
        <f>+'CALIFICACION FINAL'!H286/'CALIFICACION FINAL'!T286</f>
        <v>0</v>
      </c>
      <c r="I286" s="15">
        <f>+'CALIFICACION FINAL'!I286/'CALIFICACION FINAL'!T286</f>
        <v>1.4673307656072487</v>
      </c>
      <c r="J286" s="15">
        <f>+'CALIFICACION FINAL'!J286/'CALIFICACION FINAL'!T286</f>
        <v>1.5466452381612126</v>
      </c>
      <c r="K286" s="15">
        <f>+'CALIFICACION FINAL'!K286/'CALIFICACION FINAL'!T286</f>
        <v>0</v>
      </c>
      <c r="L286" s="15">
        <f>+'CALIFICACION FINAL'!L286/'CALIFICACION FINAL'!T286</f>
        <v>0</v>
      </c>
      <c r="M286" s="15">
        <f>+'CALIFICACION FINAL'!M286/'CALIFICACION FINAL'!T286</f>
        <v>0</v>
      </c>
      <c r="N286" s="15">
        <f>+'CALIFICACION FINAL'!N286/'CALIFICACION FINAL'!T286</f>
        <v>0</v>
      </c>
      <c r="O286" s="15">
        <f>+'CALIFICACION FINAL'!O286/'CALIFICACION FINAL'!T286</f>
        <v>0</v>
      </c>
      <c r="P286" s="15">
        <f>+'CALIFICACION FINAL'!P286/'CALIFICACION FINAL'!T286</f>
        <v>0</v>
      </c>
      <c r="Q286" s="15">
        <f>+'CALIFICACION FINAL'!Q286/'CALIFICACION FINAL'!T286</f>
        <v>0</v>
      </c>
      <c r="R286" s="15">
        <f>+'CALIFICACION FINAL'!R286/'CALIFICACION FINAL'!T286</f>
        <v>0</v>
      </c>
      <c r="S286" s="15">
        <f>+'CALIFICACION FINAL'!S286/'CALIFICACION FINAL'!T286</f>
        <v>0</v>
      </c>
      <c r="T286" s="15" t="e">
        <f>+'CALIFICACION FINAL'!#REF!/'CALIFICACION FINAL'!T286</f>
        <v>#REF!</v>
      </c>
      <c r="U286" s="15" t="e">
        <f>+'CALIFICACION FINAL'!#REF!/'CALIFICACION FINAL'!T286</f>
        <v>#REF!</v>
      </c>
    </row>
    <row r="287" spans="1:21" s="1" customFormat="1">
      <c r="A287" s="9">
        <f>+'CALIFICACION FINAL'!A287</f>
        <v>282</v>
      </c>
      <c r="B287" s="9" t="str">
        <f>+'CALIFICACION FINAL'!B287</f>
        <v>SEDA 2/0 10X75 TRENZADA</v>
      </c>
      <c r="C287" s="9" t="str">
        <f>+'CALIFICACION FINAL'!C287</f>
        <v>UND</v>
      </c>
      <c r="D287" s="9">
        <f>+'CALIFICACION FINAL'!D287</f>
        <v>48</v>
      </c>
      <c r="E287" s="15">
        <f>+'CALIFICACION FINAL'!E287/'CALIFICACION FINAL'!T287</f>
        <v>1.1553191489361703</v>
      </c>
      <c r="F287" s="15">
        <f>+'CALIFICACION FINAL'!F287/'CALIFICACION FINAL'!T287</f>
        <v>2.0428571428571427</v>
      </c>
      <c r="G287" s="15">
        <f>+'CALIFICACION FINAL'!G287/'CALIFICACION FINAL'!T287</f>
        <v>0</v>
      </c>
      <c r="H287" s="15">
        <f>+'CALIFICACION FINAL'!H287/'CALIFICACION FINAL'!T287</f>
        <v>1</v>
      </c>
      <c r="I287" s="15">
        <f>+'CALIFICACION FINAL'!I287/'CALIFICACION FINAL'!T287</f>
        <v>2.0644376899696049</v>
      </c>
      <c r="J287" s="15">
        <f>+'CALIFICACION FINAL'!J287/'CALIFICACION FINAL'!T287</f>
        <v>2.1760000000000002</v>
      </c>
      <c r="K287" s="15">
        <f>+'CALIFICACION FINAL'!K287/'CALIFICACION FINAL'!T287</f>
        <v>0</v>
      </c>
      <c r="L287" s="15">
        <f>+'CALIFICACION FINAL'!L287/'CALIFICACION FINAL'!T287</f>
        <v>0</v>
      </c>
      <c r="M287" s="15">
        <f>+'CALIFICACION FINAL'!M287/'CALIFICACION FINAL'!T287</f>
        <v>0</v>
      </c>
      <c r="N287" s="15">
        <f>+'CALIFICACION FINAL'!N287/'CALIFICACION FINAL'!T287</f>
        <v>1.0136778115501519</v>
      </c>
      <c r="O287" s="15">
        <f>+'CALIFICACION FINAL'!O287/'CALIFICACION FINAL'!T287</f>
        <v>2.2361702127659573</v>
      </c>
      <c r="P287" s="15">
        <f>+'CALIFICACION FINAL'!P287/'CALIFICACION FINAL'!T287</f>
        <v>0</v>
      </c>
      <c r="Q287" s="15">
        <f>+'CALIFICACION FINAL'!Q287/'CALIFICACION FINAL'!T287</f>
        <v>0</v>
      </c>
      <c r="R287" s="15">
        <f>+'CALIFICACION FINAL'!R287/'CALIFICACION FINAL'!T287</f>
        <v>0</v>
      </c>
      <c r="S287" s="15">
        <f>+'CALIFICACION FINAL'!S287/'CALIFICACION FINAL'!T287</f>
        <v>0</v>
      </c>
      <c r="T287" s="15" t="e">
        <f>+'CALIFICACION FINAL'!#REF!/'CALIFICACION FINAL'!T287</f>
        <v>#REF!</v>
      </c>
      <c r="U287" s="15" t="e">
        <f>+'CALIFICACION FINAL'!#REF!/'CALIFICACION FINAL'!T287</f>
        <v>#REF!</v>
      </c>
    </row>
    <row r="288" spans="1:21" s="1" customFormat="1">
      <c r="A288" s="9">
        <f>+'CALIFICACION FINAL'!A288</f>
        <v>283</v>
      </c>
      <c r="B288" s="9" t="str">
        <f>+'CALIFICACION FINAL'!B288</f>
        <v>SEDA 2/0 SC26</v>
      </c>
      <c r="C288" s="9" t="str">
        <f>+'CALIFICACION FINAL'!C288</f>
        <v>UND</v>
      </c>
      <c r="D288" s="9">
        <f>+'CALIFICACION FINAL'!D288</f>
        <v>96</v>
      </c>
      <c r="E288" s="15">
        <f>+'CALIFICACION FINAL'!E288/'CALIFICACION FINAL'!T288</f>
        <v>1.4005736137667304</v>
      </c>
      <c r="F288" s="15">
        <f>+'CALIFICACION FINAL'!F288/'CALIFICACION FINAL'!T288</f>
        <v>1.4050350541746335</v>
      </c>
      <c r="G288" s="15">
        <f>+'CALIFICACION FINAL'!G288/'CALIFICACION FINAL'!T288</f>
        <v>0</v>
      </c>
      <c r="H288" s="15">
        <f>+'CALIFICACION FINAL'!H288/'CALIFICACION FINAL'!T288</f>
        <v>1.0981516889738687</v>
      </c>
      <c r="I288" s="15">
        <f>+'CALIFICACION FINAL'!I288/'CALIFICACION FINAL'!T288</f>
        <v>1.4200127469725941</v>
      </c>
      <c r="J288" s="15">
        <f>+'CALIFICACION FINAL'!J288/'CALIFICACION FINAL'!T288</f>
        <v>1.4965455704270239</v>
      </c>
      <c r="K288" s="15">
        <f>+'CALIFICACION FINAL'!K288/'CALIFICACION FINAL'!T288</f>
        <v>0</v>
      </c>
      <c r="L288" s="15">
        <f>+'CALIFICACION FINAL'!L288/'CALIFICACION FINAL'!T288</f>
        <v>0</v>
      </c>
      <c r="M288" s="15">
        <f>+'CALIFICACION FINAL'!M288/'CALIFICACION FINAL'!T288</f>
        <v>0</v>
      </c>
      <c r="N288" s="15">
        <f>+'CALIFICACION FINAL'!N288/'CALIFICACION FINAL'!T288</f>
        <v>1</v>
      </c>
      <c r="O288" s="15">
        <f>+'CALIFICACION FINAL'!O288/'CALIFICACION FINAL'!T288</f>
        <v>1.7970044614404079</v>
      </c>
      <c r="P288" s="15">
        <f>+'CALIFICACION FINAL'!P288/'CALIFICACION FINAL'!T288</f>
        <v>0</v>
      </c>
      <c r="Q288" s="15">
        <f>+'CALIFICACION FINAL'!Q288/'CALIFICACION FINAL'!T288</f>
        <v>0</v>
      </c>
      <c r="R288" s="15">
        <f>+'CALIFICACION FINAL'!R288/'CALIFICACION FINAL'!T288</f>
        <v>0</v>
      </c>
      <c r="S288" s="15">
        <f>+'CALIFICACION FINAL'!S288/'CALIFICACION FINAL'!T288</f>
        <v>0</v>
      </c>
      <c r="T288" s="15" t="e">
        <f>+'CALIFICACION FINAL'!#REF!/'CALIFICACION FINAL'!T288</f>
        <v>#REF!</v>
      </c>
      <c r="U288" s="15" t="e">
        <f>+'CALIFICACION FINAL'!#REF!/'CALIFICACION FINAL'!T288</f>
        <v>#REF!</v>
      </c>
    </row>
    <row r="289" spans="1:21" s="1" customFormat="1">
      <c r="A289" s="9">
        <f>+'CALIFICACION FINAL'!A289</f>
        <v>284</v>
      </c>
      <c r="B289" s="9" t="str">
        <f>+'CALIFICACION FINAL'!B289</f>
        <v>SEDA 3/0 10X75 TRENZADA</v>
      </c>
      <c r="C289" s="9" t="str">
        <f>+'CALIFICACION FINAL'!C289</f>
        <v>UND</v>
      </c>
      <c r="D289" s="9">
        <f>+'CALIFICACION FINAL'!D289</f>
        <v>48</v>
      </c>
      <c r="E289" s="15">
        <f>+'CALIFICACION FINAL'!E289/'CALIFICACION FINAL'!T289</f>
        <v>1.1010494752623687</v>
      </c>
      <c r="F289" s="15">
        <f>+'CALIFICACION FINAL'!F289/'CALIFICACION FINAL'!T289</f>
        <v>2.0152923538230882</v>
      </c>
      <c r="G289" s="15">
        <f>+'CALIFICACION FINAL'!G289/'CALIFICACION FINAL'!T289</f>
        <v>0</v>
      </c>
      <c r="H289" s="15">
        <f>+'CALIFICACION FINAL'!H289/'CALIFICACION FINAL'!T289</f>
        <v>0</v>
      </c>
      <c r="I289" s="15">
        <f>+'CALIFICACION FINAL'!I289/'CALIFICACION FINAL'!T289</f>
        <v>2.0365817091454272</v>
      </c>
      <c r="J289" s="15">
        <f>+'CALIFICACION FINAL'!J289/'CALIFICACION FINAL'!T289</f>
        <v>2.1466386806596702</v>
      </c>
      <c r="K289" s="15">
        <f>+'CALIFICACION FINAL'!K289/'CALIFICACION FINAL'!T289</f>
        <v>0</v>
      </c>
      <c r="L289" s="15">
        <f>+'CALIFICACION FINAL'!L289/'CALIFICACION FINAL'!T289</f>
        <v>0</v>
      </c>
      <c r="M289" s="15">
        <f>+'CALIFICACION FINAL'!M289/'CALIFICACION FINAL'!T289</f>
        <v>0</v>
      </c>
      <c r="N289" s="15">
        <f>+'CALIFICACION FINAL'!N289/'CALIFICACION FINAL'!T289</f>
        <v>1</v>
      </c>
      <c r="O289" s="15">
        <f>+'CALIFICACION FINAL'!O289/'CALIFICACION FINAL'!T289</f>
        <v>2.2059970014992505</v>
      </c>
      <c r="P289" s="15">
        <f>+'CALIFICACION FINAL'!P289/'CALIFICACION FINAL'!T289</f>
        <v>0</v>
      </c>
      <c r="Q289" s="15">
        <f>+'CALIFICACION FINAL'!Q289/'CALIFICACION FINAL'!T289</f>
        <v>0</v>
      </c>
      <c r="R289" s="15">
        <f>+'CALIFICACION FINAL'!R289/'CALIFICACION FINAL'!T289</f>
        <v>0</v>
      </c>
      <c r="S289" s="15">
        <f>+'CALIFICACION FINAL'!S289/'CALIFICACION FINAL'!T289</f>
        <v>0</v>
      </c>
      <c r="T289" s="15" t="e">
        <f>+'CALIFICACION FINAL'!#REF!/'CALIFICACION FINAL'!T289</f>
        <v>#REF!</v>
      </c>
      <c r="U289" s="15" t="e">
        <f>+'CALIFICACION FINAL'!#REF!/'CALIFICACION FINAL'!T289</f>
        <v>#REF!</v>
      </c>
    </row>
    <row r="290" spans="1:21" s="1" customFormat="1">
      <c r="A290" s="9">
        <f>+'CALIFICACION FINAL'!A290</f>
        <v>285</v>
      </c>
      <c r="B290" s="9" t="str">
        <f>+'CALIFICACION FINAL'!B290</f>
        <v>SEDA 3/0 SC24</v>
      </c>
      <c r="C290" s="9" t="str">
        <f>+'CALIFICACION FINAL'!C290</f>
        <v>UND</v>
      </c>
      <c r="D290" s="9">
        <f>+'CALIFICACION FINAL'!D290</f>
        <v>48</v>
      </c>
      <c r="E290" s="15">
        <f>+'CALIFICACION FINAL'!E290/'CALIFICACION FINAL'!T290</f>
        <v>1.0828800000000001</v>
      </c>
      <c r="F290" s="15">
        <f>+'CALIFICACION FINAL'!F290/'CALIFICACION FINAL'!T290</f>
        <v>1.4108799999999999</v>
      </c>
      <c r="G290" s="15">
        <f>+'CALIFICACION FINAL'!G290/'CALIFICACION FINAL'!T290</f>
        <v>0</v>
      </c>
      <c r="H290" s="15">
        <f>+'CALIFICACION FINAL'!H290/'CALIFICACION FINAL'!T290</f>
        <v>1.04</v>
      </c>
      <c r="I290" s="15">
        <f>+'CALIFICACION FINAL'!I290/'CALIFICACION FINAL'!T290</f>
        <v>1.4259200000000001</v>
      </c>
      <c r="J290" s="15">
        <f>+'CALIFICACION FINAL'!J290/'CALIFICACION FINAL'!T290</f>
        <v>1.5027712000000002</v>
      </c>
      <c r="K290" s="15">
        <f>+'CALIFICACION FINAL'!K290/'CALIFICACION FINAL'!T290</f>
        <v>0</v>
      </c>
      <c r="L290" s="15">
        <f>+'CALIFICACION FINAL'!L290/'CALIFICACION FINAL'!T290</f>
        <v>0</v>
      </c>
      <c r="M290" s="15">
        <f>+'CALIFICACION FINAL'!M290/'CALIFICACION FINAL'!T290</f>
        <v>0</v>
      </c>
      <c r="N290" s="15">
        <f>+'CALIFICACION FINAL'!N290/'CALIFICACION FINAL'!T290</f>
        <v>1</v>
      </c>
      <c r="O290" s="15">
        <f>+'CALIFICACION FINAL'!O290/'CALIFICACION FINAL'!T290</f>
        <v>1.6188800000000001</v>
      </c>
      <c r="P290" s="15">
        <f>+'CALIFICACION FINAL'!P290/'CALIFICACION FINAL'!T290</f>
        <v>0</v>
      </c>
      <c r="Q290" s="15">
        <f>+'CALIFICACION FINAL'!Q290/'CALIFICACION FINAL'!T290</f>
        <v>0</v>
      </c>
      <c r="R290" s="15">
        <f>+'CALIFICACION FINAL'!R290/'CALIFICACION FINAL'!T290</f>
        <v>0</v>
      </c>
      <c r="S290" s="15">
        <f>+'CALIFICACION FINAL'!S290/'CALIFICACION FINAL'!T290</f>
        <v>0</v>
      </c>
      <c r="T290" s="15" t="e">
        <f>+'CALIFICACION FINAL'!#REF!/'CALIFICACION FINAL'!T290</f>
        <v>#REF!</v>
      </c>
      <c r="U290" s="15" t="e">
        <f>+'CALIFICACION FINAL'!#REF!/'CALIFICACION FINAL'!T290</f>
        <v>#REF!</v>
      </c>
    </row>
    <row r="291" spans="1:21" s="1" customFormat="1">
      <c r="A291" s="9">
        <f>+'CALIFICACION FINAL'!A291</f>
        <v>286</v>
      </c>
      <c r="B291" s="9" t="str">
        <f>+'CALIFICACION FINAL'!B291</f>
        <v>SET DE SUTURA DE DESCARGA PARA PREVENIR EVENTRACIONES  USP 2 X 75CM</v>
      </c>
      <c r="C291" s="9" t="str">
        <f>+'CALIFICACION FINAL'!C291</f>
        <v>CJA X 4 UNIDADES</v>
      </c>
      <c r="D291" s="9">
        <f>+'CALIFICACION FINAL'!D291</f>
        <v>4</v>
      </c>
      <c r="E291" s="15">
        <f>+'CALIFICACION FINAL'!E291/'CALIFICACION FINAL'!T291</f>
        <v>0</v>
      </c>
      <c r="F291" s="15">
        <f>+'CALIFICACION FINAL'!F291/'CALIFICACION FINAL'!T291</f>
        <v>0</v>
      </c>
      <c r="G291" s="15">
        <f>+'CALIFICACION FINAL'!G291/'CALIFICACION FINAL'!T291</f>
        <v>0</v>
      </c>
      <c r="H291" s="15">
        <f>+'CALIFICACION FINAL'!H291/'CALIFICACION FINAL'!T291</f>
        <v>0</v>
      </c>
      <c r="I291" s="15">
        <f>+'CALIFICACION FINAL'!I291/'CALIFICACION FINAL'!T291</f>
        <v>0</v>
      </c>
      <c r="J291" s="15">
        <f>+'CALIFICACION FINAL'!J291/'CALIFICACION FINAL'!T291</f>
        <v>0</v>
      </c>
      <c r="K291" s="15">
        <f>+'CALIFICACION FINAL'!K291/'CALIFICACION FINAL'!T291</f>
        <v>0</v>
      </c>
      <c r="L291" s="15">
        <f>+'CALIFICACION FINAL'!L291/'CALIFICACION FINAL'!T291</f>
        <v>0</v>
      </c>
      <c r="M291" s="15">
        <f>+'CALIFICACION FINAL'!M291/'CALIFICACION FINAL'!T291</f>
        <v>0</v>
      </c>
      <c r="N291" s="15">
        <f>+'CALIFICACION FINAL'!N291/'CALIFICACION FINAL'!T291</f>
        <v>1</v>
      </c>
      <c r="O291" s="15">
        <f>+'CALIFICACION FINAL'!O291/'CALIFICACION FINAL'!T291</f>
        <v>0</v>
      </c>
      <c r="P291" s="15">
        <f>+'CALIFICACION FINAL'!P291/'CALIFICACION FINAL'!T291</f>
        <v>0</v>
      </c>
      <c r="Q291" s="15">
        <f>+'CALIFICACION FINAL'!Q291/'CALIFICACION FINAL'!T291</f>
        <v>0</v>
      </c>
      <c r="R291" s="15">
        <f>+'CALIFICACION FINAL'!R291/'CALIFICACION FINAL'!T291</f>
        <v>0</v>
      </c>
      <c r="S291" s="15">
        <f>+'CALIFICACION FINAL'!S291/'CALIFICACION FINAL'!T291</f>
        <v>0</v>
      </c>
      <c r="T291" s="15" t="e">
        <f>+'CALIFICACION FINAL'!#REF!/'CALIFICACION FINAL'!T291</f>
        <v>#REF!</v>
      </c>
      <c r="U291" s="15" t="e">
        <f>+'CALIFICACION FINAL'!#REF!/'CALIFICACION FINAL'!T291</f>
        <v>#REF!</v>
      </c>
    </row>
    <row r="292" spans="1:21" s="1" customFormat="1">
      <c r="A292" s="9">
        <f>+'CALIFICACION FINAL'!A292</f>
        <v>287</v>
      </c>
      <c r="B292" s="9" t="str">
        <f>+'CALIFICACION FINAL'!B292</f>
        <v>SET DE SUTURA PARA ORGANOS PARENQUIMATOSOS</v>
      </c>
      <c r="C292" s="9" t="str">
        <f>+'CALIFICACION FINAL'!C292</f>
        <v>UND</v>
      </c>
      <c r="D292" s="9">
        <f>+'CALIFICACION FINAL'!D292</f>
        <v>4</v>
      </c>
      <c r="E292" s="15">
        <f>+'CALIFICACION FINAL'!E292/'CALIFICACION FINAL'!T292</f>
        <v>1.5971433949564493</v>
      </c>
      <c r="F292" s="15">
        <f>+'CALIFICACION FINAL'!F292/'CALIFICACION FINAL'!T292</f>
        <v>0</v>
      </c>
      <c r="G292" s="15">
        <f>+'CALIFICACION FINAL'!G292/'CALIFICACION FINAL'!T292</f>
        <v>0</v>
      </c>
      <c r="H292" s="15">
        <f>+'CALIFICACION FINAL'!H292/'CALIFICACION FINAL'!T292</f>
        <v>2.0413146771773913</v>
      </c>
      <c r="I292" s="15">
        <f>+'CALIFICACION FINAL'!I292/'CALIFICACION FINAL'!T292</f>
        <v>0</v>
      </c>
      <c r="J292" s="15">
        <f>+'CALIFICACION FINAL'!J292/'CALIFICACION FINAL'!T292</f>
        <v>1.0058957407608105</v>
      </c>
      <c r="K292" s="15">
        <f>+'CALIFICACION FINAL'!K292/'CALIFICACION FINAL'!T292</f>
        <v>0</v>
      </c>
      <c r="L292" s="15">
        <f>+'CALIFICACION FINAL'!L292/'CALIFICACION FINAL'!T292</f>
        <v>0</v>
      </c>
      <c r="M292" s="15">
        <f>+'CALIFICACION FINAL'!M292/'CALIFICACION FINAL'!T292</f>
        <v>0</v>
      </c>
      <c r="N292" s="15">
        <f>+'CALIFICACION FINAL'!N292/'CALIFICACION FINAL'!T292</f>
        <v>1</v>
      </c>
      <c r="O292" s="15">
        <f>+'CALIFICACION FINAL'!O292/'CALIFICACION FINAL'!T292</f>
        <v>1.3109695230815741</v>
      </c>
      <c r="P292" s="15">
        <f>+'CALIFICACION FINAL'!P292/'CALIFICACION FINAL'!T292</f>
        <v>0</v>
      </c>
      <c r="Q292" s="15">
        <f>+'CALIFICACION FINAL'!Q292/'CALIFICACION FINAL'!T292</f>
        <v>0</v>
      </c>
      <c r="R292" s="15">
        <f>+'CALIFICACION FINAL'!R292/'CALIFICACION FINAL'!T292</f>
        <v>0</v>
      </c>
      <c r="S292" s="15">
        <f>+'CALIFICACION FINAL'!S292/'CALIFICACION FINAL'!T292</f>
        <v>0</v>
      </c>
      <c r="T292" s="15" t="e">
        <f>+'CALIFICACION FINAL'!#REF!/'CALIFICACION FINAL'!T292</f>
        <v>#REF!</v>
      </c>
      <c r="U292" s="15" t="e">
        <f>+'CALIFICACION FINAL'!#REF!/'CALIFICACION FINAL'!T292</f>
        <v>#REF!</v>
      </c>
    </row>
    <row r="293" spans="1:21" s="1" customFormat="1">
      <c r="A293" s="9">
        <f>+'CALIFICACION FINAL'!A293</f>
        <v>288</v>
      </c>
      <c r="B293" s="9" t="str">
        <f>+'CALIFICACION FINAL'!B293</f>
        <v>SISTEMA DE CPAP SIN VENTILADOR L</v>
      </c>
      <c r="C293" s="9" t="str">
        <f>+'CALIFICACION FINAL'!C293</f>
        <v>UND</v>
      </c>
      <c r="D293" s="9">
        <f>+'CALIFICACION FINAL'!D293</f>
        <v>8</v>
      </c>
      <c r="E293" s="15" t="e">
        <f>+'CALIFICACION FINAL'!E293/'CALIFICACION FINAL'!T293</f>
        <v>#DIV/0!</v>
      </c>
      <c r="F293" s="15" t="e">
        <f>+'CALIFICACION FINAL'!F293/'CALIFICACION FINAL'!T293</f>
        <v>#DIV/0!</v>
      </c>
      <c r="G293" s="15" t="e">
        <f>+'CALIFICACION FINAL'!G293/'CALIFICACION FINAL'!T293</f>
        <v>#DIV/0!</v>
      </c>
      <c r="H293" s="15" t="e">
        <f>+'CALIFICACION FINAL'!H293/'CALIFICACION FINAL'!T293</f>
        <v>#DIV/0!</v>
      </c>
      <c r="I293" s="15" t="e">
        <f>+'CALIFICACION FINAL'!I293/'CALIFICACION FINAL'!T293</f>
        <v>#DIV/0!</v>
      </c>
      <c r="J293" s="15" t="e">
        <f>+'CALIFICACION FINAL'!J293/'CALIFICACION FINAL'!T293</f>
        <v>#DIV/0!</v>
      </c>
      <c r="K293" s="15" t="e">
        <f>+'CALIFICACION FINAL'!K293/'CALIFICACION FINAL'!T293</f>
        <v>#DIV/0!</v>
      </c>
      <c r="L293" s="15" t="e">
        <f>+'CALIFICACION FINAL'!L293/'CALIFICACION FINAL'!T293</f>
        <v>#DIV/0!</v>
      </c>
      <c r="M293" s="15" t="e">
        <f>+'CALIFICACION FINAL'!M293/'CALIFICACION FINAL'!T293</f>
        <v>#DIV/0!</v>
      </c>
      <c r="N293" s="15" t="e">
        <f>+'CALIFICACION FINAL'!N293/'CALIFICACION FINAL'!T293</f>
        <v>#DIV/0!</v>
      </c>
      <c r="O293" s="15" t="e">
        <f>+'CALIFICACION FINAL'!O293/'CALIFICACION FINAL'!T293</f>
        <v>#DIV/0!</v>
      </c>
      <c r="P293" s="15" t="e">
        <f>+'CALIFICACION FINAL'!P293/'CALIFICACION FINAL'!T293</f>
        <v>#DIV/0!</v>
      </c>
      <c r="Q293" s="15" t="e">
        <f>+'CALIFICACION FINAL'!Q293/'CALIFICACION FINAL'!T293</f>
        <v>#DIV/0!</v>
      </c>
      <c r="R293" s="15" t="e">
        <f>+'CALIFICACION FINAL'!R293/'CALIFICACION FINAL'!T293</f>
        <v>#DIV/0!</v>
      </c>
      <c r="S293" s="15" t="e">
        <f>+'CALIFICACION FINAL'!S293/'CALIFICACION FINAL'!T293</f>
        <v>#DIV/0!</v>
      </c>
      <c r="T293" s="15" t="e">
        <f>+'CALIFICACION FINAL'!#REF!/'CALIFICACION FINAL'!T293</f>
        <v>#REF!</v>
      </c>
      <c r="U293" s="15" t="e">
        <f>+'CALIFICACION FINAL'!#REF!/'CALIFICACION FINAL'!T293</f>
        <v>#REF!</v>
      </c>
    </row>
    <row r="294" spans="1:21" s="1" customFormat="1">
      <c r="A294" s="9">
        <f>+'CALIFICACION FINAL'!A294</f>
        <v>289</v>
      </c>
      <c r="B294" s="9" t="str">
        <f>+'CALIFICACION FINAL'!B294</f>
        <v>SISTEMA DE CPAP SIN VENTILADOR M</v>
      </c>
      <c r="C294" s="9" t="str">
        <f>+'CALIFICACION FINAL'!C294</f>
        <v>UND</v>
      </c>
      <c r="D294" s="9">
        <f>+'CALIFICACION FINAL'!D294</f>
        <v>12</v>
      </c>
      <c r="E294" s="15" t="e">
        <f>+'CALIFICACION FINAL'!E294/'CALIFICACION FINAL'!T294</f>
        <v>#DIV/0!</v>
      </c>
      <c r="F294" s="15" t="e">
        <f>+'CALIFICACION FINAL'!F294/'CALIFICACION FINAL'!T294</f>
        <v>#DIV/0!</v>
      </c>
      <c r="G294" s="15" t="e">
        <f>+'CALIFICACION FINAL'!G294/'CALIFICACION FINAL'!T294</f>
        <v>#DIV/0!</v>
      </c>
      <c r="H294" s="15" t="e">
        <f>+'CALIFICACION FINAL'!H294/'CALIFICACION FINAL'!T294</f>
        <v>#DIV/0!</v>
      </c>
      <c r="I294" s="15" t="e">
        <f>+'CALIFICACION FINAL'!I294/'CALIFICACION FINAL'!T294</f>
        <v>#DIV/0!</v>
      </c>
      <c r="J294" s="15" t="e">
        <f>+'CALIFICACION FINAL'!J294/'CALIFICACION FINAL'!T294</f>
        <v>#DIV/0!</v>
      </c>
      <c r="K294" s="15" t="e">
        <f>+'CALIFICACION FINAL'!K294/'CALIFICACION FINAL'!T294</f>
        <v>#DIV/0!</v>
      </c>
      <c r="L294" s="15" t="e">
        <f>+'CALIFICACION FINAL'!L294/'CALIFICACION FINAL'!T294</f>
        <v>#DIV/0!</v>
      </c>
      <c r="M294" s="15" t="e">
        <f>+'CALIFICACION FINAL'!M294/'CALIFICACION FINAL'!T294</f>
        <v>#DIV/0!</v>
      </c>
      <c r="N294" s="15" t="e">
        <f>+'CALIFICACION FINAL'!N294/'CALIFICACION FINAL'!T294</f>
        <v>#DIV/0!</v>
      </c>
      <c r="O294" s="15" t="e">
        <f>+'CALIFICACION FINAL'!O294/'CALIFICACION FINAL'!T294</f>
        <v>#DIV/0!</v>
      </c>
      <c r="P294" s="15" t="e">
        <f>+'CALIFICACION FINAL'!P294/'CALIFICACION FINAL'!T294</f>
        <v>#DIV/0!</v>
      </c>
      <c r="Q294" s="15" t="e">
        <f>+'CALIFICACION FINAL'!Q294/'CALIFICACION FINAL'!T294</f>
        <v>#DIV/0!</v>
      </c>
      <c r="R294" s="15" t="e">
        <f>+'CALIFICACION FINAL'!R294/'CALIFICACION FINAL'!T294</f>
        <v>#DIV/0!</v>
      </c>
      <c r="S294" s="15" t="e">
        <f>+'CALIFICACION FINAL'!S294/'CALIFICACION FINAL'!T294</f>
        <v>#DIV/0!</v>
      </c>
      <c r="T294" s="15" t="e">
        <f>+'CALIFICACION FINAL'!#REF!/'CALIFICACION FINAL'!T294</f>
        <v>#REF!</v>
      </c>
      <c r="U294" s="15" t="e">
        <f>+'CALIFICACION FINAL'!#REF!/'CALIFICACION FINAL'!T294</f>
        <v>#REF!</v>
      </c>
    </row>
    <row r="295" spans="1:21" s="1" customFormat="1">
      <c r="A295" s="9">
        <f>+'CALIFICACION FINAL'!A295</f>
        <v>290</v>
      </c>
      <c r="B295" s="9" t="str">
        <f>+'CALIFICACION FINAL'!B295</f>
        <v>SISTEMA DE UNA PIEZA PARA OSTOMIA BOLSA DRENABLE ADULTO</v>
      </c>
      <c r="C295" s="9" t="str">
        <f>+'CALIFICACION FINAL'!C295</f>
        <v>UND</v>
      </c>
      <c r="D295" s="9">
        <f>+'CALIFICACION FINAL'!D295</f>
        <v>12</v>
      </c>
      <c r="E295" s="15">
        <f>+'CALIFICACION FINAL'!E295/'CALIFICACION FINAL'!T295</f>
        <v>1.5244761904761905</v>
      </c>
      <c r="F295" s="15">
        <f>+'CALIFICACION FINAL'!F295/'CALIFICACION FINAL'!T295</f>
        <v>1.3610476190476191</v>
      </c>
      <c r="G295" s="15">
        <f>+'CALIFICACION FINAL'!G295/'CALIFICACION FINAL'!T295</f>
        <v>0</v>
      </c>
      <c r="H295" s="15">
        <f>+'CALIFICACION FINAL'!H295/'CALIFICACION FINAL'!T295</f>
        <v>1.2993333333333332</v>
      </c>
      <c r="I295" s="15">
        <f>+'CALIFICACION FINAL'!I295/'CALIFICACION FINAL'!T295</f>
        <v>0</v>
      </c>
      <c r="J295" s="15">
        <f>+'CALIFICACION FINAL'!J295/'CALIFICACION FINAL'!T295</f>
        <v>0</v>
      </c>
      <c r="K295" s="15">
        <f>+'CALIFICACION FINAL'!K295/'CALIFICACION FINAL'!T295</f>
        <v>0</v>
      </c>
      <c r="L295" s="15">
        <f>+'CALIFICACION FINAL'!L295/'CALIFICACION FINAL'!T295</f>
        <v>0</v>
      </c>
      <c r="M295" s="15">
        <f>+'CALIFICACION FINAL'!M295/'CALIFICACION FINAL'!T295</f>
        <v>0</v>
      </c>
      <c r="N295" s="15">
        <f>+'CALIFICACION FINAL'!N295/'CALIFICACION FINAL'!T295</f>
        <v>0</v>
      </c>
      <c r="O295" s="15">
        <f>+'CALIFICACION FINAL'!O295/'CALIFICACION FINAL'!T295</f>
        <v>0</v>
      </c>
      <c r="P295" s="15">
        <f>+'CALIFICACION FINAL'!P295/'CALIFICACION FINAL'!T295</f>
        <v>0</v>
      </c>
      <c r="Q295" s="15">
        <f>+'CALIFICACION FINAL'!Q295/'CALIFICACION FINAL'!T295</f>
        <v>0</v>
      </c>
      <c r="R295" s="15">
        <f>+'CALIFICACION FINAL'!R295/'CALIFICACION FINAL'!T295</f>
        <v>0</v>
      </c>
      <c r="S295" s="15">
        <f>+'CALIFICACION FINAL'!S295/'CALIFICACION FINAL'!T295</f>
        <v>1</v>
      </c>
      <c r="T295" s="15" t="e">
        <f>+'CALIFICACION FINAL'!#REF!/'CALIFICACION FINAL'!T295</f>
        <v>#REF!</v>
      </c>
      <c r="U295" s="15" t="e">
        <f>+'CALIFICACION FINAL'!#REF!/'CALIFICACION FINAL'!T295</f>
        <v>#REF!</v>
      </c>
    </row>
    <row r="296" spans="1:21" s="1" customFormat="1">
      <c r="A296" s="9">
        <f>+'CALIFICACION FINAL'!A296</f>
        <v>291</v>
      </c>
      <c r="B296" s="9" t="str">
        <f>+'CALIFICACION FINAL'!B296</f>
        <v>SISTEMA DE UNA PIEZA PARA OSTOMIA BOLSA DRENABLE PEDIATRICO</v>
      </c>
      <c r="C296" s="9" t="str">
        <f>+'CALIFICACION FINAL'!C296</f>
        <v>UND</v>
      </c>
      <c r="D296" s="9">
        <f>+'CALIFICACION FINAL'!D296</f>
        <v>8</v>
      </c>
      <c r="E296" s="15">
        <f>+'CALIFICACION FINAL'!E296/'CALIFICACION FINAL'!T296</f>
        <v>1.1732172936552498</v>
      </c>
      <c r="F296" s="15">
        <f>+'CALIFICACION FINAL'!F296/'CALIFICACION FINAL'!T296</f>
        <v>1.0475388358600037</v>
      </c>
      <c r="G296" s="15">
        <f>+'CALIFICACION FINAL'!G296/'CALIFICACION FINAL'!T296</f>
        <v>0</v>
      </c>
      <c r="H296" s="15">
        <f>+'CALIFICACION FINAL'!H296/'CALIFICACION FINAL'!T296</f>
        <v>1</v>
      </c>
      <c r="I296" s="15">
        <f>+'CALIFICACION FINAL'!I296/'CALIFICACION FINAL'!T296</f>
        <v>0</v>
      </c>
      <c r="J296" s="15">
        <f>+'CALIFICACION FINAL'!J296/'CALIFICACION FINAL'!T296</f>
        <v>0</v>
      </c>
      <c r="K296" s="15">
        <f>+'CALIFICACION FINAL'!K296/'CALIFICACION FINAL'!T296</f>
        <v>0</v>
      </c>
      <c r="L296" s="15">
        <f>+'CALIFICACION FINAL'!L296/'CALIFICACION FINAL'!T296</f>
        <v>0</v>
      </c>
      <c r="M296" s="15">
        <f>+'CALIFICACION FINAL'!M296/'CALIFICACION FINAL'!T296</f>
        <v>0</v>
      </c>
      <c r="N296" s="15">
        <f>+'CALIFICACION FINAL'!N296/'CALIFICACION FINAL'!T296</f>
        <v>0</v>
      </c>
      <c r="O296" s="15">
        <f>+'CALIFICACION FINAL'!O296/'CALIFICACION FINAL'!T296</f>
        <v>0</v>
      </c>
      <c r="P296" s="15">
        <f>+'CALIFICACION FINAL'!P296/'CALIFICACION FINAL'!T296</f>
        <v>0</v>
      </c>
      <c r="Q296" s="15">
        <f>+'CALIFICACION FINAL'!Q296/'CALIFICACION FINAL'!T296</f>
        <v>0</v>
      </c>
      <c r="R296" s="15">
        <f>+'CALIFICACION FINAL'!R296/'CALIFICACION FINAL'!T296</f>
        <v>0</v>
      </c>
      <c r="S296" s="15">
        <f>+'CALIFICACION FINAL'!S296/'CALIFICACION FINAL'!T296</f>
        <v>1.0293842410630731</v>
      </c>
      <c r="T296" s="15" t="e">
        <f>+'CALIFICACION FINAL'!#REF!/'CALIFICACION FINAL'!T296</f>
        <v>#REF!</v>
      </c>
      <c r="U296" s="15" t="e">
        <f>+'CALIFICACION FINAL'!#REF!/'CALIFICACION FINAL'!T296</f>
        <v>#REF!</v>
      </c>
    </row>
    <row r="297" spans="1:21" s="1" customFormat="1">
      <c r="A297" s="9">
        <f>+'CALIFICACION FINAL'!A297</f>
        <v>292</v>
      </c>
      <c r="B297" s="9" t="str">
        <f>+'CALIFICACION FINAL'!B297</f>
        <v xml:space="preserve">SISTEMA TROCARES DESECHABLES CUCHILLA PROTEGIDA ROSCADO 10mm / 11mm X 100 </v>
      </c>
      <c r="C297" s="9" t="str">
        <f>+'CALIFICACION FINAL'!C297</f>
        <v>UND</v>
      </c>
      <c r="D297" s="9">
        <f>+'CALIFICACION FINAL'!D297</f>
        <v>40</v>
      </c>
      <c r="E297" s="15">
        <f>+'CALIFICACION FINAL'!E297/'CALIFICACION FINAL'!T297</f>
        <v>1.057570461493996</v>
      </c>
      <c r="F297" s="15">
        <f>+'CALIFICACION FINAL'!F297/'CALIFICACION FINAL'!T297</f>
        <v>2.5825283494330113</v>
      </c>
      <c r="G297" s="15">
        <f>+'CALIFICACION FINAL'!G297/'CALIFICACION FINAL'!T297</f>
        <v>0</v>
      </c>
      <c r="H297" s="15">
        <f>+'CALIFICACION FINAL'!H297/'CALIFICACION FINAL'!T297</f>
        <v>0</v>
      </c>
      <c r="I297" s="15">
        <f>+'CALIFICACION FINAL'!I297/'CALIFICACION FINAL'!T297</f>
        <v>0</v>
      </c>
      <c r="J297" s="15">
        <f>+'CALIFICACION FINAL'!J297/'CALIFICACION FINAL'!T297</f>
        <v>0</v>
      </c>
      <c r="K297" s="15">
        <f>+'CALIFICACION FINAL'!K297/'CALIFICACION FINAL'!T297</f>
        <v>0</v>
      </c>
      <c r="L297" s="15">
        <f>+'CALIFICACION FINAL'!L297/'CALIFICACION FINAL'!T297</f>
        <v>0</v>
      </c>
      <c r="M297" s="15">
        <f>+'CALIFICACION FINAL'!M297/'CALIFICACION FINAL'!T297</f>
        <v>0</v>
      </c>
      <c r="N297" s="15">
        <f>+'CALIFICACION FINAL'!N297/'CALIFICACION FINAL'!T297</f>
        <v>0</v>
      </c>
      <c r="O297" s="15">
        <f>+'CALIFICACION FINAL'!O297/'CALIFICACION FINAL'!T297</f>
        <v>1</v>
      </c>
      <c r="P297" s="15">
        <f>+'CALIFICACION FINAL'!P297/'CALIFICACION FINAL'!T297</f>
        <v>0</v>
      </c>
      <c r="Q297" s="15">
        <f>+'CALIFICACION FINAL'!Q297/'CALIFICACION FINAL'!T297</f>
        <v>0</v>
      </c>
      <c r="R297" s="15">
        <f>+'CALIFICACION FINAL'!R297/'CALIFICACION FINAL'!T297</f>
        <v>0</v>
      </c>
      <c r="S297" s="15">
        <f>+'CALIFICACION FINAL'!S297/'CALIFICACION FINAL'!T297</f>
        <v>0</v>
      </c>
      <c r="T297" s="15" t="e">
        <f>+'CALIFICACION FINAL'!#REF!/'CALIFICACION FINAL'!T297</f>
        <v>#REF!</v>
      </c>
      <c r="U297" s="15" t="e">
        <f>+'CALIFICACION FINAL'!#REF!/'CALIFICACION FINAL'!T297</f>
        <v>#REF!</v>
      </c>
    </row>
    <row r="298" spans="1:21" s="1" customFormat="1">
      <c r="A298" s="9">
        <f>+'CALIFICACION FINAL'!A298</f>
        <v>293</v>
      </c>
      <c r="B298" s="9" t="str">
        <f>+'CALIFICACION FINAL'!B298</f>
        <v xml:space="preserve">SISTEMA TROCARES DESECHABLES CUCHILLA PROTEGIDA ROSCADO 5mm X 100 </v>
      </c>
      <c r="C298" s="9" t="str">
        <f>+'CALIFICACION FINAL'!C298</f>
        <v>UND</v>
      </c>
      <c r="D298" s="9">
        <f>+'CALIFICACION FINAL'!D298</f>
        <v>40</v>
      </c>
      <c r="E298" s="15">
        <f>+'CALIFICACION FINAL'!E298/'CALIFICACION FINAL'!T298</f>
        <v>1</v>
      </c>
      <c r="F298" s="15">
        <f>+'CALIFICACION FINAL'!F298/'CALIFICACION FINAL'!T298</f>
        <v>2.6545240893066979</v>
      </c>
      <c r="G298" s="15">
        <f>+'CALIFICACION FINAL'!G298/'CALIFICACION FINAL'!T298</f>
        <v>0</v>
      </c>
      <c r="H298" s="15">
        <f>+'CALIFICACION FINAL'!H298/'CALIFICACION FINAL'!T298</f>
        <v>0</v>
      </c>
      <c r="I298" s="15">
        <f>+'CALIFICACION FINAL'!I298/'CALIFICACION FINAL'!T298</f>
        <v>0</v>
      </c>
      <c r="J298" s="15">
        <f>+'CALIFICACION FINAL'!J298/'CALIFICACION FINAL'!T298</f>
        <v>0</v>
      </c>
      <c r="K298" s="15">
        <f>+'CALIFICACION FINAL'!K298/'CALIFICACION FINAL'!T298</f>
        <v>0</v>
      </c>
      <c r="L298" s="15">
        <f>+'CALIFICACION FINAL'!L298/'CALIFICACION FINAL'!T298</f>
        <v>0</v>
      </c>
      <c r="M298" s="15">
        <f>+'CALIFICACION FINAL'!M298/'CALIFICACION FINAL'!T298</f>
        <v>0</v>
      </c>
      <c r="N298" s="15">
        <f>+'CALIFICACION FINAL'!N298/'CALIFICACION FINAL'!T298</f>
        <v>0</v>
      </c>
      <c r="O298" s="15">
        <f>+'CALIFICACION FINAL'!O298/'CALIFICACION FINAL'!T298</f>
        <v>0</v>
      </c>
      <c r="P298" s="15">
        <f>+'CALIFICACION FINAL'!P298/'CALIFICACION FINAL'!T298</f>
        <v>0</v>
      </c>
      <c r="Q298" s="15">
        <f>+'CALIFICACION FINAL'!Q298/'CALIFICACION FINAL'!T298</f>
        <v>0</v>
      </c>
      <c r="R298" s="15">
        <f>+'CALIFICACION FINAL'!R298/'CALIFICACION FINAL'!T298</f>
        <v>0</v>
      </c>
      <c r="S298" s="15">
        <f>+'CALIFICACION FINAL'!S298/'CALIFICACION FINAL'!T298</f>
        <v>0</v>
      </c>
      <c r="T298" s="15" t="e">
        <f>+'CALIFICACION FINAL'!#REF!/'CALIFICACION FINAL'!T298</f>
        <v>#REF!</v>
      </c>
      <c r="U298" s="15" t="e">
        <f>+'CALIFICACION FINAL'!#REF!/'CALIFICACION FINAL'!T298</f>
        <v>#REF!</v>
      </c>
    </row>
    <row r="299" spans="1:21" s="1" customFormat="1">
      <c r="A299" s="9">
        <f>+'CALIFICACION FINAL'!A299</f>
        <v>294</v>
      </c>
      <c r="B299" s="9" t="str">
        <f>+'CALIFICACION FINAL'!B299</f>
        <v>SOLUCION MONSEL</v>
      </c>
      <c r="C299" s="9" t="str">
        <f>+'CALIFICACION FINAL'!C299</f>
        <v>FCO X 500 ML</v>
      </c>
      <c r="D299" s="9">
        <f>+'CALIFICACION FINAL'!D299</f>
        <v>4</v>
      </c>
      <c r="E299" s="15">
        <f>+'CALIFICACION FINAL'!E299/'CALIFICACION FINAL'!T299</f>
        <v>0</v>
      </c>
      <c r="F299" s="15">
        <f>+'CALIFICACION FINAL'!F299/'CALIFICACION FINAL'!T299</f>
        <v>0</v>
      </c>
      <c r="G299" s="15">
        <f>+'CALIFICACION FINAL'!G299/'CALIFICACION FINAL'!T299</f>
        <v>0</v>
      </c>
      <c r="H299" s="15">
        <f>+'CALIFICACION FINAL'!H299/'CALIFICACION FINAL'!T299</f>
        <v>0</v>
      </c>
      <c r="I299" s="15">
        <f>+'CALIFICACION FINAL'!I299/'CALIFICACION FINAL'!T299</f>
        <v>0</v>
      </c>
      <c r="J299" s="15">
        <f>+'CALIFICACION FINAL'!J299/'CALIFICACION FINAL'!T299</f>
        <v>0</v>
      </c>
      <c r="K299" s="15">
        <f>+'CALIFICACION FINAL'!K299/'CALIFICACION FINAL'!T299</f>
        <v>0</v>
      </c>
      <c r="L299" s="15">
        <f>+'CALIFICACION FINAL'!L299/'CALIFICACION FINAL'!T299</f>
        <v>0</v>
      </c>
      <c r="M299" s="15">
        <f>+'CALIFICACION FINAL'!M299/'CALIFICACION FINAL'!T299</f>
        <v>0</v>
      </c>
      <c r="N299" s="15">
        <f>+'CALIFICACION FINAL'!N299/'CALIFICACION FINAL'!T299</f>
        <v>0</v>
      </c>
      <c r="O299" s="15">
        <f>+'CALIFICACION FINAL'!O299/'CALIFICACION FINAL'!T299</f>
        <v>1</v>
      </c>
      <c r="P299" s="15">
        <f>+'CALIFICACION FINAL'!P299/'CALIFICACION FINAL'!T299</f>
        <v>0</v>
      </c>
      <c r="Q299" s="15">
        <f>+'CALIFICACION FINAL'!Q299/'CALIFICACION FINAL'!T299</f>
        <v>0</v>
      </c>
      <c r="R299" s="15">
        <f>+'CALIFICACION FINAL'!R299/'CALIFICACION FINAL'!T299</f>
        <v>0</v>
      </c>
      <c r="S299" s="15">
        <f>+'CALIFICACION FINAL'!S299/'CALIFICACION FINAL'!T299</f>
        <v>0</v>
      </c>
      <c r="T299" s="15" t="e">
        <f>+'CALIFICACION FINAL'!#REF!/'CALIFICACION FINAL'!T299</f>
        <v>#REF!</v>
      </c>
      <c r="U299" s="15" t="e">
        <f>+'CALIFICACION FINAL'!#REF!/'CALIFICACION FINAL'!T299</f>
        <v>#REF!</v>
      </c>
    </row>
    <row r="300" spans="1:21" s="1" customFormat="1">
      <c r="A300" s="9">
        <f>+'CALIFICACION FINAL'!A300</f>
        <v>295</v>
      </c>
      <c r="B300" s="9" t="str">
        <f>+'CALIFICACION FINAL'!B300</f>
        <v>Solución tópica a base de Gluconato de Clorhexidina al 2%, con Alcohol Isopropílico al 70% v/v</v>
      </c>
      <c r="C300" s="9" t="str">
        <f>+'CALIFICACION FINAL'!C300</f>
        <v>FRASCO SPRAY X 60 CC</v>
      </c>
      <c r="D300" s="9">
        <f>+'CALIFICACION FINAL'!D300</f>
        <v>400</v>
      </c>
      <c r="E300" s="15">
        <f>+'CALIFICACION FINAL'!E300/'CALIFICACION FINAL'!T300</f>
        <v>0</v>
      </c>
      <c r="F300" s="15">
        <f>+'CALIFICACION FINAL'!F300/'CALIFICACION FINAL'!T300</f>
        <v>0</v>
      </c>
      <c r="G300" s="15">
        <f>+'CALIFICACION FINAL'!G300/'CALIFICACION FINAL'!T300</f>
        <v>0</v>
      </c>
      <c r="H300" s="15">
        <f>+'CALIFICACION FINAL'!H300/'CALIFICACION FINAL'!T300</f>
        <v>0</v>
      </c>
      <c r="I300" s="15">
        <f>+'CALIFICACION FINAL'!I300/'CALIFICACION FINAL'!T300</f>
        <v>0</v>
      </c>
      <c r="J300" s="15">
        <f>+'CALIFICACION FINAL'!J300/'CALIFICACION FINAL'!T300</f>
        <v>0</v>
      </c>
      <c r="K300" s="15">
        <f>+'CALIFICACION FINAL'!K300/'CALIFICACION FINAL'!T300</f>
        <v>0</v>
      </c>
      <c r="L300" s="15">
        <f>+'CALIFICACION FINAL'!L300/'CALIFICACION FINAL'!T300</f>
        <v>0</v>
      </c>
      <c r="M300" s="15">
        <f>+'CALIFICACION FINAL'!M300/'CALIFICACION FINAL'!T300</f>
        <v>0</v>
      </c>
      <c r="N300" s="15">
        <f>+'CALIFICACION FINAL'!N300/'CALIFICACION FINAL'!T300</f>
        <v>0</v>
      </c>
      <c r="O300" s="15">
        <f>+'CALIFICACION FINAL'!O300/'CALIFICACION FINAL'!T300</f>
        <v>1.1745000000000001</v>
      </c>
      <c r="P300" s="15">
        <f>+'CALIFICACION FINAL'!P300/'CALIFICACION FINAL'!T300</f>
        <v>0</v>
      </c>
      <c r="Q300" s="15">
        <f>+'CALIFICACION FINAL'!Q300/'CALIFICACION FINAL'!T300</f>
        <v>0</v>
      </c>
      <c r="R300" s="15">
        <f>+'CALIFICACION FINAL'!R300/'CALIFICACION FINAL'!T300</f>
        <v>1</v>
      </c>
      <c r="S300" s="15">
        <f>+'CALIFICACION FINAL'!S300/'CALIFICACION FINAL'!T300</f>
        <v>0</v>
      </c>
      <c r="T300" s="15" t="e">
        <f>+'CALIFICACION FINAL'!#REF!/'CALIFICACION FINAL'!T300</f>
        <v>#REF!</v>
      </c>
      <c r="U300" s="15" t="e">
        <f>+'CALIFICACION FINAL'!#REF!/'CALIFICACION FINAL'!T300</f>
        <v>#REF!</v>
      </c>
    </row>
    <row r="301" spans="1:21" s="1" customFormat="1">
      <c r="A301" s="9">
        <f>+'CALIFICACION FINAL'!A301</f>
        <v>296</v>
      </c>
      <c r="B301" s="9" t="str">
        <f>+'CALIFICACION FINAL'!B301</f>
        <v>SONDA NASOG. PUNTA DE TUNGSTENO No.8</v>
      </c>
      <c r="C301" s="9" t="str">
        <f>+'CALIFICACION FINAL'!C301</f>
        <v>UND</v>
      </c>
      <c r="D301" s="9">
        <f>+'CALIFICACION FINAL'!D301</f>
        <v>4</v>
      </c>
      <c r="E301" s="15">
        <f>+'CALIFICACION FINAL'!E301/'CALIFICACION FINAL'!T301</f>
        <v>1</v>
      </c>
      <c r="F301" s="15">
        <f>+'CALIFICACION FINAL'!F301/'CALIFICACION FINAL'!T301</f>
        <v>0</v>
      </c>
      <c r="G301" s="15">
        <f>+'CALIFICACION FINAL'!G301/'CALIFICACION FINAL'!T301</f>
        <v>0</v>
      </c>
      <c r="H301" s="15">
        <f>+'CALIFICACION FINAL'!H301/'CALIFICACION FINAL'!T301</f>
        <v>0</v>
      </c>
      <c r="I301" s="15">
        <f>+'CALIFICACION FINAL'!I301/'CALIFICACION FINAL'!T301</f>
        <v>0</v>
      </c>
      <c r="J301" s="15">
        <f>+'CALIFICACION FINAL'!J301/'CALIFICACION FINAL'!T301</f>
        <v>0</v>
      </c>
      <c r="K301" s="15">
        <f>+'CALIFICACION FINAL'!K301/'CALIFICACION FINAL'!T301</f>
        <v>0</v>
      </c>
      <c r="L301" s="15">
        <f>+'CALIFICACION FINAL'!L301/'CALIFICACION FINAL'!T301</f>
        <v>0</v>
      </c>
      <c r="M301" s="15">
        <f>+'CALIFICACION FINAL'!M301/'CALIFICACION FINAL'!T301</f>
        <v>0</v>
      </c>
      <c r="N301" s="15">
        <f>+'CALIFICACION FINAL'!N301/'CALIFICACION FINAL'!T301</f>
        <v>0</v>
      </c>
      <c r="O301" s="15">
        <f>+'CALIFICACION FINAL'!O301/'CALIFICACION FINAL'!T301</f>
        <v>1.9806687704303283</v>
      </c>
      <c r="P301" s="15">
        <f>+'CALIFICACION FINAL'!P301/'CALIFICACION FINAL'!T301</f>
        <v>0</v>
      </c>
      <c r="Q301" s="15">
        <f>+'CALIFICACION FINAL'!Q301/'CALIFICACION FINAL'!T301</f>
        <v>0</v>
      </c>
      <c r="R301" s="15">
        <f>+'CALIFICACION FINAL'!R301/'CALIFICACION FINAL'!T301</f>
        <v>0</v>
      </c>
      <c r="S301" s="15">
        <f>+'CALIFICACION FINAL'!S301/'CALIFICACION FINAL'!T301</f>
        <v>0</v>
      </c>
      <c r="T301" s="15" t="e">
        <f>+'CALIFICACION FINAL'!#REF!/'CALIFICACION FINAL'!T301</f>
        <v>#REF!</v>
      </c>
      <c r="U301" s="15" t="e">
        <f>+'CALIFICACION FINAL'!#REF!/'CALIFICACION FINAL'!T301</f>
        <v>#REF!</v>
      </c>
    </row>
    <row r="302" spans="1:21" s="1" customFormat="1">
      <c r="A302" s="9">
        <f>+'CALIFICACION FINAL'!A302</f>
        <v>297</v>
      </c>
      <c r="B302" s="9" t="str">
        <f>+'CALIFICACION FINAL'!B302</f>
        <v xml:space="preserve">SONDA NASOGASTRICA No. 10 </v>
      </c>
      <c r="C302" s="9" t="str">
        <f>+'CALIFICACION FINAL'!C302</f>
        <v>UND</v>
      </c>
      <c r="D302" s="9">
        <f>+'CALIFICACION FINAL'!D302</f>
        <v>16</v>
      </c>
      <c r="E302" s="15">
        <f>+'CALIFICACION FINAL'!E302/'CALIFICACION FINAL'!T302</f>
        <v>1.2746710526315792</v>
      </c>
      <c r="F302" s="15">
        <f>+'CALIFICACION FINAL'!F302/'CALIFICACION FINAL'!T302</f>
        <v>0</v>
      </c>
      <c r="G302" s="15">
        <f>+'CALIFICACION FINAL'!G302/'CALIFICACION FINAL'!T302</f>
        <v>1.8311403508771933</v>
      </c>
      <c r="H302" s="15">
        <f>+'CALIFICACION FINAL'!H302/'CALIFICACION FINAL'!T302</f>
        <v>1.7214912280701757</v>
      </c>
      <c r="I302" s="15">
        <f>+'CALIFICACION FINAL'!I302/'CALIFICACION FINAL'!T302</f>
        <v>0</v>
      </c>
      <c r="J302" s="15">
        <f>+'CALIFICACION FINAL'!J302/'CALIFICACION FINAL'!T302</f>
        <v>1</v>
      </c>
      <c r="K302" s="15">
        <f>+'CALIFICACION FINAL'!K302/'CALIFICACION FINAL'!T302</f>
        <v>0</v>
      </c>
      <c r="L302" s="15">
        <f>+'CALIFICACION FINAL'!L302/'CALIFICACION FINAL'!T302</f>
        <v>0</v>
      </c>
      <c r="M302" s="15">
        <f>+'CALIFICACION FINAL'!M302/'CALIFICACION FINAL'!T302</f>
        <v>0</v>
      </c>
      <c r="N302" s="15">
        <f>+'CALIFICACION FINAL'!N302/'CALIFICACION FINAL'!T302</f>
        <v>2.1600877192982457</v>
      </c>
      <c r="O302" s="15">
        <f>+'CALIFICACION FINAL'!O302/'CALIFICACION FINAL'!T302</f>
        <v>2.2094298245614037</v>
      </c>
      <c r="P302" s="15">
        <f>+'CALIFICACION FINAL'!P302/'CALIFICACION FINAL'!T302</f>
        <v>1.8585526315789476</v>
      </c>
      <c r="Q302" s="15">
        <f>+'CALIFICACION FINAL'!Q302/'CALIFICACION FINAL'!T302</f>
        <v>0</v>
      </c>
      <c r="R302" s="15">
        <f>+'CALIFICACION FINAL'!R302/'CALIFICACION FINAL'!T302</f>
        <v>0</v>
      </c>
      <c r="S302" s="15">
        <f>+'CALIFICACION FINAL'!S302/'CALIFICACION FINAL'!T302</f>
        <v>0</v>
      </c>
      <c r="T302" s="15" t="e">
        <f>+'CALIFICACION FINAL'!#REF!/'CALIFICACION FINAL'!T302</f>
        <v>#REF!</v>
      </c>
      <c r="U302" s="15" t="e">
        <f>+'CALIFICACION FINAL'!#REF!/'CALIFICACION FINAL'!T302</f>
        <v>#REF!</v>
      </c>
    </row>
    <row r="303" spans="1:21" s="1" customFormat="1">
      <c r="A303" s="9">
        <f>+'CALIFICACION FINAL'!A303</f>
        <v>298</v>
      </c>
      <c r="B303" s="9" t="str">
        <f>+'CALIFICACION FINAL'!B303</f>
        <v xml:space="preserve">SONDA NASOGASTRICA No. 12 </v>
      </c>
      <c r="C303" s="9" t="str">
        <f>+'CALIFICACION FINAL'!C303</f>
        <v>UND</v>
      </c>
      <c r="D303" s="9">
        <f>+'CALIFICACION FINAL'!D303</f>
        <v>16</v>
      </c>
      <c r="E303" s="15">
        <f>+'CALIFICACION FINAL'!E303/'CALIFICACION FINAL'!T303</f>
        <v>1</v>
      </c>
      <c r="F303" s="15">
        <f>+'CALIFICACION FINAL'!F303/'CALIFICACION FINAL'!T303</f>
        <v>0</v>
      </c>
      <c r="G303" s="15">
        <f>+'CALIFICACION FINAL'!G303/'CALIFICACION FINAL'!T303</f>
        <v>1.4365591397849462</v>
      </c>
      <c r="H303" s="15">
        <f>+'CALIFICACION FINAL'!H303/'CALIFICACION FINAL'!T303</f>
        <v>1.3505376344086022</v>
      </c>
      <c r="I303" s="15">
        <f>+'CALIFICACION FINAL'!I303/'CALIFICACION FINAL'!T303</f>
        <v>0</v>
      </c>
      <c r="J303" s="15">
        <f>+'CALIFICACION FINAL'!J303/'CALIFICACION FINAL'!T303</f>
        <v>1.1326451612903226</v>
      </c>
      <c r="K303" s="15">
        <f>+'CALIFICACION FINAL'!K303/'CALIFICACION FINAL'!T303</f>
        <v>0</v>
      </c>
      <c r="L303" s="15">
        <f>+'CALIFICACION FINAL'!L303/'CALIFICACION FINAL'!T303</f>
        <v>0</v>
      </c>
      <c r="M303" s="15">
        <f>+'CALIFICACION FINAL'!M303/'CALIFICACION FINAL'!T303</f>
        <v>0</v>
      </c>
      <c r="N303" s="15">
        <f>+'CALIFICACION FINAL'!N303/'CALIFICACION FINAL'!T303</f>
        <v>1.6946236559139785</v>
      </c>
      <c r="O303" s="15">
        <f>+'CALIFICACION FINAL'!O303/'CALIFICACION FINAL'!T303</f>
        <v>1.7655913978494624</v>
      </c>
      <c r="P303" s="15">
        <f>+'CALIFICACION FINAL'!P303/'CALIFICACION FINAL'!T303</f>
        <v>1.5440860215053764</v>
      </c>
      <c r="Q303" s="15">
        <f>+'CALIFICACION FINAL'!Q303/'CALIFICACION FINAL'!T303</f>
        <v>0</v>
      </c>
      <c r="R303" s="15">
        <f>+'CALIFICACION FINAL'!R303/'CALIFICACION FINAL'!T303</f>
        <v>0</v>
      </c>
      <c r="S303" s="15">
        <f>+'CALIFICACION FINAL'!S303/'CALIFICACION FINAL'!T303</f>
        <v>0</v>
      </c>
      <c r="T303" s="15" t="e">
        <f>+'CALIFICACION FINAL'!#REF!/'CALIFICACION FINAL'!T303</f>
        <v>#REF!</v>
      </c>
      <c r="U303" s="15" t="e">
        <f>+'CALIFICACION FINAL'!#REF!/'CALIFICACION FINAL'!T303</f>
        <v>#REF!</v>
      </c>
    </row>
    <row r="304" spans="1:21" s="1" customFormat="1">
      <c r="A304" s="9">
        <f>+'CALIFICACION FINAL'!A304</f>
        <v>299</v>
      </c>
      <c r="B304" s="9" t="str">
        <f>+'CALIFICACION FINAL'!B304</f>
        <v xml:space="preserve">SONDA NASOGASTRICA No. 14 </v>
      </c>
      <c r="C304" s="9" t="str">
        <f>+'CALIFICACION FINAL'!C304</f>
        <v>UND</v>
      </c>
      <c r="D304" s="9">
        <f>+'CALIFICACION FINAL'!D304</f>
        <v>12</v>
      </c>
      <c r="E304" s="15">
        <f>+'CALIFICACION FINAL'!E304/'CALIFICACION FINAL'!T304</f>
        <v>1</v>
      </c>
      <c r="F304" s="15">
        <f>+'CALIFICACION FINAL'!F304/'CALIFICACION FINAL'!T304</f>
        <v>0</v>
      </c>
      <c r="G304" s="15">
        <f>+'CALIFICACION FINAL'!G304/'CALIFICACION FINAL'!T304</f>
        <v>1.4365591397849462</v>
      </c>
      <c r="H304" s="15">
        <f>+'CALIFICACION FINAL'!H304/'CALIFICACION FINAL'!T304</f>
        <v>1.4924731182795699</v>
      </c>
      <c r="I304" s="15">
        <f>+'CALIFICACION FINAL'!I304/'CALIFICACION FINAL'!T304</f>
        <v>0</v>
      </c>
      <c r="J304" s="15">
        <f>+'CALIFICACION FINAL'!J304/'CALIFICACION FINAL'!T304</f>
        <v>1.3483870967741935</v>
      </c>
      <c r="K304" s="15">
        <f>+'CALIFICACION FINAL'!K304/'CALIFICACION FINAL'!T304</f>
        <v>0</v>
      </c>
      <c r="L304" s="15">
        <f>+'CALIFICACION FINAL'!L304/'CALIFICACION FINAL'!T304</f>
        <v>0</v>
      </c>
      <c r="M304" s="15">
        <f>+'CALIFICACION FINAL'!M304/'CALIFICACION FINAL'!T304</f>
        <v>0</v>
      </c>
      <c r="N304" s="15">
        <f>+'CALIFICACION FINAL'!N304/'CALIFICACION FINAL'!T304</f>
        <v>1.6946236559139785</v>
      </c>
      <c r="O304" s="15">
        <f>+'CALIFICACION FINAL'!O304/'CALIFICACION FINAL'!T304</f>
        <v>1.9053763440860214</v>
      </c>
      <c r="P304" s="15">
        <f>+'CALIFICACION FINAL'!P304/'CALIFICACION FINAL'!T304</f>
        <v>1.6236559139784945</v>
      </c>
      <c r="Q304" s="15">
        <f>+'CALIFICACION FINAL'!Q304/'CALIFICACION FINAL'!T304</f>
        <v>0</v>
      </c>
      <c r="R304" s="15">
        <f>+'CALIFICACION FINAL'!R304/'CALIFICACION FINAL'!T304</f>
        <v>0</v>
      </c>
      <c r="S304" s="15">
        <f>+'CALIFICACION FINAL'!S304/'CALIFICACION FINAL'!T304</f>
        <v>0</v>
      </c>
      <c r="T304" s="15" t="e">
        <f>+'CALIFICACION FINAL'!#REF!/'CALIFICACION FINAL'!T304</f>
        <v>#REF!</v>
      </c>
      <c r="U304" s="15" t="e">
        <f>+'CALIFICACION FINAL'!#REF!/'CALIFICACION FINAL'!T304</f>
        <v>#REF!</v>
      </c>
    </row>
    <row r="305" spans="1:21" s="1" customFormat="1">
      <c r="A305" s="9">
        <f>+'CALIFICACION FINAL'!A305</f>
        <v>300</v>
      </c>
      <c r="B305" s="9" t="str">
        <f>+'CALIFICACION FINAL'!B305</f>
        <v xml:space="preserve">SONDA NASOGASTRICA No. 16 </v>
      </c>
      <c r="C305" s="9" t="str">
        <f>+'CALIFICACION FINAL'!C305</f>
        <v>UND</v>
      </c>
      <c r="D305" s="9">
        <f>+'CALIFICACION FINAL'!D305</f>
        <v>160</v>
      </c>
      <c r="E305" s="15">
        <f>+'CALIFICACION FINAL'!E305/'CALIFICACION FINAL'!T305</f>
        <v>1</v>
      </c>
      <c r="F305" s="15">
        <f>+'CALIFICACION FINAL'!F305/'CALIFICACION FINAL'!T305</f>
        <v>0</v>
      </c>
      <c r="G305" s="15">
        <f>+'CALIFICACION FINAL'!G305/'CALIFICACION FINAL'!T305</f>
        <v>0</v>
      </c>
      <c r="H305" s="15">
        <f>+'CALIFICACION FINAL'!H305/'CALIFICACION FINAL'!T305</f>
        <v>1.3823008849557523</v>
      </c>
      <c r="I305" s="15">
        <f>+'CALIFICACION FINAL'!I305/'CALIFICACION FINAL'!T305</f>
        <v>0</v>
      </c>
      <c r="J305" s="15">
        <f>+'CALIFICACION FINAL'!J305/'CALIFICACION FINAL'!T305</f>
        <v>1.3115044247787608</v>
      </c>
      <c r="K305" s="15">
        <f>+'CALIFICACION FINAL'!K305/'CALIFICACION FINAL'!T305</f>
        <v>0</v>
      </c>
      <c r="L305" s="15">
        <f>+'CALIFICACION FINAL'!L305/'CALIFICACION FINAL'!T305</f>
        <v>0</v>
      </c>
      <c r="M305" s="15">
        <f>+'CALIFICACION FINAL'!M305/'CALIFICACION FINAL'!T305</f>
        <v>0</v>
      </c>
      <c r="N305" s="15">
        <f>+'CALIFICACION FINAL'!N305/'CALIFICACION FINAL'!T305</f>
        <v>1.3946902654867257</v>
      </c>
      <c r="O305" s="15">
        <f>+'CALIFICACION FINAL'!O305/'CALIFICACION FINAL'!T305</f>
        <v>1.4690265486725664</v>
      </c>
      <c r="P305" s="15">
        <f>+'CALIFICACION FINAL'!P305/'CALIFICACION FINAL'!T305</f>
        <v>1.3610619469026548</v>
      </c>
      <c r="Q305" s="15">
        <f>+'CALIFICACION FINAL'!Q305/'CALIFICACION FINAL'!T305</f>
        <v>0</v>
      </c>
      <c r="R305" s="15">
        <f>+'CALIFICACION FINAL'!R305/'CALIFICACION FINAL'!T305</f>
        <v>0</v>
      </c>
      <c r="S305" s="15">
        <f>+'CALIFICACION FINAL'!S305/'CALIFICACION FINAL'!T305</f>
        <v>1.3274336283185841</v>
      </c>
      <c r="T305" s="15" t="e">
        <f>+'CALIFICACION FINAL'!#REF!/'CALIFICACION FINAL'!T305</f>
        <v>#REF!</v>
      </c>
      <c r="U305" s="15" t="e">
        <f>+'CALIFICACION FINAL'!#REF!/'CALIFICACION FINAL'!T305</f>
        <v>#REF!</v>
      </c>
    </row>
    <row r="306" spans="1:21" s="1" customFormat="1">
      <c r="A306" s="9">
        <f>+'CALIFICACION FINAL'!A306</f>
        <v>301</v>
      </c>
      <c r="B306" s="9" t="str">
        <f>+'CALIFICACION FINAL'!B306</f>
        <v>SONDA NASOGASTRICA No. 18</v>
      </c>
      <c r="C306" s="9" t="str">
        <f>+'CALIFICACION FINAL'!C306</f>
        <v>UND</v>
      </c>
      <c r="D306" s="9">
        <f>+'CALIFICACION FINAL'!D306</f>
        <v>160</v>
      </c>
      <c r="E306" s="15">
        <f>+'CALIFICACION FINAL'!E306/'CALIFICACION FINAL'!T306</f>
        <v>1</v>
      </c>
      <c r="F306" s="15">
        <f>+'CALIFICACION FINAL'!F306/'CALIFICACION FINAL'!T306</f>
        <v>0</v>
      </c>
      <c r="G306" s="15">
        <f>+'CALIFICACION FINAL'!G306/'CALIFICACION FINAL'!T306</f>
        <v>1.2176991150442478</v>
      </c>
      <c r="H306" s="15">
        <f>+'CALIFICACION FINAL'!H306/'CALIFICACION FINAL'!T306</f>
        <v>1.4743362831858406</v>
      </c>
      <c r="I306" s="15">
        <f>+'CALIFICACION FINAL'!I306/'CALIFICACION FINAL'!T306</f>
        <v>0</v>
      </c>
      <c r="J306" s="15">
        <f>+'CALIFICACION FINAL'!J306/'CALIFICACION FINAL'!T306</f>
        <v>1.573805309734513</v>
      </c>
      <c r="K306" s="15">
        <f>+'CALIFICACION FINAL'!K306/'CALIFICACION FINAL'!T306</f>
        <v>0</v>
      </c>
      <c r="L306" s="15">
        <f>+'CALIFICACION FINAL'!L306/'CALIFICACION FINAL'!T306</f>
        <v>0</v>
      </c>
      <c r="M306" s="15">
        <f>+'CALIFICACION FINAL'!M306/'CALIFICACION FINAL'!T306</f>
        <v>0</v>
      </c>
      <c r="N306" s="15">
        <f>+'CALIFICACION FINAL'!N306/'CALIFICACION FINAL'!T306</f>
        <v>1.3946902654867257</v>
      </c>
      <c r="O306" s="15">
        <f>+'CALIFICACION FINAL'!O306/'CALIFICACION FINAL'!T306</f>
        <v>1.4690265486725664</v>
      </c>
      <c r="P306" s="15">
        <f>+'CALIFICACION FINAL'!P306/'CALIFICACION FINAL'!T306</f>
        <v>1.5292035398230088</v>
      </c>
      <c r="Q306" s="15">
        <f>+'CALIFICACION FINAL'!Q306/'CALIFICACION FINAL'!T306</f>
        <v>0</v>
      </c>
      <c r="R306" s="15">
        <f>+'CALIFICACION FINAL'!R306/'CALIFICACION FINAL'!T306</f>
        <v>0</v>
      </c>
      <c r="S306" s="15">
        <f>+'CALIFICACION FINAL'!S306/'CALIFICACION FINAL'!T306</f>
        <v>1.3274336283185841</v>
      </c>
      <c r="T306" s="15" t="e">
        <f>+'CALIFICACION FINAL'!#REF!/'CALIFICACION FINAL'!T306</f>
        <v>#REF!</v>
      </c>
      <c r="U306" s="15" t="e">
        <f>+'CALIFICACION FINAL'!#REF!/'CALIFICACION FINAL'!T306</f>
        <v>#REF!</v>
      </c>
    </row>
    <row r="307" spans="1:21" s="1" customFormat="1">
      <c r="A307" s="9">
        <f>+'CALIFICACION FINAL'!A307</f>
        <v>302</v>
      </c>
      <c r="B307" s="9" t="str">
        <f>+'CALIFICACION FINAL'!B307</f>
        <v xml:space="preserve">SONDA NASOGASTRICA No. 5 </v>
      </c>
      <c r="C307" s="9" t="str">
        <f>+'CALIFICACION FINAL'!C307</f>
        <v>UND</v>
      </c>
      <c r="D307" s="9">
        <f>+'CALIFICACION FINAL'!D307</f>
        <v>8</v>
      </c>
      <c r="E307" s="15">
        <f>+'CALIFICACION FINAL'!E307/'CALIFICACION FINAL'!T307</f>
        <v>1</v>
      </c>
      <c r="F307" s="15">
        <f>+'CALIFICACION FINAL'!F307/'CALIFICACION FINAL'!T307</f>
        <v>0</v>
      </c>
      <c r="G307" s="15">
        <f>+'CALIFICACION FINAL'!G307/'CALIFICACION FINAL'!T307</f>
        <v>0</v>
      </c>
      <c r="H307" s="15">
        <f>+'CALIFICACION FINAL'!H307/'CALIFICACION FINAL'!T307</f>
        <v>1.4408602150537635</v>
      </c>
      <c r="I307" s="15">
        <f>+'CALIFICACION FINAL'!I307/'CALIFICACION FINAL'!T307</f>
        <v>0</v>
      </c>
      <c r="J307" s="15">
        <f>+'CALIFICACION FINAL'!J307/'CALIFICACION FINAL'!T307</f>
        <v>0</v>
      </c>
      <c r="K307" s="15">
        <f>+'CALIFICACION FINAL'!K307/'CALIFICACION FINAL'!T307</f>
        <v>0</v>
      </c>
      <c r="L307" s="15">
        <f>+'CALIFICACION FINAL'!L307/'CALIFICACION FINAL'!T307</f>
        <v>0</v>
      </c>
      <c r="M307" s="15">
        <f>+'CALIFICACION FINAL'!M307/'CALIFICACION FINAL'!T307</f>
        <v>0</v>
      </c>
      <c r="N307" s="15">
        <f>+'CALIFICACION FINAL'!N307/'CALIFICACION FINAL'!T307</f>
        <v>1.6946236559139785</v>
      </c>
      <c r="O307" s="15">
        <f>+'CALIFICACION FINAL'!O307/'CALIFICACION FINAL'!T307</f>
        <v>1.7505376344086021</v>
      </c>
      <c r="P307" s="15">
        <f>+'CALIFICACION FINAL'!P307/'CALIFICACION FINAL'!T307</f>
        <v>1.3956989247311828</v>
      </c>
      <c r="Q307" s="15">
        <f>+'CALIFICACION FINAL'!Q307/'CALIFICACION FINAL'!T307</f>
        <v>0</v>
      </c>
      <c r="R307" s="15">
        <f>+'CALIFICACION FINAL'!R307/'CALIFICACION FINAL'!T307</f>
        <v>0</v>
      </c>
      <c r="S307" s="15">
        <f>+'CALIFICACION FINAL'!S307/'CALIFICACION FINAL'!T307</f>
        <v>0</v>
      </c>
      <c r="T307" s="15" t="e">
        <f>+'CALIFICACION FINAL'!#REF!/'CALIFICACION FINAL'!T307</f>
        <v>#REF!</v>
      </c>
      <c r="U307" s="15" t="e">
        <f>+'CALIFICACION FINAL'!#REF!/'CALIFICACION FINAL'!T307</f>
        <v>#REF!</v>
      </c>
    </row>
    <row r="308" spans="1:21" s="1" customFormat="1">
      <c r="A308" s="9">
        <f>+'CALIFICACION FINAL'!A308</f>
        <v>303</v>
      </c>
      <c r="B308" s="9" t="str">
        <f>+'CALIFICACION FINAL'!B308</f>
        <v xml:space="preserve">SONDA NASOGASTRICA No. 6 </v>
      </c>
      <c r="C308" s="9" t="str">
        <f>+'CALIFICACION FINAL'!C308</f>
        <v>UND</v>
      </c>
      <c r="D308" s="9">
        <f>+'CALIFICACION FINAL'!D308</f>
        <v>8</v>
      </c>
      <c r="E308" s="15">
        <f>+'CALIFICACION FINAL'!E308/'CALIFICACION FINAL'!T308</f>
        <v>1.4567669172932332</v>
      </c>
      <c r="F308" s="15">
        <f>+'CALIFICACION FINAL'!F308/'CALIFICACION FINAL'!T308</f>
        <v>0</v>
      </c>
      <c r="G308" s="15">
        <f>+'CALIFICACION FINAL'!G308/'CALIFICACION FINAL'!T308</f>
        <v>0</v>
      </c>
      <c r="H308" s="15">
        <f>+'CALIFICACION FINAL'!H308/'CALIFICACION FINAL'!T308</f>
        <v>1.5225563909774436</v>
      </c>
      <c r="I308" s="15">
        <f>+'CALIFICACION FINAL'!I308/'CALIFICACION FINAL'!T308</f>
        <v>0</v>
      </c>
      <c r="J308" s="15">
        <f>+'CALIFICACION FINAL'!J308/'CALIFICACION FINAL'!T308</f>
        <v>1</v>
      </c>
      <c r="K308" s="15">
        <f>+'CALIFICACION FINAL'!K308/'CALIFICACION FINAL'!T308</f>
        <v>0</v>
      </c>
      <c r="L308" s="15">
        <f>+'CALIFICACION FINAL'!L308/'CALIFICACION FINAL'!T308</f>
        <v>0</v>
      </c>
      <c r="M308" s="15">
        <f>+'CALIFICACION FINAL'!M308/'CALIFICACION FINAL'!T308</f>
        <v>0</v>
      </c>
      <c r="N308" s="15">
        <f>+'CALIFICACION FINAL'!N308/'CALIFICACION FINAL'!T308</f>
        <v>2.4686716791979952</v>
      </c>
      <c r="O308" s="15">
        <f>+'CALIFICACION FINAL'!O308/'CALIFICACION FINAL'!T308</f>
        <v>1.8139097744360904</v>
      </c>
      <c r="P308" s="15">
        <f>+'CALIFICACION FINAL'!P308/'CALIFICACION FINAL'!T308</f>
        <v>2.0332080200501252</v>
      </c>
      <c r="Q308" s="15">
        <f>+'CALIFICACION FINAL'!Q308/'CALIFICACION FINAL'!T308</f>
        <v>0</v>
      </c>
      <c r="R308" s="15">
        <f>+'CALIFICACION FINAL'!R308/'CALIFICACION FINAL'!T308</f>
        <v>0</v>
      </c>
      <c r="S308" s="15">
        <f>+'CALIFICACION FINAL'!S308/'CALIFICACION FINAL'!T308</f>
        <v>0</v>
      </c>
      <c r="T308" s="15" t="e">
        <f>+'CALIFICACION FINAL'!#REF!/'CALIFICACION FINAL'!T308</f>
        <v>#REF!</v>
      </c>
      <c r="U308" s="15" t="e">
        <f>+'CALIFICACION FINAL'!#REF!/'CALIFICACION FINAL'!T308</f>
        <v>#REF!</v>
      </c>
    </row>
    <row r="309" spans="1:21" s="1" customFormat="1">
      <c r="A309" s="9">
        <f>+'CALIFICACION FINAL'!A309</f>
        <v>304</v>
      </c>
      <c r="B309" s="9" t="str">
        <f>+'CALIFICACION FINAL'!B309</f>
        <v xml:space="preserve">SONDA NASOGASTRICA No. 8 </v>
      </c>
      <c r="C309" s="9" t="str">
        <f>+'CALIFICACION FINAL'!C309</f>
        <v>UND</v>
      </c>
      <c r="D309" s="9">
        <f>+'CALIFICACION FINAL'!D309</f>
        <v>8</v>
      </c>
      <c r="E309" s="15">
        <f>+'CALIFICACION FINAL'!E309/'CALIFICACION FINAL'!T309</f>
        <v>1.2360446570972887</v>
      </c>
      <c r="F309" s="15">
        <f>+'CALIFICACION FINAL'!F309/'CALIFICACION FINAL'!T309</f>
        <v>0</v>
      </c>
      <c r="G309" s="15">
        <f>+'CALIFICACION FINAL'!G309/'CALIFICACION FINAL'!T309</f>
        <v>1.7756512493354599</v>
      </c>
      <c r="H309" s="15">
        <f>+'CALIFICACION FINAL'!H309/'CALIFICACION FINAL'!T309</f>
        <v>1.2918660287081341</v>
      </c>
      <c r="I309" s="15">
        <f>+'CALIFICACION FINAL'!I309/'CALIFICACION FINAL'!T309</f>
        <v>0</v>
      </c>
      <c r="J309" s="15">
        <f>+'CALIFICACION FINAL'!J309/'CALIFICACION FINAL'!T309</f>
        <v>1</v>
      </c>
      <c r="K309" s="15">
        <f>+'CALIFICACION FINAL'!K309/'CALIFICACION FINAL'!T309</f>
        <v>0</v>
      </c>
      <c r="L309" s="15">
        <f>+'CALIFICACION FINAL'!L309/'CALIFICACION FINAL'!T309</f>
        <v>0</v>
      </c>
      <c r="M309" s="15">
        <f>+'CALIFICACION FINAL'!M309/'CALIFICACION FINAL'!T309</f>
        <v>0</v>
      </c>
      <c r="N309" s="15">
        <f>+'CALIFICACION FINAL'!N309/'CALIFICACION FINAL'!T309</f>
        <v>2.0946305156831473</v>
      </c>
      <c r="O309" s="15">
        <f>+'CALIFICACION FINAL'!O309/'CALIFICACION FINAL'!T309</f>
        <v>1.5390749601275917</v>
      </c>
      <c r="P309" s="15">
        <f>+'CALIFICACION FINAL'!P309/'CALIFICACION FINAL'!T309</f>
        <v>1.7437533227006912</v>
      </c>
      <c r="Q309" s="15">
        <f>+'CALIFICACION FINAL'!Q309/'CALIFICACION FINAL'!T309</f>
        <v>0</v>
      </c>
      <c r="R309" s="15">
        <f>+'CALIFICACION FINAL'!R309/'CALIFICACION FINAL'!T309</f>
        <v>0</v>
      </c>
      <c r="S309" s="15">
        <f>+'CALIFICACION FINAL'!S309/'CALIFICACION FINAL'!T309</f>
        <v>0</v>
      </c>
      <c r="T309" s="15" t="e">
        <f>+'CALIFICACION FINAL'!#REF!/'CALIFICACION FINAL'!T309</f>
        <v>#REF!</v>
      </c>
      <c r="U309" s="15" t="e">
        <f>+'CALIFICACION FINAL'!#REF!/'CALIFICACION FINAL'!T309</f>
        <v>#REF!</v>
      </c>
    </row>
    <row r="310" spans="1:21" s="1" customFormat="1">
      <c r="A310" s="9">
        <f>+'CALIFICACION FINAL'!A310</f>
        <v>305</v>
      </c>
      <c r="B310" s="9" t="str">
        <f>+'CALIFICACION FINAL'!B310</f>
        <v>SONDA NELATON No. 10</v>
      </c>
      <c r="C310" s="9" t="str">
        <f>+'CALIFICACION FINAL'!C310</f>
        <v>UND</v>
      </c>
      <c r="D310" s="9">
        <f>+'CALIFICACION FINAL'!D310</f>
        <v>200</v>
      </c>
      <c r="E310" s="15">
        <f>+'CALIFICACION FINAL'!E310/'CALIFICACION FINAL'!T310</f>
        <v>1.0754189944134078</v>
      </c>
      <c r="F310" s="15">
        <f>+'CALIFICACION FINAL'!F310/'CALIFICACION FINAL'!T310</f>
        <v>0</v>
      </c>
      <c r="G310" s="15">
        <f>+'CALIFICACION FINAL'!G310/'CALIFICACION FINAL'!T310</f>
        <v>1.0363128491620113</v>
      </c>
      <c r="H310" s="15">
        <f>+'CALIFICACION FINAL'!H310/'CALIFICACION FINAL'!T310</f>
        <v>1.0474860335195531</v>
      </c>
      <c r="I310" s="15">
        <f>+'CALIFICACION FINAL'!I310/'CALIFICACION FINAL'!T310</f>
        <v>0</v>
      </c>
      <c r="J310" s="15">
        <f>+'CALIFICACION FINAL'!J310/'CALIFICACION FINAL'!T310</f>
        <v>1.0412849162011173</v>
      </c>
      <c r="K310" s="15">
        <f>+'CALIFICACION FINAL'!K310/'CALIFICACION FINAL'!T310</f>
        <v>0</v>
      </c>
      <c r="L310" s="15">
        <f>+'CALIFICACION FINAL'!L310/'CALIFICACION FINAL'!T310</f>
        <v>0</v>
      </c>
      <c r="M310" s="15">
        <f>+'CALIFICACION FINAL'!M310/'CALIFICACION FINAL'!T310</f>
        <v>0</v>
      </c>
      <c r="N310" s="15">
        <f>+'CALIFICACION FINAL'!N310/'CALIFICACION FINAL'!T310</f>
        <v>1</v>
      </c>
      <c r="O310" s="15">
        <f>+'CALIFICACION FINAL'!O310/'CALIFICACION FINAL'!T310</f>
        <v>1.3966480446927374</v>
      </c>
      <c r="P310" s="15">
        <f>+'CALIFICACION FINAL'!P310/'CALIFICACION FINAL'!T310</f>
        <v>1.0754189944134078</v>
      </c>
      <c r="Q310" s="15">
        <f>+'CALIFICACION FINAL'!Q310/'CALIFICACION FINAL'!T310</f>
        <v>0</v>
      </c>
      <c r="R310" s="15">
        <f>+'CALIFICACION FINAL'!R310/'CALIFICACION FINAL'!T310</f>
        <v>0</v>
      </c>
      <c r="S310" s="15">
        <f>+'CALIFICACION FINAL'!S310/'CALIFICACION FINAL'!T310</f>
        <v>1.1173184357541899</v>
      </c>
      <c r="T310" s="15" t="e">
        <f>+'CALIFICACION FINAL'!#REF!/'CALIFICACION FINAL'!T310</f>
        <v>#REF!</v>
      </c>
      <c r="U310" s="15" t="e">
        <f>+'CALIFICACION FINAL'!#REF!/'CALIFICACION FINAL'!T310</f>
        <v>#REF!</v>
      </c>
    </row>
    <row r="311" spans="1:21" s="1" customFormat="1">
      <c r="A311" s="9">
        <f>+'CALIFICACION FINAL'!A311</f>
        <v>306</v>
      </c>
      <c r="B311" s="9" t="str">
        <f>+'CALIFICACION FINAL'!B311</f>
        <v>SONDA NELATON No. 12</v>
      </c>
      <c r="C311" s="9" t="str">
        <f>+'CALIFICACION FINAL'!C311</f>
        <v>UND</v>
      </c>
      <c r="D311" s="9">
        <f>+'CALIFICACION FINAL'!D311</f>
        <v>80</v>
      </c>
      <c r="E311" s="15">
        <f>+'CALIFICACION FINAL'!E311/'CALIFICACION FINAL'!T311</f>
        <v>0</v>
      </c>
      <c r="F311" s="15">
        <f>+'CALIFICACION FINAL'!F311/'CALIFICACION FINAL'!T311</f>
        <v>0</v>
      </c>
      <c r="G311" s="15">
        <f>+'CALIFICACION FINAL'!G311/'CALIFICACION FINAL'!T311</f>
        <v>1.0363128491620113</v>
      </c>
      <c r="H311" s="15">
        <f>+'CALIFICACION FINAL'!H311/'CALIFICACION FINAL'!T311</f>
        <v>1.0474860335195531</v>
      </c>
      <c r="I311" s="15">
        <f>+'CALIFICACION FINAL'!I311/'CALIFICACION FINAL'!T311</f>
        <v>0</v>
      </c>
      <c r="J311" s="15">
        <f>+'CALIFICACION FINAL'!J311/'CALIFICACION FINAL'!T311</f>
        <v>1.0412849162011173</v>
      </c>
      <c r="K311" s="15">
        <f>+'CALIFICACION FINAL'!K311/'CALIFICACION FINAL'!T311</f>
        <v>0</v>
      </c>
      <c r="L311" s="15">
        <f>+'CALIFICACION FINAL'!L311/'CALIFICACION FINAL'!T311</f>
        <v>0</v>
      </c>
      <c r="M311" s="15">
        <f>+'CALIFICACION FINAL'!M311/'CALIFICACION FINAL'!T311</f>
        <v>0</v>
      </c>
      <c r="N311" s="15">
        <f>+'CALIFICACION FINAL'!N311/'CALIFICACION FINAL'!T311</f>
        <v>1</v>
      </c>
      <c r="O311" s="15">
        <f>+'CALIFICACION FINAL'!O311/'CALIFICACION FINAL'!T311</f>
        <v>1.3966480446927374</v>
      </c>
      <c r="P311" s="15">
        <f>+'CALIFICACION FINAL'!P311/'CALIFICACION FINAL'!T311</f>
        <v>1.0754189944134078</v>
      </c>
      <c r="Q311" s="15">
        <f>+'CALIFICACION FINAL'!Q311/'CALIFICACION FINAL'!T311</f>
        <v>0</v>
      </c>
      <c r="R311" s="15">
        <f>+'CALIFICACION FINAL'!R311/'CALIFICACION FINAL'!T311</f>
        <v>0</v>
      </c>
      <c r="S311" s="15">
        <f>+'CALIFICACION FINAL'!S311/'CALIFICACION FINAL'!T311</f>
        <v>1.1731843575418994</v>
      </c>
      <c r="T311" s="15" t="e">
        <f>+'CALIFICACION FINAL'!#REF!/'CALIFICACION FINAL'!T311</f>
        <v>#REF!</v>
      </c>
      <c r="U311" s="15" t="e">
        <f>+'CALIFICACION FINAL'!#REF!/'CALIFICACION FINAL'!T311</f>
        <v>#REF!</v>
      </c>
    </row>
    <row r="312" spans="1:21" s="1" customFormat="1">
      <c r="A312" s="9">
        <f>+'CALIFICACION FINAL'!A312</f>
        <v>307</v>
      </c>
      <c r="B312" s="9" t="str">
        <f>+'CALIFICACION FINAL'!B312</f>
        <v>SONDA NELATON NO. 14</v>
      </c>
      <c r="C312" s="9" t="str">
        <f>+'CALIFICACION FINAL'!C312</f>
        <v>UND</v>
      </c>
      <c r="D312" s="9">
        <f>+'CALIFICACION FINAL'!D312</f>
        <v>80</v>
      </c>
      <c r="E312" s="15">
        <f>+'CALIFICACION FINAL'!E312/'CALIFICACION FINAL'!T312</f>
        <v>0</v>
      </c>
      <c r="F312" s="15">
        <f>+'CALIFICACION FINAL'!F312/'CALIFICACION FINAL'!T312</f>
        <v>0</v>
      </c>
      <c r="G312" s="15">
        <f>+'CALIFICACION FINAL'!G312/'CALIFICACION FINAL'!T312</f>
        <v>1.0363128491620113</v>
      </c>
      <c r="H312" s="15">
        <f>+'CALIFICACION FINAL'!H312/'CALIFICACION FINAL'!T312</f>
        <v>1.3491620111731844</v>
      </c>
      <c r="I312" s="15">
        <f>+'CALIFICACION FINAL'!I312/'CALIFICACION FINAL'!T312</f>
        <v>0</v>
      </c>
      <c r="J312" s="15">
        <f>+'CALIFICACION FINAL'!J312/'CALIFICACION FINAL'!T312</f>
        <v>1.0412849162011173</v>
      </c>
      <c r="K312" s="15">
        <f>+'CALIFICACION FINAL'!K312/'CALIFICACION FINAL'!T312</f>
        <v>0</v>
      </c>
      <c r="L312" s="15">
        <f>+'CALIFICACION FINAL'!L312/'CALIFICACION FINAL'!T312</f>
        <v>0</v>
      </c>
      <c r="M312" s="15">
        <f>+'CALIFICACION FINAL'!M312/'CALIFICACION FINAL'!T312</f>
        <v>0</v>
      </c>
      <c r="N312" s="15">
        <f>+'CALIFICACION FINAL'!N312/'CALIFICACION FINAL'!T312</f>
        <v>1</v>
      </c>
      <c r="O312" s="15">
        <f>+'CALIFICACION FINAL'!O312/'CALIFICACION FINAL'!T312</f>
        <v>1.3966480446927374</v>
      </c>
      <c r="P312" s="15">
        <f>+'CALIFICACION FINAL'!P312/'CALIFICACION FINAL'!T312</f>
        <v>1.0754189944134078</v>
      </c>
      <c r="Q312" s="15">
        <f>+'CALIFICACION FINAL'!Q312/'CALIFICACION FINAL'!T312</f>
        <v>0</v>
      </c>
      <c r="R312" s="15">
        <f>+'CALIFICACION FINAL'!R312/'CALIFICACION FINAL'!T312</f>
        <v>0</v>
      </c>
      <c r="S312" s="15">
        <f>+'CALIFICACION FINAL'!S312/'CALIFICACION FINAL'!T312</f>
        <v>1.1731843575418994</v>
      </c>
      <c r="T312" s="15" t="e">
        <f>+'CALIFICACION FINAL'!#REF!/'CALIFICACION FINAL'!T312</f>
        <v>#REF!</v>
      </c>
      <c r="U312" s="15" t="e">
        <f>+'CALIFICACION FINAL'!#REF!/'CALIFICACION FINAL'!T312</f>
        <v>#REF!</v>
      </c>
    </row>
    <row r="313" spans="1:21" s="1" customFormat="1">
      <c r="A313" s="9">
        <f>+'CALIFICACION FINAL'!A313</f>
        <v>308</v>
      </c>
      <c r="B313" s="9" t="str">
        <f>+'CALIFICACION FINAL'!B313</f>
        <v>SONDA NELATON No. 16</v>
      </c>
      <c r="C313" s="9" t="str">
        <f>+'CALIFICACION FINAL'!C313</f>
        <v>UND</v>
      </c>
      <c r="D313" s="9">
        <f>+'CALIFICACION FINAL'!D313</f>
        <v>120</v>
      </c>
      <c r="E313" s="15">
        <f>+'CALIFICACION FINAL'!E313/'CALIFICACION FINAL'!T313</f>
        <v>1.2430167597765363</v>
      </c>
      <c r="F313" s="15">
        <f>+'CALIFICACION FINAL'!F313/'CALIFICACION FINAL'!T313</f>
        <v>0</v>
      </c>
      <c r="G313" s="15">
        <f>+'CALIFICACION FINAL'!G313/'CALIFICACION FINAL'!T313</f>
        <v>1.0363128491620113</v>
      </c>
      <c r="H313" s="15">
        <f>+'CALIFICACION FINAL'!H313/'CALIFICACION FINAL'!T313</f>
        <v>1.0474860335195531</v>
      </c>
      <c r="I313" s="15">
        <f>+'CALIFICACION FINAL'!I313/'CALIFICACION FINAL'!T313</f>
        <v>0</v>
      </c>
      <c r="J313" s="15">
        <f>+'CALIFICACION FINAL'!J313/'CALIFICACION FINAL'!T313</f>
        <v>1.0412849162011173</v>
      </c>
      <c r="K313" s="15">
        <f>+'CALIFICACION FINAL'!K313/'CALIFICACION FINAL'!T313</f>
        <v>0</v>
      </c>
      <c r="L313" s="15">
        <f>+'CALIFICACION FINAL'!L313/'CALIFICACION FINAL'!T313</f>
        <v>0</v>
      </c>
      <c r="M313" s="15">
        <f>+'CALIFICACION FINAL'!M313/'CALIFICACION FINAL'!T313</f>
        <v>0</v>
      </c>
      <c r="N313" s="15">
        <f>+'CALIFICACION FINAL'!N313/'CALIFICACION FINAL'!T313</f>
        <v>1</v>
      </c>
      <c r="O313" s="15">
        <f>+'CALIFICACION FINAL'!O313/'CALIFICACION FINAL'!T313</f>
        <v>1.3966480446927374</v>
      </c>
      <c r="P313" s="15">
        <f>+'CALIFICACION FINAL'!P313/'CALIFICACION FINAL'!T313</f>
        <v>1.229050279329609</v>
      </c>
      <c r="Q313" s="15">
        <f>+'CALIFICACION FINAL'!Q313/'CALIFICACION FINAL'!T313</f>
        <v>0</v>
      </c>
      <c r="R313" s="15">
        <f>+'CALIFICACION FINAL'!R313/'CALIFICACION FINAL'!T313</f>
        <v>0</v>
      </c>
      <c r="S313" s="15">
        <f>+'CALIFICACION FINAL'!S313/'CALIFICACION FINAL'!T313</f>
        <v>1.1731843575418994</v>
      </c>
      <c r="T313" s="15" t="e">
        <f>+'CALIFICACION FINAL'!#REF!/'CALIFICACION FINAL'!T313</f>
        <v>#REF!</v>
      </c>
      <c r="U313" s="15" t="e">
        <f>+'CALIFICACION FINAL'!#REF!/'CALIFICACION FINAL'!T313</f>
        <v>#REF!</v>
      </c>
    </row>
    <row r="314" spans="1:21" s="1" customFormat="1">
      <c r="A314" s="9">
        <f>+'CALIFICACION FINAL'!A314</f>
        <v>309</v>
      </c>
      <c r="B314" s="9" t="str">
        <f>+'CALIFICACION FINAL'!B314</f>
        <v>SONDA NELATON No. 18</v>
      </c>
      <c r="C314" s="9" t="str">
        <f>+'CALIFICACION FINAL'!C314</f>
        <v>UND</v>
      </c>
      <c r="D314" s="9">
        <f>+'CALIFICACION FINAL'!D314</f>
        <v>120</v>
      </c>
      <c r="E314" s="15">
        <f>+'CALIFICACION FINAL'!E314/'CALIFICACION FINAL'!T314</f>
        <v>1.2430167597765363</v>
      </c>
      <c r="F314" s="15">
        <f>+'CALIFICACION FINAL'!F314/'CALIFICACION FINAL'!T314</f>
        <v>0</v>
      </c>
      <c r="G314" s="15">
        <f>+'CALIFICACION FINAL'!G314/'CALIFICACION FINAL'!T314</f>
        <v>1.0642458100558658</v>
      </c>
      <c r="H314" s="15">
        <f>+'CALIFICACION FINAL'!H314/'CALIFICACION FINAL'!T314</f>
        <v>1.0474860335195531</v>
      </c>
      <c r="I314" s="15">
        <f>+'CALIFICACION FINAL'!I314/'CALIFICACION FINAL'!T314</f>
        <v>0</v>
      </c>
      <c r="J314" s="15">
        <f>+'CALIFICACION FINAL'!J314/'CALIFICACION FINAL'!T314</f>
        <v>1.0412849162011173</v>
      </c>
      <c r="K314" s="15">
        <f>+'CALIFICACION FINAL'!K314/'CALIFICACION FINAL'!T314</f>
        <v>0</v>
      </c>
      <c r="L314" s="15">
        <f>+'CALIFICACION FINAL'!L314/'CALIFICACION FINAL'!T314</f>
        <v>0</v>
      </c>
      <c r="M314" s="15">
        <f>+'CALIFICACION FINAL'!M314/'CALIFICACION FINAL'!T314</f>
        <v>0</v>
      </c>
      <c r="N314" s="15">
        <f>+'CALIFICACION FINAL'!N314/'CALIFICACION FINAL'!T314</f>
        <v>1</v>
      </c>
      <c r="O314" s="15">
        <f>+'CALIFICACION FINAL'!O314/'CALIFICACION FINAL'!T314</f>
        <v>1.3966480446927374</v>
      </c>
      <c r="P314" s="15">
        <f>+'CALIFICACION FINAL'!P314/'CALIFICACION FINAL'!T314</f>
        <v>1.229050279329609</v>
      </c>
      <c r="Q314" s="15">
        <f>+'CALIFICACION FINAL'!Q314/'CALIFICACION FINAL'!T314</f>
        <v>0</v>
      </c>
      <c r="R314" s="15">
        <f>+'CALIFICACION FINAL'!R314/'CALIFICACION FINAL'!T314</f>
        <v>0</v>
      </c>
      <c r="S314" s="15">
        <f>+'CALIFICACION FINAL'!S314/'CALIFICACION FINAL'!T314</f>
        <v>1.1731843575418994</v>
      </c>
      <c r="T314" s="15" t="e">
        <f>+'CALIFICACION FINAL'!#REF!/'CALIFICACION FINAL'!T314</f>
        <v>#REF!</v>
      </c>
      <c r="U314" s="15" t="e">
        <f>+'CALIFICACION FINAL'!#REF!/'CALIFICACION FINAL'!T314</f>
        <v>#REF!</v>
      </c>
    </row>
    <row r="315" spans="1:21" s="1" customFormat="1">
      <c r="A315" s="9">
        <f>+'CALIFICACION FINAL'!A315</f>
        <v>310</v>
      </c>
      <c r="B315" s="9" t="str">
        <f>+'CALIFICACION FINAL'!B315</f>
        <v>SONDA NELATON No. 20</v>
      </c>
      <c r="C315" s="9" t="str">
        <f>+'CALIFICACION FINAL'!C315</f>
        <v>UND</v>
      </c>
      <c r="D315" s="9">
        <f>+'CALIFICACION FINAL'!D315</f>
        <v>80</v>
      </c>
      <c r="E315" s="15">
        <f>+'CALIFICACION FINAL'!E315/'CALIFICACION FINAL'!T315</f>
        <v>1.2430167597765363</v>
      </c>
      <c r="F315" s="15">
        <f>+'CALIFICACION FINAL'!F315/'CALIFICACION FINAL'!T315</f>
        <v>0</v>
      </c>
      <c r="G315" s="15">
        <f>+'CALIFICACION FINAL'!G315/'CALIFICACION FINAL'!T315</f>
        <v>1.0642458100558658</v>
      </c>
      <c r="H315" s="15">
        <f>+'CALIFICACION FINAL'!H315/'CALIFICACION FINAL'!T315</f>
        <v>1.0474860335195531</v>
      </c>
      <c r="I315" s="15">
        <f>+'CALIFICACION FINAL'!I315/'CALIFICACION FINAL'!T315</f>
        <v>0</v>
      </c>
      <c r="J315" s="15">
        <f>+'CALIFICACION FINAL'!J315/'CALIFICACION FINAL'!T315</f>
        <v>1.0412849162011173</v>
      </c>
      <c r="K315" s="15">
        <f>+'CALIFICACION FINAL'!K315/'CALIFICACION FINAL'!T315</f>
        <v>0</v>
      </c>
      <c r="L315" s="15">
        <f>+'CALIFICACION FINAL'!L315/'CALIFICACION FINAL'!T315</f>
        <v>0</v>
      </c>
      <c r="M315" s="15">
        <f>+'CALIFICACION FINAL'!M315/'CALIFICACION FINAL'!T315</f>
        <v>0</v>
      </c>
      <c r="N315" s="15">
        <f>+'CALIFICACION FINAL'!N315/'CALIFICACION FINAL'!T315</f>
        <v>1</v>
      </c>
      <c r="O315" s="15">
        <f>+'CALIFICACION FINAL'!O315/'CALIFICACION FINAL'!T315</f>
        <v>3.2597765363128492</v>
      </c>
      <c r="P315" s="15">
        <f>+'CALIFICACION FINAL'!P315/'CALIFICACION FINAL'!T315</f>
        <v>1.229050279329609</v>
      </c>
      <c r="Q315" s="15">
        <f>+'CALIFICACION FINAL'!Q315/'CALIFICACION FINAL'!T315</f>
        <v>0</v>
      </c>
      <c r="R315" s="15">
        <f>+'CALIFICACION FINAL'!R315/'CALIFICACION FINAL'!T315</f>
        <v>0</v>
      </c>
      <c r="S315" s="15">
        <f>+'CALIFICACION FINAL'!S315/'CALIFICACION FINAL'!T315</f>
        <v>0</v>
      </c>
      <c r="T315" s="15" t="e">
        <f>+'CALIFICACION FINAL'!#REF!/'CALIFICACION FINAL'!T315</f>
        <v>#REF!</v>
      </c>
      <c r="U315" s="15" t="e">
        <f>+'CALIFICACION FINAL'!#REF!/'CALIFICACION FINAL'!T315</f>
        <v>#REF!</v>
      </c>
    </row>
    <row r="316" spans="1:21" s="1" customFormat="1">
      <c r="A316" s="9">
        <f>+'CALIFICACION FINAL'!A316</f>
        <v>311</v>
      </c>
      <c r="B316" s="9" t="str">
        <f>+'CALIFICACION FINAL'!B316</f>
        <v>SONDA NELATON No. 4</v>
      </c>
      <c r="C316" s="9" t="str">
        <f>+'CALIFICACION FINAL'!C316</f>
        <v>UND</v>
      </c>
      <c r="D316" s="9">
        <f>+'CALIFICACION FINAL'!D316</f>
        <v>200</v>
      </c>
      <c r="E316" s="15">
        <f>+'CALIFICACION FINAL'!E316/'CALIFICACION FINAL'!T316</f>
        <v>0</v>
      </c>
      <c r="F316" s="15">
        <f>+'CALIFICACION FINAL'!F316/'CALIFICACION FINAL'!T316</f>
        <v>0</v>
      </c>
      <c r="G316" s="15">
        <f>+'CALIFICACION FINAL'!G316/'CALIFICACION FINAL'!T316</f>
        <v>0</v>
      </c>
      <c r="H316" s="15">
        <f>+'CALIFICACION FINAL'!H316/'CALIFICACION FINAL'!T316</f>
        <v>1.6145251396648044</v>
      </c>
      <c r="I316" s="15">
        <f>+'CALIFICACION FINAL'!I316/'CALIFICACION FINAL'!T316</f>
        <v>0</v>
      </c>
      <c r="J316" s="15">
        <f>+'CALIFICACION FINAL'!J316/'CALIFICACION FINAL'!T316</f>
        <v>1.0508379888268156</v>
      </c>
      <c r="K316" s="15">
        <f>+'CALIFICACION FINAL'!K316/'CALIFICACION FINAL'!T316</f>
        <v>0</v>
      </c>
      <c r="L316" s="15">
        <f>+'CALIFICACION FINAL'!L316/'CALIFICACION FINAL'!T316</f>
        <v>0</v>
      </c>
      <c r="M316" s="15">
        <f>+'CALIFICACION FINAL'!M316/'CALIFICACION FINAL'!T316</f>
        <v>0</v>
      </c>
      <c r="N316" s="15">
        <f>+'CALIFICACION FINAL'!N316/'CALIFICACION FINAL'!T316</f>
        <v>1</v>
      </c>
      <c r="O316" s="15">
        <f>+'CALIFICACION FINAL'!O316/'CALIFICACION FINAL'!T316</f>
        <v>1.3966480446927374</v>
      </c>
      <c r="P316" s="15">
        <f>+'CALIFICACION FINAL'!P316/'CALIFICACION FINAL'!T316</f>
        <v>1.6340782122905029</v>
      </c>
      <c r="Q316" s="15">
        <f>+'CALIFICACION FINAL'!Q316/'CALIFICACION FINAL'!T316</f>
        <v>0</v>
      </c>
      <c r="R316" s="15">
        <f>+'CALIFICACION FINAL'!R316/'CALIFICACION FINAL'!T316</f>
        <v>0</v>
      </c>
      <c r="S316" s="15">
        <f>+'CALIFICACION FINAL'!S316/'CALIFICACION FINAL'!T316</f>
        <v>1.1173184357541899</v>
      </c>
      <c r="T316" s="15" t="e">
        <f>+'CALIFICACION FINAL'!#REF!/'CALIFICACION FINAL'!T316</f>
        <v>#REF!</v>
      </c>
      <c r="U316" s="15" t="e">
        <f>+'CALIFICACION FINAL'!#REF!/'CALIFICACION FINAL'!T316</f>
        <v>#REF!</v>
      </c>
    </row>
    <row r="317" spans="1:21" s="1" customFormat="1">
      <c r="A317" s="9">
        <f>+'CALIFICACION FINAL'!A317</f>
        <v>312</v>
      </c>
      <c r="B317" s="9" t="str">
        <f>+'CALIFICACION FINAL'!B317</f>
        <v>SONDA NELATON No. 6</v>
      </c>
      <c r="C317" s="9" t="str">
        <f>+'CALIFICACION FINAL'!C317</f>
        <v>UND</v>
      </c>
      <c r="D317" s="9">
        <f>+'CALIFICACION FINAL'!D317</f>
        <v>240</v>
      </c>
      <c r="E317" s="15">
        <f>+'CALIFICACION FINAL'!E317/'CALIFICACION FINAL'!T317</f>
        <v>1.0754189944134078</v>
      </c>
      <c r="F317" s="15">
        <f>+'CALIFICACION FINAL'!F317/'CALIFICACION FINAL'!T317</f>
        <v>0</v>
      </c>
      <c r="G317" s="15">
        <f>+'CALIFICACION FINAL'!G317/'CALIFICACION FINAL'!T317</f>
        <v>0</v>
      </c>
      <c r="H317" s="15">
        <f>+'CALIFICACION FINAL'!H317/'CALIFICACION FINAL'!T317</f>
        <v>1.0474860335195531</v>
      </c>
      <c r="I317" s="15">
        <f>+'CALIFICACION FINAL'!I317/'CALIFICACION FINAL'!T317</f>
        <v>0</v>
      </c>
      <c r="J317" s="15">
        <f>+'CALIFICACION FINAL'!J317/'CALIFICACION FINAL'!T317</f>
        <v>1.0412849162011173</v>
      </c>
      <c r="K317" s="15">
        <f>+'CALIFICACION FINAL'!K317/'CALIFICACION FINAL'!T317</f>
        <v>0</v>
      </c>
      <c r="L317" s="15">
        <f>+'CALIFICACION FINAL'!L317/'CALIFICACION FINAL'!T317</f>
        <v>0</v>
      </c>
      <c r="M317" s="15">
        <f>+'CALIFICACION FINAL'!M317/'CALIFICACION FINAL'!T317</f>
        <v>0</v>
      </c>
      <c r="N317" s="15">
        <f>+'CALIFICACION FINAL'!N317/'CALIFICACION FINAL'!T317</f>
        <v>1</v>
      </c>
      <c r="O317" s="15">
        <f>+'CALIFICACION FINAL'!O317/'CALIFICACION FINAL'!T317</f>
        <v>1.3966480446927374</v>
      </c>
      <c r="P317" s="15">
        <f>+'CALIFICACION FINAL'!P317/'CALIFICACION FINAL'!T317</f>
        <v>1.0754189944134078</v>
      </c>
      <c r="Q317" s="15">
        <f>+'CALIFICACION FINAL'!Q317/'CALIFICACION FINAL'!T317</f>
        <v>0</v>
      </c>
      <c r="R317" s="15">
        <f>+'CALIFICACION FINAL'!R317/'CALIFICACION FINAL'!T317</f>
        <v>0</v>
      </c>
      <c r="S317" s="15">
        <f>+'CALIFICACION FINAL'!S317/'CALIFICACION FINAL'!T317</f>
        <v>1.1173184357541899</v>
      </c>
      <c r="T317" s="15" t="e">
        <f>+'CALIFICACION FINAL'!#REF!/'CALIFICACION FINAL'!T317</f>
        <v>#REF!</v>
      </c>
      <c r="U317" s="15" t="e">
        <f>+'CALIFICACION FINAL'!#REF!/'CALIFICACION FINAL'!T317</f>
        <v>#REF!</v>
      </c>
    </row>
    <row r="318" spans="1:21" s="1" customFormat="1">
      <c r="A318" s="9">
        <f>+'CALIFICACION FINAL'!A318</f>
        <v>313</v>
      </c>
      <c r="B318" s="9" t="str">
        <f>+'CALIFICACION FINAL'!B318</f>
        <v>SONDA NELATON No. 8</v>
      </c>
      <c r="C318" s="9" t="str">
        <f>+'CALIFICACION FINAL'!C318</f>
        <v>UND</v>
      </c>
      <c r="D318" s="9">
        <f>+'CALIFICACION FINAL'!D318</f>
        <v>400</v>
      </c>
      <c r="E318" s="15">
        <f>+'CALIFICACION FINAL'!E318/'CALIFICACION FINAL'!T318</f>
        <v>1.0754189944134078</v>
      </c>
      <c r="F318" s="15">
        <f>+'CALIFICACION FINAL'!F318/'CALIFICACION FINAL'!T318</f>
        <v>0</v>
      </c>
      <c r="G318" s="15">
        <f>+'CALIFICACION FINAL'!G318/'CALIFICACION FINAL'!T318</f>
        <v>0</v>
      </c>
      <c r="H318" s="15">
        <f>+'CALIFICACION FINAL'!H318/'CALIFICACION FINAL'!T318</f>
        <v>1.0474860335195531</v>
      </c>
      <c r="I318" s="15">
        <f>+'CALIFICACION FINAL'!I318/'CALIFICACION FINAL'!T318</f>
        <v>0</v>
      </c>
      <c r="J318" s="15">
        <f>+'CALIFICACION FINAL'!J318/'CALIFICACION FINAL'!T318</f>
        <v>1.0412849162011173</v>
      </c>
      <c r="K318" s="15">
        <f>+'CALIFICACION FINAL'!K318/'CALIFICACION FINAL'!T318</f>
        <v>0</v>
      </c>
      <c r="L318" s="15">
        <f>+'CALIFICACION FINAL'!L318/'CALIFICACION FINAL'!T318</f>
        <v>0</v>
      </c>
      <c r="M318" s="15">
        <f>+'CALIFICACION FINAL'!M318/'CALIFICACION FINAL'!T318</f>
        <v>0</v>
      </c>
      <c r="N318" s="15">
        <f>+'CALIFICACION FINAL'!N318/'CALIFICACION FINAL'!T318</f>
        <v>1</v>
      </c>
      <c r="O318" s="15">
        <f>+'CALIFICACION FINAL'!O318/'CALIFICACION FINAL'!T318</f>
        <v>1.3966480446927374</v>
      </c>
      <c r="P318" s="15">
        <f>+'CALIFICACION FINAL'!P318/'CALIFICACION FINAL'!T318</f>
        <v>1.0754189944134078</v>
      </c>
      <c r="Q318" s="15">
        <f>+'CALIFICACION FINAL'!Q318/'CALIFICACION FINAL'!T318</f>
        <v>0</v>
      </c>
      <c r="R318" s="15">
        <f>+'CALIFICACION FINAL'!R318/'CALIFICACION FINAL'!T318</f>
        <v>0</v>
      </c>
      <c r="S318" s="15">
        <f>+'CALIFICACION FINAL'!S318/'CALIFICACION FINAL'!T318</f>
        <v>1.1173184357541899</v>
      </c>
      <c r="T318" s="15" t="e">
        <f>+'CALIFICACION FINAL'!#REF!/'CALIFICACION FINAL'!T318</f>
        <v>#REF!</v>
      </c>
      <c r="U318" s="15" t="e">
        <f>+'CALIFICACION FINAL'!#REF!/'CALIFICACION FINAL'!T318</f>
        <v>#REF!</v>
      </c>
    </row>
    <row r="319" spans="1:21" s="1" customFormat="1">
      <c r="A319" s="9">
        <f>+'CALIFICACION FINAL'!A319</f>
        <v>314</v>
      </c>
      <c r="B319" s="9" t="str">
        <f>+'CALIFICACION FINAL'!B319</f>
        <v xml:space="preserve">SONDA SUCCION No 6 x 40 cm  CON VÁLVULA DE CONTROL DIGITAL </v>
      </c>
      <c r="C319" s="9" t="str">
        <f>+'CALIFICACION FINAL'!C319</f>
        <v>UND</v>
      </c>
      <c r="D319" s="9">
        <f>+'CALIFICACION FINAL'!D319</f>
        <v>4</v>
      </c>
      <c r="E319" s="15">
        <f>+'CALIFICACION FINAL'!E319/'CALIFICACION FINAL'!T319</f>
        <v>0</v>
      </c>
      <c r="F319" s="15">
        <f>+'CALIFICACION FINAL'!F319/'CALIFICACION FINAL'!T319</f>
        <v>0</v>
      </c>
      <c r="G319" s="15">
        <f>+'CALIFICACION FINAL'!G319/'CALIFICACION FINAL'!T319</f>
        <v>0</v>
      </c>
      <c r="H319" s="15">
        <f>+'CALIFICACION FINAL'!H319/'CALIFICACION FINAL'!T319</f>
        <v>1</v>
      </c>
      <c r="I319" s="15">
        <f>+'CALIFICACION FINAL'!I319/'CALIFICACION FINAL'!T319</f>
        <v>0</v>
      </c>
      <c r="J319" s="15">
        <f>+'CALIFICACION FINAL'!J319/'CALIFICACION FINAL'!T319</f>
        <v>0</v>
      </c>
      <c r="K319" s="15">
        <f>+'CALIFICACION FINAL'!K319/'CALIFICACION FINAL'!T319</f>
        <v>0</v>
      </c>
      <c r="L319" s="15">
        <f>+'CALIFICACION FINAL'!L319/'CALIFICACION FINAL'!T319</f>
        <v>0</v>
      </c>
      <c r="M319" s="15">
        <f>+'CALIFICACION FINAL'!M319/'CALIFICACION FINAL'!T319</f>
        <v>0</v>
      </c>
      <c r="N319" s="15">
        <f>+'CALIFICACION FINAL'!N319/'CALIFICACION FINAL'!T319</f>
        <v>1.3190954773869348</v>
      </c>
      <c r="O319" s="15">
        <f>+'CALIFICACION FINAL'!O319/'CALIFICACION FINAL'!T319</f>
        <v>0</v>
      </c>
      <c r="P319" s="15">
        <f>+'CALIFICACION FINAL'!P319/'CALIFICACION FINAL'!T319</f>
        <v>0</v>
      </c>
      <c r="Q319" s="15">
        <f>+'CALIFICACION FINAL'!Q319/'CALIFICACION FINAL'!T319</f>
        <v>0</v>
      </c>
      <c r="R319" s="15">
        <f>+'CALIFICACION FINAL'!R319/'CALIFICACION FINAL'!T319</f>
        <v>0</v>
      </c>
      <c r="S319" s="15">
        <f>+'CALIFICACION FINAL'!S319/'CALIFICACION FINAL'!T319</f>
        <v>0</v>
      </c>
      <c r="T319" s="15" t="e">
        <f>+'CALIFICACION FINAL'!#REF!/'CALIFICACION FINAL'!T319</f>
        <v>#REF!</v>
      </c>
      <c r="U319" s="15" t="e">
        <f>+'CALIFICACION FINAL'!#REF!/'CALIFICACION FINAL'!T319</f>
        <v>#REF!</v>
      </c>
    </row>
    <row r="320" spans="1:21" s="1" customFormat="1">
      <c r="A320" s="9">
        <f>+'CALIFICACION FINAL'!A320</f>
        <v>315</v>
      </c>
      <c r="B320" s="9" t="str">
        <f>+'CALIFICACION FINAL'!B320</f>
        <v xml:space="preserve">SONDA SUCCION No 8 X 40 CM CON VÁLVULA DE CONTROL DIGITAL </v>
      </c>
      <c r="C320" s="9" t="str">
        <f>+'CALIFICACION FINAL'!C320</f>
        <v>UND</v>
      </c>
      <c r="D320" s="9">
        <f>+'CALIFICACION FINAL'!D320</f>
        <v>4</v>
      </c>
      <c r="E320" s="15">
        <f>+'CALIFICACION FINAL'!E320/'CALIFICACION FINAL'!T320</f>
        <v>0</v>
      </c>
      <c r="F320" s="15">
        <f>+'CALIFICACION FINAL'!F320/'CALIFICACION FINAL'!T320</f>
        <v>0</v>
      </c>
      <c r="G320" s="15">
        <f>+'CALIFICACION FINAL'!G320/'CALIFICACION FINAL'!T320</f>
        <v>0</v>
      </c>
      <c r="H320" s="15">
        <f>+'CALIFICACION FINAL'!H320/'CALIFICACION FINAL'!T320</f>
        <v>0</v>
      </c>
      <c r="I320" s="15">
        <f>+'CALIFICACION FINAL'!I320/'CALIFICACION FINAL'!T320</f>
        <v>0</v>
      </c>
      <c r="J320" s="15">
        <f>+'CALIFICACION FINAL'!J320/'CALIFICACION FINAL'!T320</f>
        <v>0</v>
      </c>
      <c r="K320" s="15">
        <f>+'CALIFICACION FINAL'!K320/'CALIFICACION FINAL'!T320</f>
        <v>0</v>
      </c>
      <c r="L320" s="15">
        <f>+'CALIFICACION FINAL'!L320/'CALIFICACION FINAL'!T320</f>
        <v>0</v>
      </c>
      <c r="M320" s="15">
        <f>+'CALIFICACION FINAL'!M320/'CALIFICACION FINAL'!T320</f>
        <v>0</v>
      </c>
      <c r="N320" s="15">
        <f>+'CALIFICACION FINAL'!N320/'CALIFICACION FINAL'!T320</f>
        <v>1</v>
      </c>
      <c r="O320" s="15">
        <f>+'CALIFICACION FINAL'!O320/'CALIFICACION FINAL'!T320</f>
        <v>0</v>
      </c>
      <c r="P320" s="15">
        <f>+'CALIFICACION FINAL'!P320/'CALIFICACION FINAL'!T320</f>
        <v>0</v>
      </c>
      <c r="Q320" s="15">
        <f>+'CALIFICACION FINAL'!Q320/'CALIFICACION FINAL'!T320</f>
        <v>0</v>
      </c>
      <c r="R320" s="15">
        <f>+'CALIFICACION FINAL'!R320/'CALIFICACION FINAL'!T320</f>
        <v>0</v>
      </c>
      <c r="S320" s="15">
        <f>+'CALIFICACION FINAL'!S320/'CALIFICACION FINAL'!T320</f>
        <v>0</v>
      </c>
      <c r="T320" s="15" t="e">
        <f>+'CALIFICACION FINAL'!#REF!/'CALIFICACION FINAL'!T320</f>
        <v>#REF!</v>
      </c>
      <c r="U320" s="15" t="e">
        <f>+'CALIFICACION FINAL'!#REF!/'CALIFICACION FINAL'!T320</f>
        <v>#REF!</v>
      </c>
    </row>
    <row r="321" spans="1:21" s="1" customFormat="1">
      <c r="A321" s="9">
        <f>+'CALIFICACION FINAL'!A321</f>
        <v>316</v>
      </c>
      <c r="B321" s="9" t="str">
        <f>+'CALIFICACION FINAL'!B321</f>
        <v xml:space="preserve">SONDAS DE FOLEY DOS VIAS No 10 SILICONADA </v>
      </c>
      <c r="C321" s="9" t="str">
        <f>+'CALIFICACION FINAL'!C321</f>
        <v>UND</v>
      </c>
      <c r="D321" s="9">
        <f>+'CALIFICACION FINAL'!D321</f>
        <v>4</v>
      </c>
      <c r="E321" s="15">
        <f>+'CALIFICACION FINAL'!E321/'CALIFICACION FINAL'!T321</f>
        <v>5.2192982456140351</v>
      </c>
      <c r="F321" s="15">
        <f>+'CALIFICACION FINAL'!F321/'CALIFICACION FINAL'!T321</f>
        <v>0</v>
      </c>
      <c r="G321" s="15">
        <f>+'CALIFICACION FINAL'!G321/'CALIFICACION FINAL'!T321</f>
        <v>0</v>
      </c>
      <c r="H321" s="15">
        <f>+'CALIFICACION FINAL'!H321/'CALIFICACION FINAL'!T321</f>
        <v>0</v>
      </c>
      <c r="I321" s="15">
        <f>+'CALIFICACION FINAL'!I321/'CALIFICACION FINAL'!T321</f>
        <v>0</v>
      </c>
      <c r="J321" s="15">
        <f>+'CALIFICACION FINAL'!J321/'CALIFICACION FINAL'!T321</f>
        <v>1</v>
      </c>
      <c r="K321" s="15">
        <f>+'CALIFICACION FINAL'!K321/'CALIFICACION FINAL'!T321</f>
        <v>0</v>
      </c>
      <c r="L321" s="15">
        <f>+'CALIFICACION FINAL'!L321/'CALIFICACION FINAL'!T321</f>
        <v>0</v>
      </c>
      <c r="M321" s="15">
        <f>+'CALIFICACION FINAL'!M321/'CALIFICACION FINAL'!T321</f>
        <v>0</v>
      </c>
      <c r="N321" s="15">
        <f>+'CALIFICACION FINAL'!N321/'CALIFICACION FINAL'!T321</f>
        <v>0</v>
      </c>
      <c r="O321" s="15">
        <f>+'CALIFICACION FINAL'!O321/'CALIFICACION FINAL'!T321</f>
        <v>1.1395534290271132</v>
      </c>
      <c r="P321" s="15">
        <f>+'CALIFICACION FINAL'!P321/'CALIFICACION FINAL'!T321</f>
        <v>0</v>
      </c>
      <c r="Q321" s="15">
        <f>+'CALIFICACION FINAL'!Q321/'CALIFICACION FINAL'!T321</f>
        <v>1.8787878787878789</v>
      </c>
      <c r="R321" s="15">
        <f>+'CALIFICACION FINAL'!R321/'CALIFICACION FINAL'!T321</f>
        <v>0</v>
      </c>
      <c r="S321" s="15">
        <f>+'CALIFICACION FINAL'!S321/'CALIFICACION FINAL'!T321</f>
        <v>0</v>
      </c>
      <c r="T321" s="15" t="e">
        <f>+'CALIFICACION FINAL'!#REF!/'CALIFICACION FINAL'!T321</f>
        <v>#REF!</v>
      </c>
      <c r="U321" s="15" t="e">
        <f>+'CALIFICACION FINAL'!#REF!/'CALIFICACION FINAL'!T321</f>
        <v>#REF!</v>
      </c>
    </row>
    <row r="322" spans="1:21" s="1" customFormat="1">
      <c r="A322" s="9">
        <f>+'CALIFICACION FINAL'!A322</f>
        <v>317</v>
      </c>
      <c r="B322" s="9" t="str">
        <f>+'CALIFICACION FINAL'!B322</f>
        <v xml:space="preserve">SONDAS DE FOLEY DOS VIAS No 12 SILICONADA </v>
      </c>
      <c r="C322" s="9" t="str">
        <f>+'CALIFICACION FINAL'!C322</f>
        <v>UND</v>
      </c>
      <c r="D322" s="9">
        <f>+'CALIFICACION FINAL'!D322</f>
        <v>4</v>
      </c>
      <c r="E322" s="15">
        <f>+'CALIFICACION FINAL'!E322/'CALIFICACION FINAL'!T322</f>
        <v>5.2192982456140351</v>
      </c>
      <c r="F322" s="15">
        <f>+'CALIFICACION FINAL'!F322/'CALIFICACION FINAL'!T322</f>
        <v>0</v>
      </c>
      <c r="G322" s="15">
        <f>+'CALIFICACION FINAL'!G322/'CALIFICACION FINAL'!T322</f>
        <v>0</v>
      </c>
      <c r="H322" s="15">
        <f>+'CALIFICACION FINAL'!H322/'CALIFICACION FINAL'!T322</f>
        <v>0</v>
      </c>
      <c r="I322" s="15">
        <f>+'CALIFICACION FINAL'!I322/'CALIFICACION FINAL'!T322</f>
        <v>0</v>
      </c>
      <c r="J322" s="15">
        <f>+'CALIFICACION FINAL'!J322/'CALIFICACION FINAL'!T322</f>
        <v>1</v>
      </c>
      <c r="K322" s="15">
        <f>+'CALIFICACION FINAL'!K322/'CALIFICACION FINAL'!T322</f>
        <v>0</v>
      </c>
      <c r="L322" s="15">
        <f>+'CALIFICACION FINAL'!L322/'CALIFICACION FINAL'!T322</f>
        <v>0</v>
      </c>
      <c r="M322" s="15">
        <f>+'CALIFICACION FINAL'!M322/'CALIFICACION FINAL'!T322</f>
        <v>0</v>
      </c>
      <c r="N322" s="15">
        <f>+'CALIFICACION FINAL'!N322/'CALIFICACION FINAL'!T322</f>
        <v>0</v>
      </c>
      <c r="O322" s="15">
        <f>+'CALIFICACION FINAL'!O322/'CALIFICACION FINAL'!T322</f>
        <v>1.3102073365231259</v>
      </c>
      <c r="P322" s="15">
        <f>+'CALIFICACION FINAL'!P322/'CALIFICACION FINAL'!T322</f>
        <v>0</v>
      </c>
      <c r="Q322" s="15">
        <f>+'CALIFICACION FINAL'!Q322/'CALIFICACION FINAL'!T322</f>
        <v>1.4513556618819776</v>
      </c>
      <c r="R322" s="15">
        <f>+'CALIFICACION FINAL'!R322/'CALIFICACION FINAL'!T322</f>
        <v>0</v>
      </c>
      <c r="S322" s="15">
        <f>+'CALIFICACION FINAL'!S322/'CALIFICACION FINAL'!T322</f>
        <v>0</v>
      </c>
      <c r="T322" s="15" t="e">
        <f>+'CALIFICACION FINAL'!#REF!/'CALIFICACION FINAL'!T322</f>
        <v>#REF!</v>
      </c>
      <c r="U322" s="15" t="e">
        <f>+'CALIFICACION FINAL'!#REF!/'CALIFICACION FINAL'!T322</f>
        <v>#REF!</v>
      </c>
    </row>
    <row r="323" spans="1:21" s="1" customFormat="1">
      <c r="A323" s="9">
        <f>+'CALIFICACION FINAL'!A323</f>
        <v>318</v>
      </c>
      <c r="B323" s="9" t="str">
        <f>+'CALIFICACION FINAL'!B323</f>
        <v>SONDAS DE FOLEY DOS VIAS No 14</v>
      </c>
      <c r="C323" s="9" t="str">
        <f>+'CALIFICACION FINAL'!C323</f>
        <v>UND</v>
      </c>
      <c r="D323" s="9">
        <f>+'CALIFICACION FINAL'!D323</f>
        <v>400</v>
      </c>
      <c r="E323" s="15">
        <f>+'CALIFICACION FINAL'!E323/'CALIFICACION FINAL'!T323</f>
        <v>1.3556618819776713</v>
      </c>
      <c r="F323" s="15">
        <f>+'CALIFICACION FINAL'!F323/'CALIFICACION FINAL'!T323</f>
        <v>0</v>
      </c>
      <c r="G323" s="15">
        <f>+'CALIFICACION FINAL'!G323/'CALIFICACION FINAL'!T323</f>
        <v>0</v>
      </c>
      <c r="H323" s="15">
        <f>+'CALIFICACION FINAL'!H323/'CALIFICACION FINAL'!T323</f>
        <v>1.3189792663476874</v>
      </c>
      <c r="I323" s="15">
        <f>+'CALIFICACION FINAL'!I323/'CALIFICACION FINAL'!T323</f>
        <v>0</v>
      </c>
      <c r="J323" s="15">
        <f>+'CALIFICACION FINAL'!J323/'CALIFICACION FINAL'!T323</f>
        <v>1</v>
      </c>
      <c r="K323" s="15">
        <f>+'CALIFICACION FINAL'!K323/'CALIFICACION FINAL'!T323</f>
        <v>0</v>
      </c>
      <c r="L323" s="15">
        <f>+'CALIFICACION FINAL'!L323/'CALIFICACION FINAL'!T323</f>
        <v>0</v>
      </c>
      <c r="M323" s="15">
        <f>+'CALIFICACION FINAL'!M323/'CALIFICACION FINAL'!T323</f>
        <v>1.5526315789473684</v>
      </c>
      <c r="N323" s="15">
        <f>+'CALIFICACION FINAL'!N323/'CALIFICACION FINAL'!T323</f>
        <v>1.2783094098883572</v>
      </c>
      <c r="O323" s="15">
        <f>+'CALIFICACION FINAL'!O323/'CALIFICACION FINAL'!T323</f>
        <v>1.3102073365231259</v>
      </c>
      <c r="P323" s="15">
        <f>+'CALIFICACION FINAL'!P323/'CALIFICACION FINAL'!T323</f>
        <v>1.0526315789473684</v>
      </c>
      <c r="Q323" s="15">
        <f>+'CALIFICACION FINAL'!Q323/'CALIFICACION FINAL'!T323</f>
        <v>1.4513556618819776</v>
      </c>
      <c r="R323" s="15">
        <f>+'CALIFICACION FINAL'!R323/'CALIFICACION FINAL'!T323</f>
        <v>0</v>
      </c>
      <c r="S323" s="15">
        <f>+'CALIFICACION FINAL'!S323/'CALIFICACION FINAL'!T323</f>
        <v>1.7145135566188199</v>
      </c>
      <c r="T323" s="15" t="e">
        <f>+'CALIFICACION FINAL'!#REF!/'CALIFICACION FINAL'!T323</f>
        <v>#REF!</v>
      </c>
      <c r="U323" s="15" t="e">
        <f>+'CALIFICACION FINAL'!#REF!/'CALIFICACION FINAL'!T323</f>
        <v>#REF!</v>
      </c>
    </row>
    <row r="324" spans="1:21" s="1" customFormat="1">
      <c r="A324" s="9">
        <f>+'CALIFICACION FINAL'!A324</f>
        <v>319</v>
      </c>
      <c r="B324" s="9" t="str">
        <f>+'CALIFICACION FINAL'!B324</f>
        <v>SONDAS DE FOLEY DOS VIAS No 16</v>
      </c>
      <c r="C324" s="9" t="str">
        <f>+'CALIFICACION FINAL'!C324</f>
        <v>UND</v>
      </c>
      <c r="D324" s="9">
        <f>+'CALIFICACION FINAL'!D324</f>
        <v>400</v>
      </c>
      <c r="E324" s="15">
        <f>+'CALIFICACION FINAL'!E324/'CALIFICACION FINAL'!T324</f>
        <v>1.3556618819776713</v>
      </c>
      <c r="F324" s="15">
        <f>+'CALIFICACION FINAL'!F324/'CALIFICACION FINAL'!T324</f>
        <v>0</v>
      </c>
      <c r="G324" s="15">
        <f>+'CALIFICACION FINAL'!G324/'CALIFICACION FINAL'!T324</f>
        <v>0</v>
      </c>
      <c r="H324" s="15">
        <f>+'CALIFICACION FINAL'!H324/'CALIFICACION FINAL'!T324</f>
        <v>1.1730462519936204</v>
      </c>
      <c r="I324" s="15">
        <f>+'CALIFICACION FINAL'!I324/'CALIFICACION FINAL'!T324</f>
        <v>0</v>
      </c>
      <c r="J324" s="15">
        <f>+'CALIFICACION FINAL'!J324/'CALIFICACION FINAL'!T324</f>
        <v>1</v>
      </c>
      <c r="K324" s="15">
        <f>+'CALIFICACION FINAL'!K324/'CALIFICACION FINAL'!T324</f>
        <v>0</v>
      </c>
      <c r="L324" s="15">
        <f>+'CALIFICACION FINAL'!L324/'CALIFICACION FINAL'!T324</f>
        <v>0</v>
      </c>
      <c r="M324" s="15">
        <f>+'CALIFICACION FINAL'!M324/'CALIFICACION FINAL'!T324</f>
        <v>1.4728867623604465</v>
      </c>
      <c r="N324" s="15">
        <f>+'CALIFICACION FINAL'!N324/'CALIFICACION FINAL'!T324</f>
        <v>1.2783094098883572</v>
      </c>
      <c r="O324" s="15">
        <f>+'CALIFICACION FINAL'!O324/'CALIFICACION FINAL'!T324</f>
        <v>1.3101275917065391</v>
      </c>
      <c r="P324" s="15">
        <f>+'CALIFICACION FINAL'!P324/'CALIFICACION FINAL'!T324</f>
        <v>1.0526315789473684</v>
      </c>
      <c r="Q324" s="15">
        <f>+'CALIFICACION FINAL'!Q324/'CALIFICACION FINAL'!T324</f>
        <v>1.4513556618819776</v>
      </c>
      <c r="R324" s="15">
        <f>+'CALIFICACION FINAL'!R324/'CALIFICACION FINAL'!T324</f>
        <v>0</v>
      </c>
      <c r="S324" s="15">
        <f>+'CALIFICACION FINAL'!S324/'CALIFICACION FINAL'!T324</f>
        <v>1.7145135566188199</v>
      </c>
      <c r="T324" s="15" t="e">
        <f>+'CALIFICACION FINAL'!#REF!/'CALIFICACION FINAL'!T324</f>
        <v>#REF!</v>
      </c>
      <c r="U324" s="15" t="e">
        <f>+'CALIFICACION FINAL'!#REF!/'CALIFICACION FINAL'!T324</f>
        <v>#REF!</v>
      </c>
    </row>
    <row r="325" spans="1:21" s="1" customFormat="1">
      <c r="A325" s="9">
        <f>+'CALIFICACION FINAL'!A325</f>
        <v>320</v>
      </c>
      <c r="B325" s="9" t="str">
        <f>+'CALIFICACION FINAL'!B325</f>
        <v>SONDAS DE FOLEY DOS VIAS No 18</v>
      </c>
      <c r="C325" s="9">
        <f>+'CALIFICACION FINAL'!C325</f>
        <v>0</v>
      </c>
      <c r="D325" s="9">
        <f>+'CALIFICACION FINAL'!D325</f>
        <v>400</v>
      </c>
      <c r="E325" s="15">
        <f>+'CALIFICACION FINAL'!E325/'CALIFICACION FINAL'!T325</f>
        <v>1.3556618819776713</v>
      </c>
      <c r="F325" s="15">
        <f>+'CALIFICACION FINAL'!F325/'CALIFICACION FINAL'!T325</f>
        <v>0</v>
      </c>
      <c r="G325" s="15">
        <f>+'CALIFICACION FINAL'!G325/'CALIFICACION FINAL'!T325</f>
        <v>0</v>
      </c>
      <c r="H325" s="15">
        <f>+'CALIFICACION FINAL'!H325/'CALIFICACION FINAL'!T325</f>
        <v>1.1730462519936204</v>
      </c>
      <c r="I325" s="15">
        <f>+'CALIFICACION FINAL'!I325/'CALIFICACION FINAL'!T325</f>
        <v>0</v>
      </c>
      <c r="J325" s="15">
        <f>+'CALIFICACION FINAL'!J325/'CALIFICACION FINAL'!T325</f>
        <v>1</v>
      </c>
      <c r="K325" s="15">
        <f>+'CALIFICACION FINAL'!K325/'CALIFICACION FINAL'!T325</f>
        <v>0</v>
      </c>
      <c r="L325" s="15">
        <f>+'CALIFICACION FINAL'!L325/'CALIFICACION FINAL'!T325</f>
        <v>0</v>
      </c>
      <c r="M325" s="15">
        <f>+'CALIFICACION FINAL'!M325/'CALIFICACION FINAL'!T325</f>
        <v>1.4728867623604465</v>
      </c>
      <c r="N325" s="15">
        <f>+'CALIFICACION FINAL'!N325/'CALIFICACION FINAL'!T325</f>
        <v>1.2783094098883572</v>
      </c>
      <c r="O325" s="15">
        <f>+'CALIFICACION FINAL'!O325/'CALIFICACION FINAL'!T325</f>
        <v>1.3101275917065391</v>
      </c>
      <c r="P325" s="15">
        <f>+'CALIFICACION FINAL'!P325/'CALIFICACION FINAL'!T325</f>
        <v>1.0526315789473684</v>
      </c>
      <c r="Q325" s="15">
        <f>+'CALIFICACION FINAL'!Q325/'CALIFICACION FINAL'!T325</f>
        <v>1.4513556618819776</v>
      </c>
      <c r="R325" s="15">
        <f>+'CALIFICACION FINAL'!R325/'CALIFICACION FINAL'!T325</f>
        <v>0</v>
      </c>
      <c r="S325" s="15">
        <f>+'CALIFICACION FINAL'!S325/'CALIFICACION FINAL'!T325</f>
        <v>1.7145135566188199</v>
      </c>
      <c r="T325" s="15" t="e">
        <f>+'CALIFICACION FINAL'!#REF!/'CALIFICACION FINAL'!T325</f>
        <v>#REF!</v>
      </c>
      <c r="U325" s="15" t="e">
        <f>+'CALIFICACION FINAL'!#REF!/'CALIFICACION FINAL'!T325</f>
        <v>#REF!</v>
      </c>
    </row>
    <row r="326" spans="1:21" s="1" customFormat="1">
      <c r="A326" s="9">
        <f>+'CALIFICACION FINAL'!A326</f>
        <v>321</v>
      </c>
      <c r="B326" s="9" t="str">
        <f>+'CALIFICACION FINAL'!B326</f>
        <v>SONDAS DE FOLEY DOS VIAS No 20</v>
      </c>
      <c r="C326" s="9">
        <f>+'CALIFICACION FINAL'!C326</f>
        <v>0</v>
      </c>
      <c r="D326" s="9">
        <f>+'CALIFICACION FINAL'!D326</f>
        <v>8</v>
      </c>
      <c r="E326" s="15">
        <f>+'CALIFICACION FINAL'!E326/'CALIFICACION FINAL'!T326</f>
        <v>1.3556618819776713</v>
      </c>
      <c r="F326" s="15">
        <f>+'CALIFICACION FINAL'!F326/'CALIFICACION FINAL'!T326</f>
        <v>0</v>
      </c>
      <c r="G326" s="15">
        <f>+'CALIFICACION FINAL'!G326/'CALIFICACION FINAL'!T326</f>
        <v>0</v>
      </c>
      <c r="H326" s="15">
        <f>+'CALIFICACION FINAL'!H326/'CALIFICACION FINAL'!T326</f>
        <v>1.1730462519936204</v>
      </c>
      <c r="I326" s="15">
        <f>+'CALIFICACION FINAL'!I326/'CALIFICACION FINAL'!T326</f>
        <v>0</v>
      </c>
      <c r="J326" s="15">
        <f>+'CALIFICACION FINAL'!J326/'CALIFICACION FINAL'!T326</f>
        <v>1</v>
      </c>
      <c r="K326" s="15">
        <f>+'CALIFICACION FINAL'!K326/'CALIFICACION FINAL'!T326</f>
        <v>0</v>
      </c>
      <c r="L326" s="15">
        <f>+'CALIFICACION FINAL'!L326/'CALIFICACION FINAL'!T326</f>
        <v>0</v>
      </c>
      <c r="M326" s="15">
        <f>+'CALIFICACION FINAL'!M326/'CALIFICACION FINAL'!T326</f>
        <v>1.4728867623604465</v>
      </c>
      <c r="N326" s="15">
        <f>+'CALIFICACION FINAL'!N326/'CALIFICACION FINAL'!T326</f>
        <v>1.2966507177033493</v>
      </c>
      <c r="O326" s="15">
        <f>+'CALIFICACION FINAL'!O326/'CALIFICACION FINAL'!T326</f>
        <v>1.0937001594896332</v>
      </c>
      <c r="P326" s="15">
        <f>+'CALIFICACION FINAL'!P326/'CALIFICACION FINAL'!T326</f>
        <v>1.0526315789473684</v>
      </c>
      <c r="Q326" s="15">
        <f>+'CALIFICACION FINAL'!Q326/'CALIFICACION FINAL'!T326</f>
        <v>1.4513556618819776</v>
      </c>
      <c r="R326" s="15">
        <f>+'CALIFICACION FINAL'!R326/'CALIFICACION FINAL'!T326</f>
        <v>0</v>
      </c>
      <c r="S326" s="15">
        <f>+'CALIFICACION FINAL'!S326/'CALIFICACION FINAL'!T326</f>
        <v>0</v>
      </c>
      <c r="T326" s="15" t="e">
        <f>+'CALIFICACION FINAL'!#REF!/'CALIFICACION FINAL'!T326</f>
        <v>#REF!</v>
      </c>
      <c r="U326" s="15" t="e">
        <f>+'CALIFICACION FINAL'!#REF!/'CALIFICACION FINAL'!T326</f>
        <v>#REF!</v>
      </c>
    </row>
    <row r="327" spans="1:21" s="1" customFormat="1">
      <c r="A327" s="9">
        <f>+'CALIFICACION FINAL'!A327</f>
        <v>322</v>
      </c>
      <c r="B327" s="9" t="str">
        <f>+'CALIFICACION FINAL'!B327</f>
        <v xml:space="preserve">SONDAS DE FOLEY DOS VIAS No 6 SILICONADA </v>
      </c>
      <c r="C327" s="9" t="str">
        <f>+'CALIFICACION FINAL'!C327</f>
        <v>UND</v>
      </c>
      <c r="D327" s="9">
        <f>+'CALIFICACION FINAL'!D327</f>
        <v>20</v>
      </c>
      <c r="E327" s="15">
        <f>+'CALIFICACION FINAL'!E327/'CALIFICACION FINAL'!T327</f>
        <v>3.524122334697394</v>
      </c>
      <c r="F327" s="15">
        <f>+'CALIFICACION FINAL'!F327/'CALIFICACION FINAL'!T327</f>
        <v>0</v>
      </c>
      <c r="G327" s="15">
        <f>+'CALIFICACION FINAL'!G327/'CALIFICACION FINAL'!T327</f>
        <v>0</v>
      </c>
      <c r="H327" s="15">
        <f>+'CALIFICACION FINAL'!H327/'CALIFICACION FINAL'!T327</f>
        <v>0</v>
      </c>
      <c r="I327" s="15">
        <f>+'CALIFICACION FINAL'!I327/'CALIFICACION FINAL'!T327</f>
        <v>0</v>
      </c>
      <c r="J327" s="15">
        <f>+'CALIFICACION FINAL'!J327/'CALIFICACION FINAL'!T327</f>
        <v>1.2276545337066551</v>
      </c>
      <c r="K327" s="15">
        <f>+'CALIFICACION FINAL'!K327/'CALIFICACION FINAL'!T327</f>
        <v>0</v>
      </c>
      <c r="L327" s="15">
        <f>+'CALIFICACION FINAL'!L327/'CALIFICACION FINAL'!T327</f>
        <v>0</v>
      </c>
      <c r="M327" s="15">
        <f>+'CALIFICACION FINAL'!M327/'CALIFICACION FINAL'!T327</f>
        <v>0</v>
      </c>
      <c r="N327" s="15">
        <f>+'CALIFICACION FINAL'!N327/'CALIFICACION FINAL'!T327</f>
        <v>0</v>
      </c>
      <c r="O327" s="15">
        <f>+'CALIFICACION FINAL'!O327/'CALIFICACION FINAL'!T327</f>
        <v>1</v>
      </c>
      <c r="P327" s="15">
        <f>+'CALIFICACION FINAL'!P327/'CALIFICACION FINAL'!T327</f>
        <v>0</v>
      </c>
      <c r="Q327" s="15">
        <f>+'CALIFICACION FINAL'!Q327/'CALIFICACION FINAL'!T327</f>
        <v>0</v>
      </c>
      <c r="R327" s="15">
        <f>+'CALIFICACION FINAL'!R327/'CALIFICACION FINAL'!T327</f>
        <v>0</v>
      </c>
      <c r="S327" s="15">
        <f>+'CALIFICACION FINAL'!S327/'CALIFICACION FINAL'!T327</f>
        <v>0</v>
      </c>
      <c r="T327" s="15" t="e">
        <f>+'CALIFICACION FINAL'!#REF!/'CALIFICACION FINAL'!T327</f>
        <v>#REF!</v>
      </c>
      <c r="U327" s="15" t="e">
        <f>+'CALIFICACION FINAL'!#REF!/'CALIFICACION FINAL'!T327</f>
        <v>#REF!</v>
      </c>
    </row>
    <row r="328" spans="1:21" s="1" customFormat="1">
      <c r="A328" s="9">
        <f>+'CALIFICACION FINAL'!A328</f>
        <v>323</v>
      </c>
      <c r="B328" s="9" t="str">
        <f>+'CALIFICACION FINAL'!B328</f>
        <v xml:space="preserve">SONDAS DE FOLEY DOS VIAS No 8  SILICONADA </v>
      </c>
      <c r="C328" s="9" t="str">
        <f>+'CALIFICACION FINAL'!C328</f>
        <v>UND</v>
      </c>
      <c r="D328" s="9">
        <f>+'CALIFICACION FINAL'!D328</f>
        <v>8</v>
      </c>
      <c r="E328" s="15">
        <f>+'CALIFICACION FINAL'!E328/'CALIFICACION FINAL'!T328</f>
        <v>4.5801259622113362</v>
      </c>
      <c r="F328" s="15">
        <f>+'CALIFICACION FINAL'!F328/'CALIFICACION FINAL'!T328</f>
        <v>0</v>
      </c>
      <c r="G328" s="15">
        <f>+'CALIFICACION FINAL'!G328/'CALIFICACION FINAL'!T328</f>
        <v>0</v>
      </c>
      <c r="H328" s="15">
        <f>+'CALIFICACION FINAL'!H328/'CALIFICACION FINAL'!T328</f>
        <v>0</v>
      </c>
      <c r="I328" s="15">
        <f>+'CALIFICACION FINAL'!I328/'CALIFICACION FINAL'!T328</f>
        <v>0</v>
      </c>
      <c r="J328" s="15">
        <f>+'CALIFICACION FINAL'!J328/'CALIFICACION FINAL'!T328</f>
        <v>1.0370888733379984</v>
      </c>
      <c r="K328" s="15">
        <f>+'CALIFICACION FINAL'!K328/'CALIFICACION FINAL'!T328</f>
        <v>0</v>
      </c>
      <c r="L328" s="15">
        <f>+'CALIFICACION FINAL'!L328/'CALIFICACION FINAL'!T328</f>
        <v>0</v>
      </c>
      <c r="M328" s="15">
        <f>+'CALIFICACION FINAL'!M328/'CALIFICACION FINAL'!T328</f>
        <v>0</v>
      </c>
      <c r="N328" s="15">
        <f>+'CALIFICACION FINAL'!N328/'CALIFICACION FINAL'!T328</f>
        <v>0</v>
      </c>
      <c r="O328" s="15">
        <f>+'CALIFICACION FINAL'!O328/'CALIFICACION FINAL'!T328</f>
        <v>1</v>
      </c>
      <c r="P328" s="15">
        <f>+'CALIFICACION FINAL'!P328/'CALIFICACION FINAL'!T328</f>
        <v>0</v>
      </c>
      <c r="Q328" s="15">
        <f>+'CALIFICACION FINAL'!Q328/'CALIFICACION FINAL'!T328</f>
        <v>0</v>
      </c>
      <c r="R328" s="15">
        <f>+'CALIFICACION FINAL'!R328/'CALIFICACION FINAL'!T328</f>
        <v>0</v>
      </c>
      <c r="S328" s="15">
        <f>+'CALIFICACION FINAL'!S328/'CALIFICACION FINAL'!T328</f>
        <v>0</v>
      </c>
      <c r="T328" s="15" t="e">
        <f>+'CALIFICACION FINAL'!#REF!/'CALIFICACION FINAL'!T328</f>
        <v>#REF!</v>
      </c>
      <c r="U328" s="15" t="e">
        <f>+'CALIFICACION FINAL'!#REF!/'CALIFICACION FINAL'!T328</f>
        <v>#REF!</v>
      </c>
    </row>
    <row r="329" spans="1:21">
      <c r="A329" s="9">
        <f>+'CALIFICACION FINAL'!A329</f>
        <v>324</v>
      </c>
      <c r="B329" s="9" t="str">
        <f>+'CALIFICACION FINAL'!B329</f>
        <v>SONDAS DE FOLEY TRES VIAS No 22</v>
      </c>
      <c r="C329" s="9" t="str">
        <f>+'CALIFICACION FINAL'!C329</f>
        <v>UND</v>
      </c>
      <c r="D329" s="9">
        <f>+'CALIFICACION FINAL'!D329</f>
        <v>50</v>
      </c>
      <c r="E329" s="15">
        <f>+'CALIFICACION FINAL'!E329/'CALIFICACION FINAL'!T329</f>
        <v>1.4006038158672851</v>
      </c>
      <c r="F329" s="15">
        <f>+'CALIFICACION FINAL'!F329/'CALIFICACION FINAL'!T329</f>
        <v>0</v>
      </c>
      <c r="G329" s="15">
        <f>+'CALIFICACION FINAL'!G329/'CALIFICACION FINAL'!T329</f>
        <v>0</v>
      </c>
      <c r="H329" s="15">
        <f>+'CALIFICACION FINAL'!H329/'CALIFICACION FINAL'!T329</f>
        <v>1.355991990621142</v>
      </c>
      <c r="I329" s="15">
        <f>+'CALIFICACION FINAL'!I329/'CALIFICACION FINAL'!T329</f>
        <v>0</v>
      </c>
      <c r="J329" s="15">
        <f>+'CALIFICACION FINAL'!J329/'CALIFICACION FINAL'!T329</f>
        <v>1</v>
      </c>
      <c r="K329" s="15">
        <f>+'CALIFICACION FINAL'!K329/'CALIFICACION FINAL'!T329</f>
        <v>0</v>
      </c>
      <c r="L329" s="15">
        <f>+'CALIFICACION FINAL'!L329/'CALIFICACION FINAL'!T329</f>
        <v>0</v>
      </c>
      <c r="M329" s="15">
        <f>+'CALIFICACION FINAL'!M329/'CALIFICACION FINAL'!T329</f>
        <v>0</v>
      </c>
      <c r="N329" s="15">
        <f>+'CALIFICACION FINAL'!N329/'CALIFICACION FINAL'!T329</f>
        <v>1.0540840569786383</v>
      </c>
      <c r="O329" s="15">
        <f>+'CALIFICACION FINAL'!O329/'CALIFICACION FINAL'!T329</f>
        <v>1.0374843080498408</v>
      </c>
      <c r="P329" s="15">
        <f>+'CALIFICACION FINAL'!P329/'CALIFICACION FINAL'!T329</f>
        <v>1.0945459449925821</v>
      </c>
      <c r="Q329" s="15">
        <f>+'CALIFICACION FINAL'!Q329/'CALIFICACION FINAL'!T329</f>
        <v>1.2439436853517591</v>
      </c>
      <c r="R329" s="15">
        <f>+'CALIFICACION FINAL'!R329/'CALIFICACION FINAL'!T329</f>
        <v>0</v>
      </c>
      <c r="S329" s="15">
        <f>+'CALIFICACION FINAL'!S329/'CALIFICACION FINAL'!T329</f>
        <v>1.5562264620747612</v>
      </c>
      <c r="T329" s="15" t="e">
        <f>+'CALIFICACION FINAL'!#REF!/'CALIFICACION FINAL'!T329</f>
        <v>#REF!</v>
      </c>
      <c r="U329" s="15" t="e">
        <f>+'CALIFICACION FINAL'!#REF!/'CALIFICACION FINAL'!T329</f>
        <v>#REF!</v>
      </c>
    </row>
    <row r="330" spans="1:21">
      <c r="A330" s="9">
        <f>+'CALIFICACION FINAL'!A330</f>
        <v>325</v>
      </c>
      <c r="B330" s="9" t="str">
        <f>+'CALIFICACION FINAL'!B330</f>
        <v>SUTURA MECANICA LINEAL TLC  No. 100</v>
      </c>
      <c r="C330" s="9" t="str">
        <f>+'CALIFICACION FINAL'!C330</f>
        <v>UND</v>
      </c>
      <c r="D330" s="9">
        <f>+'CALIFICACION FINAL'!D330</f>
        <v>12</v>
      </c>
      <c r="E330" s="15">
        <f>+'CALIFICACION FINAL'!E330/'CALIFICACION FINAL'!T330</f>
        <v>1</v>
      </c>
      <c r="F330" s="15">
        <f>+'CALIFICACION FINAL'!F330/'CALIFICACION FINAL'!T330</f>
        <v>1.0670627484817778</v>
      </c>
      <c r="G330" s="15">
        <f>+'CALIFICACION FINAL'!G330/'CALIFICACION FINAL'!T330</f>
        <v>0</v>
      </c>
      <c r="H330" s="15">
        <f>+'CALIFICACION FINAL'!H330/'CALIFICACION FINAL'!T330</f>
        <v>0</v>
      </c>
      <c r="I330" s="15">
        <f>+'CALIFICACION FINAL'!I330/'CALIFICACION FINAL'!T330</f>
        <v>1.0655603962072071</v>
      </c>
      <c r="J330" s="15">
        <f>+'CALIFICACION FINAL'!J330/'CALIFICACION FINAL'!T330</f>
        <v>1.1231541893057913</v>
      </c>
      <c r="K330" s="15">
        <f>+'CALIFICACION FINAL'!K330/'CALIFICACION FINAL'!T330</f>
        <v>0</v>
      </c>
      <c r="L330" s="15">
        <f>+'CALIFICACION FINAL'!L330/'CALIFICACION FINAL'!T330</f>
        <v>0</v>
      </c>
      <c r="M330" s="15">
        <f>+'CALIFICACION FINAL'!M330/'CALIFICACION FINAL'!T330</f>
        <v>0</v>
      </c>
      <c r="N330" s="15">
        <f>+'CALIFICACION FINAL'!N330/'CALIFICACION FINAL'!T330</f>
        <v>0</v>
      </c>
      <c r="O330" s="15">
        <f>+'CALIFICACION FINAL'!O330/'CALIFICACION FINAL'!T330</f>
        <v>0</v>
      </c>
      <c r="P330" s="15">
        <f>+'CALIFICACION FINAL'!P330/'CALIFICACION FINAL'!T330</f>
        <v>0</v>
      </c>
      <c r="Q330" s="15">
        <f>+'CALIFICACION FINAL'!Q330/'CALIFICACION FINAL'!T330</f>
        <v>0</v>
      </c>
      <c r="R330" s="15">
        <f>+'CALIFICACION FINAL'!R330/'CALIFICACION FINAL'!T330</f>
        <v>0</v>
      </c>
      <c r="S330" s="15">
        <f>+'CALIFICACION FINAL'!S330/'CALIFICACION FINAL'!T330</f>
        <v>0</v>
      </c>
      <c r="T330" s="15" t="e">
        <f>+'CALIFICACION FINAL'!#REF!/'CALIFICACION FINAL'!T330</f>
        <v>#REF!</v>
      </c>
      <c r="U330" s="15" t="e">
        <f>+'CALIFICACION FINAL'!#REF!/'CALIFICACION FINAL'!T330</f>
        <v>#REF!</v>
      </c>
    </row>
    <row r="331" spans="1:21">
      <c r="A331" s="9">
        <f>+'CALIFICACION FINAL'!A331</f>
        <v>326</v>
      </c>
      <c r="B331" s="9" t="str">
        <f>+'CALIFICACION FINAL'!B331</f>
        <v>SUTURA MECANICA LINEAL TLC  No. 55</v>
      </c>
      <c r="C331" s="9" t="str">
        <f>+'CALIFICACION FINAL'!C331</f>
        <v>UND</v>
      </c>
      <c r="D331" s="9">
        <f>+'CALIFICACION FINAL'!D331</f>
        <v>12</v>
      </c>
      <c r="E331" s="15">
        <f>+'CALIFICACION FINAL'!E331/'CALIFICACION FINAL'!T331</f>
        <v>1</v>
      </c>
      <c r="F331" s="15">
        <f>+'CALIFICACION FINAL'!F331/'CALIFICACION FINAL'!T331</f>
        <v>1.3885893196005599</v>
      </c>
      <c r="G331" s="15">
        <f>+'CALIFICACION FINAL'!G331/'CALIFICACION FINAL'!T331</f>
        <v>0</v>
      </c>
      <c r="H331" s="15">
        <f>+'CALIFICACION FINAL'!H331/'CALIFICACION FINAL'!T331</f>
        <v>0</v>
      </c>
      <c r="I331" s="15">
        <f>+'CALIFICACION FINAL'!I331/'CALIFICACION FINAL'!T331</f>
        <v>1.386635114908529</v>
      </c>
      <c r="J331" s="15">
        <f>+'CALIFICACION FINAL'!J331/'CALIFICACION FINAL'!T331</f>
        <v>1.4615847749835937</v>
      </c>
      <c r="K331" s="15">
        <f>+'CALIFICACION FINAL'!K331/'CALIFICACION FINAL'!T331</f>
        <v>0</v>
      </c>
      <c r="L331" s="15">
        <f>+'CALIFICACION FINAL'!L331/'CALIFICACION FINAL'!T331</f>
        <v>0</v>
      </c>
      <c r="M331" s="15">
        <f>+'CALIFICACION FINAL'!M331/'CALIFICACION FINAL'!T331</f>
        <v>0</v>
      </c>
      <c r="N331" s="15">
        <f>+'CALIFICACION FINAL'!N331/'CALIFICACION FINAL'!T331</f>
        <v>0</v>
      </c>
      <c r="O331" s="15">
        <f>+'CALIFICACION FINAL'!O331/'CALIFICACION FINAL'!T331</f>
        <v>0</v>
      </c>
      <c r="P331" s="15">
        <f>+'CALIFICACION FINAL'!P331/'CALIFICACION FINAL'!T331</f>
        <v>0</v>
      </c>
      <c r="Q331" s="15">
        <f>+'CALIFICACION FINAL'!Q331/'CALIFICACION FINAL'!T331</f>
        <v>0</v>
      </c>
      <c r="R331" s="15">
        <f>+'CALIFICACION FINAL'!R331/'CALIFICACION FINAL'!T331</f>
        <v>0</v>
      </c>
      <c r="S331" s="15">
        <f>+'CALIFICACION FINAL'!S331/'CALIFICACION FINAL'!T331</f>
        <v>0</v>
      </c>
      <c r="T331" s="15" t="e">
        <f>+'CALIFICACION FINAL'!#REF!/'CALIFICACION FINAL'!T331</f>
        <v>#REF!</v>
      </c>
      <c r="U331" s="15" t="e">
        <f>+'CALIFICACION FINAL'!#REF!/'CALIFICACION FINAL'!T331</f>
        <v>#REF!</v>
      </c>
    </row>
    <row r="332" spans="1:21">
      <c r="A332" s="9">
        <f>+'CALIFICACION FINAL'!A332</f>
        <v>327</v>
      </c>
      <c r="B332" s="9" t="str">
        <f>+'CALIFICACION FINAL'!B332</f>
        <v>SUTURA MECANICA LINEAL TLC  No. 75</v>
      </c>
      <c r="C332" s="9" t="str">
        <f>+'CALIFICACION FINAL'!C332</f>
        <v>UND</v>
      </c>
      <c r="D332" s="9">
        <f>+'CALIFICACION FINAL'!D332</f>
        <v>12</v>
      </c>
      <c r="E332" s="15">
        <f>+'CALIFICACION FINAL'!E332/'CALIFICACION FINAL'!T332</f>
        <v>1</v>
      </c>
      <c r="F332" s="15">
        <f>+'CALIFICACION FINAL'!F332/'CALIFICACION FINAL'!T332</f>
        <v>1.5343044550694558</v>
      </c>
      <c r="G332" s="15">
        <f>+'CALIFICACION FINAL'!G332/'CALIFICACION FINAL'!T332</f>
        <v>0</v>
      </c>
      <c r="H332" s="15">
        <f>+'CALIFICACION FINAL'!H332/'CALIFICACION FINAL'!T332</f>
        <v>0</v>
      </c>
      <c r="I332" s="15">
        <f>+'CALIFICACION FINAL'!I332/'CALIFICACION FINAL'!T332</f>
        <v>1.5321449699838039</v>
      </c>
      <c r="J332" s="15">
        <f>+'CALIFICACION FINAL'!J332/'CALIFICACION FINAL'!T332</f>
        <v>1.6149584402569401</v>
      </c>
      <c r="K332" s="15">
        <f>+'CALIFICACION FINAL'!K332/'CALIFICACION FINAL'!T332</f>
        <v>0</v>
      </c>
      <c r="L332" s="15">
        <f>+'CALIFICACION FINAL'!L332/'CALIFICACION FINAL'!T332</f>
        <v>0</v>
      </c>
      <c r="M332" s="15">
        <f>+'CALIFICACION FINAL'!M332/'CALIFICACION FINAL'!T332</f>
        <v>0</v>
      </c>
      <c r="N332" s="15">
        <f>+'CALIFICACION FINAL'!N332/'CALIFICACION FINAL'!T332</f>
        <v>0</v>
      </c>
      <c r="O332" s="15">
        <f>+'CALIFICACION FINAL'!O332/'CALIFICACION FINAL'!T332</f>
        <v>0</v>
      </c>
      <c r="P332" s="15">
        <f>+'CALIFICACION FINAL'!P332/'CALIFICACION FINAL'!T332</f>
        <v>0</v>
      </c>
      <c r="Q332" s="15">
        <f>+'CALIFICACION FINAL'!Q332/'CALIFICACION FINAL'!T332</f>
        <v>0</v>
      </c>
      <c r="R332" s="15">
        <f>+'CALIFICACION FINAL'!R332/'CALIFICACION FINAL'!T332</f>
        <v>0</v>
      </c>
      <c r="S332" s="15">
        <f>+'CALIFICACION FINAL'!S332/'CALIFICACION FINAL'!T332</f>
        <v>0</v>
      </c>
      <c r="T332" s="15" t="e">
        <f>+'CALIFICACION FINAL'!#REF!/'CALIFICACION FINAL'!T332</f>
        <v>#REF!</v>
      </c>
      <c r="U332" s="15" t="e">
        <f>+'CALIFICACION FINAL'!#REF!/'CALIFICACION FINAL'!T332</f>
        <v>#REF!</v>
      </c>
    </row>
    <row r="333" spans="1:21" s="14" customFormat="1">
      <c r="A333" s="9">
        <f>+'CALIFICACION FINAL'!A333</f>
        <v>328</v>
      </c>
      <c r="B333" s="9" t="str">
        <f>+'CALIFICACION FINAL'!B333</f>
        <v>TAPA DE SEGURIDAD PLASTICA PARA JERINGAS Y VENOCLISIS</v>
      </c>
      <c r="C333" s="9" t="str">
        <f>+'CALIFICACION FINAL'!C333</f>
        <v xml:space="preserve">CAJA X 100 </v>
      </c>
      <c r="D333" s="9">
        <f>+'CALIFICACION FINAL'!D333</f>
        <v>200</v>
      </c>
      <c r="E333" s="15">
        <f>+'CALIFICACION FINAL'!E333/'CALIFICACION FINAL'!T333</f>
        <v>0</v>
      </c>
      <c r="F333" s="15">
        <f>+'CALIFICACION FINAL'!F333/'CALIFICACION FINAL'!T333</f>
        <v>0</v>
      </c>
      <c r="G333" s="15">
        <f>+'CALIFICACION FINAL'!G333/'CALIFICACION FINAL'!T333</f>
        <v>0</v>
      </c>
      <c r="H333" s="15">
        <f>+'CALIFICACION FINAL'!H333/'CALIFICACION FINAL'!T333</f>
        <v>0</v>
      </c>
      <c r="I333" s="15">
        <f>+'CALIFICACION FINAL'!I333/'CALIFICACION FINAL'!T333</f>
        <v>0</v>
      </c>
      <c r="J333" s="15">
        <f>+'CALIFICACION FINAL'!J333/'CALIFICACION FINAL'!T333</f>
        <v>1</v>
      </c>
      <c r="K333" s="15">
        <f>+'CALIFICACION FINAL'!K333/'CALIFICACION FINAL'!T333</f>
        <v>0</v>
      </c>
      <c r="L333" s="15">
        <f>+'CALIFICACION FINAL'!L333/'CALIFICACION FINAL'!T333</f>
        <v>0</v>
      </c>
      <c r="M333" s="15">
        <f>+'CALIFICACION FINAL'!M333/'CALIFICACION FINAL'!T333</f>
        <v>0</v>
      </c>
      <c r="N333" s="15">
        <f>+'CALIFICACION FINAL'!N333/'CALIFICACION FINAL'!T333</f>
        <v>0</v>
      </c>
      <c r="O333" s="15">
        <f>+'CALIFICACION FINAL'!O333/'CALIFICACION FINAL'!T333</f>
        <v>0</v>
      </c>
      <c r="P333" s="15">
        <f>+'CALIFICACION FINAL'!P333/'CALIFICACION FINAL'!T333</f>
        <v>0</v>
      </c>
      <c r="Q333" s="15">
        <f>+'CALIFICACION FINAL'!Q333/'CALIFICACION FINAL'!T333</f>
        <v>0</v>
      </c>
      <c r="R333" s="15">
        <f>+'CALIFICACION FINAL'!R333/'CALIFICACION FINAL'!T333</f>
        <v>0</v>
      </c>
      <c r="S333" s="15">
        <f>+'CALIFICACION FINAL'!S333/'CALIFICACION FINAL'!T333</f>
        <v>0</v>
      </c>
      <c r="T333" s="15" t="e">
        <f>+'CALIFICACION FINAL'!#REF!/'CALIFICACION FINAL'!T333</f>
        <v>#REF!</v>
      </c>
      <c r="U333" s="15" t="e">
        <f>+'CALIFICACION FINAL'!#REF!/'CALIFICACION FINAL'!T333</f>
        <v>#REF!</v>
      </c>
    </row>
    <row r="334" spans="1:21" s="14" customFormat="1">
      <c r="A334" s="9">
        <f>+'CALIFICACION FINAL'!A334</f>
        <v>329</v>
      </c>
      <c r="B334" s="9" t="str">
        <f>+'CALIFICACION FINAL'!B334</f>
        <v>TAPABOCA DESECHABLE DE AMARRAR</v>
      </c>
      <c r="C334" s="9" t="str">
        <f>+'CALIFICACION FINAL'!C334</f>
        <v>CJA X 50 UNIDADES</v>
      </c>
      <c r="D334" s="9">
        <f>+'CALIFICACION FINAL'!D334</f>
        <v>80</v>
      </c>
      <c r="E334" s="15">
        <f>+'CALIFICACION FINAL'!E334/'CALIFICACION FINAL'!T334</f>
        <v>57.586823210378725</v>
      </c>
      <c r="F334" s="15">
        <f>+'CALIFICACION FINAL'!F334/'CALIFICACION FINAL'!T334</f>
        <v>0</v>
      </c>
      <c r="G334" s="15">
        <f>+'CALIFICACION FINAL'!G334/'CALIFICACION FINAL'!T334</f>
        <v>0</v>
      </c>
      <c r="H334" s="15">
        <f>+'CALIFICACION FINAL'!H334/'CALIFICACION FINAL'!T334</f>
        <v>63.672922252010721</v>
      </c>
      <c r="I334" s="15">
        <f>+'CALIFICACION FINAL'!I334/'CALIFICACION FINAL'!T334</f>
        <v>0</v>
      </c>
      <c r="J334" s="15">
        <f>+'CALIFICACION FINAL'!J334/'CALIFICACION FINAL'!T334</f>
        <v>48.815907059874881</v>
      </c>
      <c r="K334" s="15">
        <f>+'CALIFICACION FINAL'!K334/'CALIFICACION FINAL'!T334</f>
        <v>0</v>
      </c>
      <c r="L334" s="15">
        <f>+'CALIFICACION FINAL'!L334/'CALIFICACION FINAL'!T334</f>
        <v>55.257670539171883</v>
      </c>
      <c r="M334" s="15">
        <f>+'CALIFICACION FINAL'!M334/'CALIFICACION FINAL'!T334</f>
        <v>0</v>
      </c>
      <c r="N334" s="15">
        <f>+'CALIFICACION FINAL'!N334/'CALIFICACION FINAL'!T334</f>
        <v>43.565683646112596</v>
      </c>
      <c r="O334" s="15">
        <f>+'CALIFICACION FINAL'!O334/'CALIFICACION FINAL'!T334</f>
        <v>1</v>
      </c>
      <c r="P334" s="15">
        <f>+'CALIFICACION FINAL'!P334/'CALIFICACION FINAL'!T334</f>
        <v>47.587131367292223</v>
      </c>
      <c r="Q334" s="15">
        <f>+'CALIFICACION FINAL'!Q334/'CALIFICACION FINAL'!T334</f>
        <v>0</v>
      </c>
      <c r="R334" s="15">
        <f>+'CALIFICACION FINAL'!R334/'CALIFICACION FINAL'!T334</f>
        <v>64.045278522490321</v>
      </c>
      <c r="S334" s="15">
        <f>+'CALIFICACION FINAL'!S334/'CALIFICACION FINAL'!T334</f>
        <v>50.640452785224902</v>
      </c>
      <c r="T334" s="15" t="e">
        <f>+'CALIFICACION FINAL'!#REF!/'CALIFICACION FINAL'!T334</f>
        <v>#REF!</v>
      </c>
      <c r="U334" s="15" t="e">
        <f>+'CALIFICACION FINAL'!#REF!/'CALIFICACION FINAL'!T334</f>
        <v>#REF!</v>
      </c>
    </row>
    <row r="335" spans="1:21" s="14" customFormat="1">
      <c r="A335" s="9">
        <f>+'CALIFICACION FINAL'!A335</f>
        <v>330</v>
      </c>
      <c r="B335" s="9" t="str">
        <f>+'CALIFICACION FINAL'!B335</f>
        <v xml:space="preserve">TAPABOCAS CON BANDA ELASTICA </v>
      </c>
      <c r="C335" s="9" t="str">
        <f>+'CALIFICACION FINAL'!C335</f>
        <v xml:space="preserve">CJA X 50 UNIDADES </v>
      </c>
      <c r="D335" s="9">
        <f>+'CALIFICACION FINAL'!D335</f>
        <v>300</v>
      </c>
      <c r="E335" s="15">
        <f>+'CALIFICACION FINAL'!E335/'CALIFICACION FINAL'!T335</f>
        <v>49.151027703306518</v>
      </c>
      <c r="F335" s="15">
        <f>+'CALIFICACION FINAL'!F335/'CALIFICACION FINAL'!T335</f>
        <v>0</v>
      </c>
      <c r="G335" s="15">
        <f>+'CALIFICACION FINAL'!G335/'CALIFICACION FINAL'!T335</f>
        <v>0</v>
      </c>
      <c r="H335" s="15">
        <f>+'CALIFICACION FINAL'!H335/'CALIFICACION FINAL'!T335</f>
        <v>42.448614834673812</v>
      </c>
      <c r="I335" s="15">
        <f>+'CALIFICACION FINAL'!I335/'CALIFICACION FINAL'!T335</f>
        <v>0</v>
      </c>
      <c r="J335" s="15">
        <f>+'CALIFICACION FINAL'!J335/'CALIFICACION FINAL'!T335</f>
        <v>45.874292523086098</v>
      </c>
      <c r="K335" s="15">
        <f>+'CALIFICACION FINAL'!K335/'CALIFICACION FINAL'!T335</f>
        <v>0</v>
      </c>
      <c r="L335" s="15">
        <f>+'CALIFICACION FINAL'!L335/'CALIFICACION FINAL'!T335</f>
        <v>55.257670539171883</v>
      </c>
      <c r="M335" s="15">
        <f>+'CALIFICACION FINAL'!M335/'CALIFICACION FINAL'!T335</f>
        <v>0</v>
      </c>
      <c r="N335" s="15">
        <f>+'CALIFICACION FINAL'!N335/'CALIFICACION FINAL'!T335</f>
        <v>43.565683646112596</v>
      </c>
      <c r="O335" s="15">
        <f>+'CALIFICACION FINAL'!O335/'CALIFICACION FINAL'!T335</f>
        <v>1</v>
      </c>
      <c r="P335" s="15">
        <f>+'CALIFICACION FINAL'!P335/'CALIFICACION FINAL'!T335</f>
        <v>47.587131367292223</v>
      </c>
      <c r="Q335" s="15">
        <f>+'CALIFICACION FINAL'!Q335/'CALIFICACION FINAL'!T335</f>
        <v>0</v>
      </c>
      <c r="R335" s="15">
        <f>+'CALIFICACION FINAL'!R335/'CALIFICACION FINAL'!T335</f>
        <v>64.045278522490321</v>
      </c>
      <c r="S335" s="15">
        <f>+'CALIFICACION FINAL'!S335/'CALIFICACION FINAL'!T335</f>
        <v>51.385165326184094</v>
      </c>
      <c r="T335" s="15" t="e">
        <f>+'CALIFICACION FINAL'!#REF!/'CALIFICACION FINAL'!T335</f>
        <v>#REF!</v>
      </c>
      <c r="U335" s="15" t="e">
        <f>+'CALIFICACION FINAL'!#REF!/'CALIFICACION FINAL'!T335</f>
        <v>#REF!</v>
      </c>
    </row>
    <row r="336" spans="1:21" s="14" customFormat="1">
      <c r="A336" s="9">
        <f>+'CALIFICACION FINAL'!A336</f>
        <v>331</v>
      </c>
      <c r="B336" s="9" t="str">
        <f>+'CALIFICACION FINAL'!B336</f>
        <v>TAPABOCAS N95 REF 1860</v>
      </c>
      <c r="C336" s="9" t="str">
        <f>+'CALIFICACION FINAL'!C336</f>
        <v>UNIDAD</v>
      </c>
      <c r="D336" s="9">
        <f>+'CALIFICACION FINAL'!D336</f>
        <v>200</v>
      </c>
      <c r="E336" s="15">
        <f>+'CALIFICACION FINAL'!E336/'CALIFICACION FINAL'!T336</f>
        <v>4.520981463975998</v>
      </c>
      <c r="F336" s="15">
        <f>+'CALIFICACION FINAL'!F336/'CALIFICACION FINAL'!T336</f>
        <v>0</v>
      </c>
      <c r="G336" s="15">
        <f>+'CALIFICACION FINAL'!G336/'CALIFICACION FINAL'!T336</f>
        <v>0</v>
      </c>
      <c r="H336" s="15">
        <f>+'CALIFICACION FINAL'!H336/'CALIFICACION FINAL'!T336</f>
        <v>3.8531092022522708</v>
      </c>
      <c r="I336" s="15">
        <f>+'CALIFICACION FINAL'!I336/'CALIFICACION FINAL'!T336</f>
        <v>3.4770457441124489</v>
      </c>
      <c r="J336" s="15">
        <f>+'CALIFICACION FINAL'!J336/'CALIFICACION FINAL'!T336</f>
        <v>3.7311561382598324</v>
      </c>
      <c r="K336" s="15">
        <f>+'CALIFICACION FINAL'!K336/'CALIFICACION FINAL'!T336</f>
        <v>0</v>
      </c>
      <c r="L336" s="15">
        <f>+'CALIFICACION FINAL'!L336/'CALIFICACION FINAL'!T336</f>
        <v>0</v>
      </c>
      <c r="M336" s="15">
        <f>+'CALIFICACION FINAL'!M336/'CALIFICACION FINAL'!T336</f>
        <v>0</v>
      </c>
      <c r="N336" s="15">
        <f>+'CALIFICACION FINAL'!N336/'CALIFICACION FINAL'!T336</f>
        <v>1</v>
      </c>
      <c r="O336" s="15">
        <f>+'CALIFICACION FINAL'!O336/'CALIFICACION FINAL'!T336</f>
        <v>3.7630512514898689</v>
      </c>
      <c r="P336" s="15">
        <f>+'CALIFICACION FINAL'!P336/'CALIFICACION FINAL'!T336</f>
        <v>3.7306317044100119</v>
      </c>
      <c r="Q336" s="15">
        <f>+'CALIFICACION FINAL'!Q336/'CALIFICACION FINAL'!T336</f>
        <v>1.535160905840286</v>
      </c>
      <c r="R336" s="15">
        <f>+'CALIFICACION FINAL'!R336/'CALIFICACION FINAL'!T336</f>
        <v>0</v>
      </c>
      <c r="S336" s="15">
        <f>+'CALIFICACION FINAL'!S336/'CALIFICACION FINAL'!T336</f>
        <v>1.4898688915375446</v>
      </c>
      <c r="T336" s="15" t="e">
        <f>+'CALIFICACION FINAL'!#REF!/'CALIFICACION FINAL'!T336</f>
        <v>#REF!</v>
      </c>
      <c r="U336" s="15" t="e">
        <f>+'CALIFICACION FINAL'!#REF!/'CALIFICACION FINAL'!T336</f>
        <v>#REF!</v>
      </c>
    </row>
    <row r="337" spans="1:21" s="14" customFormat="1">
      <c r="A337" s="9">
        <f>+'CALIFICACION FINAL'!A337</f>
        <v>332</v>
      </c>
      <c r="B337" s="9" t="str">
        <f>+'CALIFICACION FINAL'!B337</f>
        <v>TERMOMETRO DESECHABLE</v>
      </c>
      <c r="C337" s="9" t="str">
        <f>+'CALIFICACION FINAL'!C337</f>
        <v>UND</v>
      </c>
      <c r="D337" s="9">
        <f>+'CALIFICACION FINAL'!D337</f>
        <v>800</v>
      </c>
      <c r="E337" s="15">
        <f>+'CALIFICACION FINAL'!E337/'CALIFICACION FINAL'!T337</f>
        <v>0</v>
      </c>
      <c r="F337" s="15">
        <f>+'CALIFICACION FINAL'!F337/'CALIFICACION FINAL'!T337</f>
        <v>0</v>
      </c>
      <c r="G337" s="15">
        <f>+'CALIFICACION FINAL'!G337/'CALIFICACION FINAL'!T337</f>
        <v>0</v>
      </c>
      <c r="H337" s="15">
        <f>+'CALIFICACION FINAL'!H337/'CALIFICACION FINAL'!T337</f>
        <v>1.0327587347235729</v>
      </c>
      <c r="I337" s="15">
        <f>+'CALIFICACION FINAL'!I337/'CALIFICACION FINAL'!T337</f>
        <v>0</v>
      </c>
      <c r="J337" s="15">
        <f>+'CALIFICACION FINAL'!J337/'CALIFICACION FINAL'!T337</f>
        <v>1.1661747018203108</v>
      </c>
      <c r="K337" s="15">
        <f>+'CALIFICACION FINAL'!K337/'CALIFICACION FINAL'!T337</f>
        <v>0</v>
      </c>
      <c r="L337" s="15">
        <f>+'CALIFICACION FINAL'!L337/'CALIFICACION FINAL'!T337</f>
        <v>1</v>
      </c>
      <c r="M337" s="15">
        <f>+'CALIFICACION FINAL'!M337/'CALIFICACION FINAL'!T337</f>
        <v>0</v>
      </c>
      <c r="N337" s="15">
        <f>+'CALIFICACION FINAL'!N337/'CALIFICACION FINAL'!T337</f>
        <v>1.573085562689386</v>
      </c>
      <c r="O337" s="15">
        <f>+'CALIFICACION FINAL'!O337/'CALIFICACION FINAL'!T337</f>
        <v>0</v>
      </c>
      <c r="P337" s="15">
        <f>+'CALIFICACION FINAL'!P337/'CALIFICACION FINAL'!T337</f>
        <v>1.0627420528284508</v>
      </c>
      <c r="Q337" s="15">
        <f>+'CALIFICACION FINAL'!Q337/'CALIFICACION FINAL'!T337</f>
        <v>0</v>
      </c>
      <c r="R337" s="15">
        <f>+'CALIFICACION FINAL'!R337/'CALIFICACION FINAL'!T337</f>
        <v>0</v>
      </c>
      <c r="S337" s="15">
        <f>+'CALIFICACION FINAL'!S337/'CALIFICACION FINAL'!T337</f>
        <v>0</v>
      </c>
      <c r="T337" s="15" t="e">
        <f>+'CALIFICACION FINAL'!#REF!/'CALIFICACION FINAL'!T337</f>
        <v>#REF!</v>
      </c>
      <c r="U337" s="15" t="e">
        <f>+'CALIFICACION FINAL'!#REF!/'CALIFICACION FINAL'!T337</f>
        <v>#REF!</v>
      </c>
    </row>
    <row r="338" spans="1:21" s="14" customFormat="1">
      <c r="A338" s="9">
        <f>+'CALIFICACION FINAL'!A338</f>
        <v>333</v>
      </c>
      <c r="B338" s="9" t="str">
        <f>+'CALIFICACION FINAL'!B338</f>
        <v>TINTURA DE BENJUI</v>
      </c>
      <c r="C338" s="9" t="str">
        <f>+'CALIFICACION FINAL'!C338</f>
        <v>GLN X 3800</v>
      </c>
      <c r="D338" s="9">
        <f>+'CALIFICACION FINAL'!D338</f>
        <v>20</v>
      </c>
      <c r="E338" s="15">
        <f>+'CALIFICACION FINAL'!E338/'CALIFICACION FINAL'!T338</f>
        <v>1.1129622641509433</v>
      </c>
      <c r="F338" s="15">
        <f>+'CALIFICACION FINAL'!F338/'CALIFICACION FINAL'!T338</f>
        <v>0</v>
      </c>
      <c r="G338" s="15">
        <f>+'CALIFICACION FINAL'!G338/'CALIFICACION FINAL'!T338</f>
        <v>0</v>
      </c>
      <c r="H338" s="15">
        <f>+'CALIFICACION FINAL'!H338/'CALIFICACION FINAL'!T338</f>
        <v>1.1239056603773585</v>
      </c>
      <c r="I338" s="15">
        <f>+'CALIFICACION FINAL'!I338/'CALIFICACION FINAL'!T338</f>
        <v>0</v>
      </c>
      <c r="J338" s="15">
        <f>+'CALIFICACION FINAL'!J338/'CALIFICACION FINAL'!T338</f>
        <v>0</v>
      </c>
      <c r="K338" s="15">
        <f>+'CALIFICACION FINAL'!K338/'CALIFICACION FINAL'!T338</f>
        <v>0</v>
      </c>
      <c r="L338" s="15">
        <f>+'CALIFICACION FINAL'!L338/'CALIFICACION FINAL'!T338</f>
        <v>0</v>
      </c>
      <c r="M338" s="15">
        <f>+'CALIFICACION FINAL'!M338/'CALIFICACION FINAL'!T338</f>
        <v>0</v>
      </c>
      <c r="N338" s="15">
        <f>+'CALIFICACION FINAL'!N338/'CALIFICACION FINAL'!T338</f>
        <v>0</v>
      </c>
      <c r="O338" s="15">
        <f>+'CALIFICACION FINAL'!O338/'CALIFICACION FINAL'!T338</f>
        <v>1.3477358490566038</v>
      </c>
      <c r="P338" s="15">
        <f>+'CALIFICACION FINAL'!P338/'CALIFICACION FINAL'!T338</f>
        <v>1.0743018867924528</v>
      </c>
      <c r="Q338" s="15">
        <f>+'CALIFICACION FINAL'!Q338/'CALIFICACION FINAL'!T338</f>
        <v>0</v>
      </c>
      <c r="R338" s="15">
        <f>+'CALIFICACION FINAL'!R338/'CALIFICACION FINAL'!T338</f>
        <v>0</v>
      </c>
      <c r="S338" s="15">
        <f>+'CALIFICACION FINAL'!S338/'CALIFICACION FINAL'!T338</f>
        <v>1</v>
      </c>
      <c r="T338" s="15" t="e">
        <f>+'CALIFICACION FINAL'!#REF!/'CALIFICACION FINAL'!T338</f>
        <v>#REF!</v>
      </c>
      <c r="U338" s="15" t="e">
        <f>+'CALIFICACION FINAL'!#REF!/'CALIFICACION FINAL'!T338</f>
        <v>#REF!</v>
      </c>
    </row>
    <row r="339" spans="1:21">
      <c r="A339" s="9">
        <f>+'CALIFICACION FINAL'!A339</f>
        <v>334</v>
      </c>
      <c r="B339" s="9" t="str">
        <f>+'CALIFICACION FINAL'!B339</f>
        <v xml:space="preserve">TIRAS PARA GLUCOMETRIA CON BONIFICACION DE LANCETAS </v>
      </c>
      <c r="C339" s="9" t="str">
        <f>+'CALIFICACION FINAL'!C339</f>
        <v>CJA X 50 UNIDADES</v>
      </c>
      <c r="D339" s="9">
        <f>+'CALIFICACION FINAL'!D339</f>
        <v>140</v>
      </c>
      <c r="E339" s="15">
        <f>+'CALIFICACION FINAL'!E339/'CALIFICACION FINAL'!T339</f>
        <v>0</v>
      </c>
      <c r="F339" s="15">
        <f>+'CALIFICACION FINAL'!F339/'CALIFICACION FINAL'!T339</f>
        <v>0</v>
      </c>
      <c r="G339" s="15">
        <f>+'CALIFICACION FINAL'!G339/'CALIFICACION FINAL'!T339</f>
        <v>0</v>
      </c>
      <c r="H339" s="15">
        <f>+'CALIFICACION FINAL'!H339/'CALIFICACION FINAL'!T339</f>
        <v>0</v>
      </c>
      <c r="I339" s="15">
        <f>+'CALIFICACION FINAL'!I339/'CALIFICACION FINAL'!T339</f>
        <v>0</v>
      </c>
      <c r="J339" s="15">
        <f>+'CALIFICACION FINAL'!J339/'CALIFICACION FINAL'!T339</f>
        <v>0</v>
      </c>
      <c r="K339" s="15">
        <f>+'CALIFICACION FINAL'!K339/'CALIFICACION FINAL'!T339</f>
        <v>44.340723453908986</v>
      </c>
      <c r="L339" s="15">
        <f>+'CALIFICACION FINAL'!L339/'CALIFICACION FINAL'!T339</f>
        <v>0</v>
      </c>
      <c r="M339" s="15">
        <f>+'CALIFICACION FINAL'!M339/'CALIFICACION FINAL'!T339</f>
        <v>0</v>
      </c>
      <c r="N339" s="15">
        <f>+'CALIFICACION FINAL'!N339/'CALIFICACION FINAL'!T339</f>
        <v>33.488914819136525</v>
      </c>
      <c r="O339" s="15">
        <f>+'CALIFICACION FINAL'!O339/'CALIFICACION FINAL'!T339</f>
        <v>1</v>
      </c>
      <c r="P339" s="15">
        <f>+'CALIFICACION FINAL'!P339/'CALIFICACION FINAL'!T339</f>
        <v>0</v>
      </c>
      <c r="Q339" s="15">
        <f>+'CALIFICACION FINAL'!Q339/'CALIFICACION FINAL'!T339</f>
        <v>0</v>
      </c>
      <c r="R339" s="15">
        <f>+'CALIFICACION FINAL'!R339/'CALIFICACION FINAL'!T339</f>
        <v>0</v>
      </c>
      <c r="S339" s="15">
        <f>+'CALIFICACION FINAL'!S339/'CALIFICACION FINAL'!T339</f>
        <v>0</v>
      </c>
      <c r="T339" s="15" t="e">
        <f>+'CALIFICACION FINAL'!#REF!/'CALIFICACION FINAL'!T339</f>
        <v>#REF!</v>
      </c>
      <c r="U339" s="15" t="e">
        <f>+'CALIFICACION FINAL'!#REF!/'CALIFICACION FINAL'!T339</f>
        <v>#REF!</v>
      </c>
    </row>
    <row r="340" spans="1:21">
      <c r="A340" s="9">
        <f>+'CALIFICACION FINAL'!A340</f>
        <v>335</v>
      </c>
      <c r="B340" s="9" t="str">
        <f>+'CALIFICACION FINAL'!B340</f>
        <v>TRACCION CUTANEA  PEDIATRICA DE VELCRO CON TEXTIL  LAMINADO DE ALGODON ANTIESCARAS, FERULAS LATERALES REMOVIBLES</v>
      </c>
      <c r="C340" s="9" t="str">
        <f>+'CALIFICACION FINAL'!C340</f>
        <v>UND</v>
      </c>
      <c r="D340" s="9">
        <f>+'CALIFICACION FINAL'!D340</f>
        <v>12</v>
      </c>
      <c r="E340" s="15" t="e">
        <f>+'CALIFICACION FINAL'!E340/'CALIFICACION FINAL'!T340</f>
        <v>#DIV/0!</v>
      </c>
      <c r="F340" s="15" t="e">
        <f>+'CALIFICACION FINAL'!F340/'CALIFICACION FINAL'!T340</f>
        <v>#DIV/0!</v>
      </c>
      <c r="G340" s="15" t="e">
        <f>+'CALIFICACION FINAL'!G340/'CALIFICACION FINAL'!T340</f>
        <v>#DIV/0!</v>
      </c>
      <c r="H340" s="15" t="e">
        <f>+'CALIFICACION FINAL'!H340/'CALIFICACION FINAL'!T340</f>
        <v>#DIV/0!</v>
      </c>
      <c r="I340" s="15" t="e">
        <f>+'CALIFICACION FINAL'!I340/'CALIFICACION FINAL'!T340</f>
        <v>#DIV/0!</v>
      </c>
      <c r="J340" s="15" t="e">
        <f>+'CALIFICACION FINAL'!J340/'CALIFICACION FINAL'!T340</f>
        <v>#DIV/0!</v>
      </c>
      <c r="K340" s="15" t="e">
        <f>+'CALIFICACION FINAL'!K340/'CALIFICACION FINAL'!T340</f>
        <v>#DIV/0!</v>
      </c>
      <c r="L340" s="15" t="e">
        <f>+'CALIFICACION FINAL'!L340/'CALIFICACION FINAL'!T340</f>
        <v>#DIV/0!</v>
      </c>
      <c r="M340" s="15" t="e">
        <f>+'CALIFICACION FINAL'!M340/'CALIFICACION FINAL'!T340</f>
        <v>#DIV/0!</v>
      </c>
      <c r="N340" s="15" t="e">
        <f>+'CALIFICACION FINAL'!N340/'CALIFICACION FINAL'!T340</f>
        <v>#DIV/0!</v>
      </c>
      <c r="O340" s="15" t="e">
        <f>+'CALIFICACION FINAL'!O340/'CALIFICACION FINAL'!T340</f>
        <v>#DIV/0!</v>
      </c>
      <c r="P340" s="15" t="e">
        <f>+'CALIFICACION FINAL'!P340/'CALIFICACION FINAL'!T340</f>
        <v>#DIV/0!</v>
      </c>
      <c r="Q340" s="15" t="e">
        <f>+'CALIFICACION FINAL'!Q340/'CALIFICACION FINAL'!T340</f>
        <v>#DIV/0!</v>
      </c>
      <c r="R340" s="15" t="e">
        <f>+'CALIFICACION FINAL'!R340/'CALIFICACION FINAL'!T340</f>
        <v>#DIV/0!</v>
      </c>
      <c r="S340" s="15" t="e">
        <f>+'CALIFICACION FINAL'!S340/'CALIFICACION FINAL'!T340</f>
        <v>#DIV/0!</v>
      </c>
      <c r="T340" s="15" t="e">
        <f>+'CALIFICACION FINAL'!#REF!/'CALIFICACION FINAL'!T340</f>
        <v>#REF!</v>
      </c>
      <c r="U340" s="15" t="e">
        <f>+'CALIFICACION FINAL'!#REF!/'CALIFICACION FINAL'!T340</f>
        <v>#REF!</v>
      </c>
    </row>
    <row r="341" spans="1:21">
      <c r="A341" s="9">
        <f>+'CALIFICACION FINAL'!A341</f>
        <v>336</v>
      </c>
      <c r="B341" s="9" t="str">
        <f>+'CALIFICACION FINAL'!B341</f>
        <v>TRACCION CUTANEA  ADULTO  DE VELCRO CON TEXTIL  LAMINADO DE ALGODON ANTIESCARAS, FERULAS LATERALES REMOVIBLES</v>
      </c>
      <c r="C341" s="9" t="str">
        <f>+'CALIFICACION FINAL'!C341</f>
        <v>UND</v>
      </c>
      <c r="D341" s="9">
        <f>+'CALIFICACION FINAL'!D341</f>
        <v>12</v>
      </c>
      <c r="E341" s="15" t="e">
        <f>+'CALIFICACION FINAL'!E341/'CALIFICACION FINAL'!T341</f>
        <v>#DIV/0!</v>
      </c>
      <c r="F341" s="15" t="e">
        <f>+'CALIFICACION FINAL'!F341/'CALIFICACION FINAL'!T341</f>
        <v>#DIV/0!</v>
      </c>
      <c r="G341" s="15" t="e">
        <f>+'CALIFICACION FINAL'!G341/'CALIFICACION FINAL'!T341</f>
        <v>#DIV/0!</v>
      </c>
      <c r="H341" s="15" t="e">
        <f>+'CALIFICACION FINAL'!H341/'CALIFICACION FINAL'!T341</f>
        <v>#DIV/0!</v>
      </c>
      <c r="I341" s="15" t="e">
        <f>+'CALIFICACION FINAL'!I341/'CALIFICACION FINAL'!T341</f>
        <v>#DIV/0!</v>
      </c>
      <c r="J341" s="15" t="e">
        <f>+'CALIFICACION FINAL'!J341/'CALIFICACION FINAL'!T341</f>
        <v>#DIV/0!</v>
      </c>
      <c r="K341" s="15" t="e">
        <f>+'CALIFICACION FINAL'!K341/'CALIFICACION FINAL'!T341</f>
        <v>#DIV/0!</v>
      </c>
      <c r="L341" s="15" t="e">
        <f>+'CALIFICACION FINAL'!L341/'CALIFICACION FINAL'!T341</f>
        <v>#DIV/0!</v>
      </c>
      <c r="M341" s="15" t="e">
        <f>+'CALIFICACION FINAL'!M341/'CALIFICACION FINAL'!T341</f>
        <v>#DIV/0!</v>
      </c>
      <c r="N341" s="15" t="e">
        <f>+'CALIFICACION FINAL'!N341/'CALIFICACION FINAL'!T341</f>
        <v>#DIV/0!</v>
      </c>
      <c r="O341" s="15" t="e">
        <f>+'CALIFICACION FINAL'!O341/'CALIFICACION FINAL'!T341</f>
        <v>#DIV/0!</v>
      </c>
      <c r="P341" s="15" t="e">
        <f>+'CALIFICACION FINAL'!P341/'CALIFICACION FINAL'!T341</f>
        <v>#DIV/0!</v>
      </c>
      <c r="Q341" s="15" t="e">
        <f>+'CALIFICACION FINAL'!Q341/'CALIFICACION FINAL'!T341</f>
        <v>#DIV/0!</v>
      </c>
      <c r="R341" s="15" t="e">
        <f>+'CALIFICACION FINAL'!R341/'CALIFICACION FINAL'!T341</f>
        <v>#DIV/0!</v>
      </c>
      <c r="S341" s="15" t="e">
        <f>+'CALIFICACION FINAL'!S341/'CALIFICACION FINAL'!T341</f>
        <v>#DIV/0!</v>
      </c>
      <c r="T341" s="15" t="e">
        <f>+'CALIFICACION FINAL'!#REF!/'CALIFICACION FINAL'!T341</f>
        <v>#REF!</v>
      </c>
      <c r="U341" s="15" t="e">
        <f>+'CALIFICACION FINAL'!#REF!/'CALIFICACION FINAL'!T341</f>
        <v>#REF!</v>
      </c>
    </row>
    <row r="342" spans="1:21">
      <c r="A342" s="9">
        <f>+'CALIFICACION FINAL'!A342</f>
        <v>337</v>
      </c>
      <c r="B342" s="9" t="str">
        <f>+'CALIFICACION FINAL'!B342</f>
        <v>TUBO DE TORAX No. 24</v>
      </c>
      <c r="C342" s="9" t="str">
        <f>+'CALIFICACION FINAL'!C342</f>
        <v>UND</v>
      </c>
      <c r="D342" s="9">
        <f>+'CALIFICACION FINAL'!D342</f>
        <v>8</v>
      </c>
      <c r="E342" s="15">
        <f>+'CALIFICACION FINAL'!E342/'CALIFICACION FINAL'!T342</f>
        <v>1.3050527174729971</v>
      </c>
      <c r="F342" s="15">
        <f>+'CALIFICACION FINAL'!F342/'CALIFICACION FINAL'!T342</f>
        <v>0</v>
      </c>
      <c r="G342" s="15">
        <f>+'CALIFICACION FINAL'!G342/'CALIFICACION FINAL'!T342</f>
        <v>0</v>
      </c>
      <c r="H342" s="15">
        <f>+'CALIFICACION FINAL'!H342/'CALIFICACION FINAL'!T342</f>
        <v>1.2014430200347872</v>
      </c>
      <c r="I342" s="15">
        <f>+'CALIFICACION FINAL'!I342/'CALIFICACION FINAL'!T342</f>
        <v>0</v>
      </c>
      <c r="J342" s="15">
        <f>+'CALIFICACION FINAL'!J342/'CALIFICACION FINAL'!T342</f>
        <v>1</v>
      </c>
      <c r="K342" s="15">
        <f>+'CALIFICACION FINAL'!K342/'CALIFICACION FINAL'!T342</f>
        <v>0</v>
      </c>
      <c r="L342" s="15">
        <f>+'CALIFICACION FINAL'!L342/'CALIFICACION FINAL'!T342</f>
        <v>0</v>
      </c>
      <c r="M342" s="15">
        <f>+'CALIFICACION FINAL'!M342/'CALIFICACION FINAL'!T342</f>
        <v>0</v>
      </c>
      <c r="N342" s="15">
        <f>+'CALIFICACION FINAL'!N342/'CALIFICACION FINAL'!T342</f>
        <v>0</v>
      </c>
      <c r="O342" s="15">
        <f>+'CALIFICACION FINAL'!O342/'CALIFICACION FINAL'!T342</f>
        <v>1.3506839313706545</v>
      </c>
      <c r="P342" s="15">
        <f>+'CALIFICACION FINAL'!P342/'CALIFICACION FINAL'!T342</f>
        <v>1.0768966479847111</v>
      </c>
      <c r="Q342" s="15">
        <f>+'CALIFICACION FINAL'!Q342/'CALIFICACION FINAL'!T342</f>
        <v>0</v>
      </c>
      <c r="R342" s="15">
        <f>+'CALIFICACION FINAL'!R342/'CALIFICACION FINAL'!T342</f>
        <v>0</v>
      </c>
      <c r="S342" s="15">
        <f>+'CALIFICACION FINAL'!S342/'CALIFICACION FINAL'!T342</f>
        <v>0</v>
      </c>
      <c r="T342" s="15" t="e">
        <f>+'CALIFICACION FINAL'!#REF!/'CALIFICACION FINAL'!T342</f>
        <v>#REF!</v>
      </c>
      <c r="U342" s="15" t="e">
        <f>+'CALIFICACION FINAL'!#REF!/'CALIFICACION FINAL'!T342</f>
        <v>#REF!</v>
      </c>
    </row>
    <row r="343" spans="1:21">
      <c r="A343" s="9">
        <f>+'CALIFICACION FINAL'!A343</f>
        <v>338</v>
      </c>
      <c r="B343" s="9" t="str">
        <f>+'CALIFICACION FINAL'!B343</f>
        <v>TUBO DE TORAX No. 26</v>
      </c>
      <c r="C343" s="9" t="str">
        <f>+'CALIFICACION FINAL'!C343</f>
        <v>UND</v>
      </c>
      <c r="D343" s="9">
        <f>+'CALIFICACION FINAL'!D343</f>
        <v>8</v>
      </c>
      <c r="E343" s="15">
        <f>+'CALIFICACION FINAL'!E343/'CALIFICACION FINAL'!T343</f>
        <v>1.2117323556370303</v>
      </c>
      <c r="F343" s="15">
        <f>+'CALIFICACION FINAL'!F343/'CALIFICACION FINAL'!T343</f>
        <v>0</v>
      </c>
      <c r="G343" s="15">
        <f>+'CALIFICACION FINAL'!G343/'CALIFICACION FINAL'!T343</f>
        <v>0</v>
      </c>
      <c r="H343" s="15">
        <f>+'CALIFICACION FINAL'!H343/'CALIFICACION FINAL'!T343</f>
        <v>1.0669110907424382</v>
      </c>
      <c r="I343" s="15">
        <f>+'CALIFICACION FINAL'!I343/'CALIFICACION FINAL'!T343</f>
        <v>0</v>
      </c>
      <c r="J343" s="15">
        <f>+'CALIFICACION FINAL'!J343/'CALIFICACION FINAL'!T343</f>
        <v>1.1676901924839596</v>
      </c>
      <c r="K343" s="15">
        <f>+'CALIFICACION FINAL'!K343/'CALIFICACION FINAL'!T343</f>
        <v>0</v>
      </c>
      <c r="L343" s="15">
        <f>+'CALIFICACION FINAL'!L343/'CALIFICACION FINAL'!T343</f>
        <v>0</v>
      </c>
      <c r="M343" s="15">
        <f>+'CALIFICACION FINAL'!M343/'CALIFICACION FINAL'!T343</f>
        <v>0</v>
      </c>
      <c r="N343" s="15">
        <f>+'CALIFICACION FINAL'!N343/'CALIFICACION FINAL'!T343</f>
        <v>0</v>
      </c>
      <c r="O343" s="15">
        <f>+'CALIFICACION FINAL'!O343/'CALIFICACION FINAL'!T343</f>
        <v>1.2543538038496791</v>
      </c>
      <c r="P343" s="15">
        <f>+'CALIFICACION FINAL'!P343/'CALIFICACION FINAL'!T343</f>
        <v>1</v>
      </c>
      <c r="Q343" s="15">
        <f>+'CALIFICACION FINAL'!Q343/'CALIFICACION FINAL'!T343</f>
        <v>0</v>
      </c>
      <c r="R343" s="15">
        <f>+'CALIFICACION FINAL'!R343/'CALIFICACION FINAL'!T343</f>
        <v>0</v>
      </c>
      <c r="S343" s="15">
        <f>+'CALIFICACION FINAL'!S343/'CALIFICACION FINAL'!T343</f>
        <v>0</v>
      </c>
      <c r="T343" s="15" t="e">
        <f>+'CALIFICACION FINAL'!#REF!/'CALIFICACION FINAL'!T343</f>
        <v>#REF!</v>
      </c>
      <c r="U343" s="15" t="e">
        <f>+'CALIFICACION FINAL'!#REF!/'CALIFICACION FINAL'!T343</f>
        <v>#REF!</v>
      </c>
    </row>
    <row r="344" spans="1:21">
      <c r="A344" s="9">
        <f>+'CALIFICACION FINAL'!A344</f>
        <v>339</v>
      </c>
      <c r="B344" s="9" t="str">
        <f>+'CALIFICACION FINAL'!B344</f>
        <v>TUBO DE TORAX No. 28</v>
      </c>
      <c r="C344" s="9" t="str">
        <f>+'CALIFICACION FINAL'!C344</f>
        <v>UND</v>
      </c>
      <c r="D344" s="9">
        <f>+'CALIFICACION FINAL'!D344</f>
        <v>8</v>
      </c>
      <c r="E344" s="15">
        <f>+'CALIFICACION FINAL'!E344/'CALIFICACION FINAL'!T344</f>
        <v>1.2110912343470484</v>
      </c>
      <c r="F344" s="15">
        <f>+'CALIFICACION FINAL'!F344/'CALIFICACION FINAL'!T344</f>
        <v>0</v>
      </c>
      <c r="G344" s="15">
        <f>+'CALIFICACION FINAL'!G344/'CALIFICACION FINAL'!T344</f>
        <v>0</v>
      </c>
      <c r="H344" s="15">
        <f>+'CALIFICACION FINAL'!H344/'CALIFICACION FINAL'!T344</f>
        <v>1.0661896243291593</v>
      </c>
      <c r="I344" s="15">
        <f>+'CALIFICACION FINAL'!I344/'CALIFICACION FINAL'!T344</f>
        <v>0</v>
      </c>
      <c r="J344" s="15">
        <f>+'CALIFICACION FINAL'!J344/'CALIFICACION FINAL'!T344</f>
        <v>1.1394901610017887</v>
      </c>
      <c r="K344" s="15">
        <f>+'CALIFICACION FINAL'!K344/'CALIFICACION FINAL'!T344</f>
        <v>0</v>
      </c>
      <c r="L344" s="15">
        <f>+'CALIFICACION FINAL'!L344/'CALIFICACION FINAL'!T344</f>
        <v>0</v>
      </c>
      <c r="M344" s="15">
        <f>+'CALIFICACION FINAL'!M344/'CALIFICACION FINAL'!T344</f>
        <v>0</v>
      </c>
      <c r="N344" s="15">
        <f>+'CALIFICACION FINAL'!N344/'CALIFICACION FINAL'!T344</f>
        <v>0</v>
      </c>
      <c r="O344" s="15">
        <f>+'CALIFICACION FINAL'!O344/'CALIFICACION FINAL'!T344</f>
        <v>1.2540250447227193</v>
      </c>
      <c r="P344" s="15">
        <f>+'CALIFICACION FINAL'!P344/'CALIFICACION FINAL'!T344</f>
        <v>1</v>
      </c>
      <c r="Q344" s="15">
        <f>+'CALIFICACION FINAL'!Q344/'CALIFICACION FINAL'!T344</f>
        <v>0</v>
      </c>
      <c r="R344" s="15">
        <f>+'CALIFICACION FINAL'!R344/'CALIFICACION FINAL'!T344</f>
        <v>0</v>
      </c>
      <c r="S344" s="15">
        <f>+'CALIFICACION FINAL'!S344/'CALIFICACION FINAL'!T344</f>
        <v>0</v>
      </c>
      <c r="T344" s="15" t="e">
        <f>+'CALIFICACION FINAL'!#REF!/'CALIFICACION FINAL'!T344</f>
        <v>#REF!</v>
      </c>
      <c r="U344" s="15" t="e">
        <f>+'CALIFICACION FINAL'!#REF!/'CALIFICACION FINAL'!T344</f>
        <v>#REF!</v>
      </c>
    </row>
    <row r="345" spans="1:21">
      <c r="A345" s="9">
        <f>+'CALIFICACION FINAL'!A345</f>
        <v>340</v>
      </c>
      <c r="B345" s="9" t="str">
        <f>+'CALIFICACION FINAL'!B345</f>
        <v>TUBO DE TORAX No. 30</v>
      </c>
      <c r="C345" s="9" t="str">
        <f>+'CALIFICACION FINAL'!C345</f>
        <v>UND</v>
      </c>
      <c r="D345" s="9">
        <f>+'CALIFICACION FINAL'!D345</f>
        <v>8</v>
      </c>
      <c r="E345" s="15">
        <f>+'CALIFICACION FINAL'!E345/'CALIFICACION FINAL'!T345</f>
        <v>1.5655095184770438</v>
      </c>
      <c r="F345" s="15">
        <f>+'CALIFICACION FINAL'!F345/'CALIFICACION FINAL'!T345</f>
        <v>0</v>
      </c>
      <c r="G345" s="15">
        <f>+'CALIFICACION FINAL'!G345/'CALIFICACION FINAL'!T345</f>
        <v>0</v>
      </c>
      <c r="H345" s="15">
        <f>+'CALIFICACION FINAL'!H345/'CALIFICACION FINAL'!T345</f>
        <v>1.3348264277715565</v>
      </c>
      <c r="I345" s="15">
        <f>+'CALIFICACION FINAL'!I345/'CALIFICACION FINAL'!T345</f>
        <v>0</v>
      </c>
      <c r="J345" s="15">
        <f>+'CALIFICACION FINAL'!J345/'CALIFICACION FINAL'!T345</f>
        <v>1.4265957446808508</v>
      </c>
      <c r="K345" s="15">
        <f>+'CALIFICACION FINAL'!K345/'CALIFICACION FINAL'!T345</f>
        <v>0</v>
      </c>
      <c r="L345" s="15">
        <f>+'CALIFICACION FINAL'!L345/'CALIFICACION FINAL'!T345</f>
        <v>0</v>
      </c>
      <c r="M345" s="15">
        <f>+'CALIFICACION FINAL'!M345/'CALIFICACION FINAL'!T345</f>
        <v>0</v>
      </c>
      <c r="N345" s="15">
        <f>+'CALIFICACION FINAL'!N345/'CALIFICACION FINAL'!T345</f>
        <v>0</v>
      </c>
      <c r="O345" s="15">
        <f>+'CALIFICACION FINAL'!O345/'CALIFICACION FINAL'!T345</f>
        <v>1</v>
      </c>
      <c r="P345" s="15">
        <f>+'CALIFICACION FINAL'!P345/'CALIFICACION FINAL'!T345</f>
        <v>1.2917133258678613</v>
      </c>
      <c r="Q345" s="15">
        <f>+'CALIFICACION FINAL'!Q345/'CALIFICACION FINAL'!T345</f>
        <v>0</v>
      </c>
      <c r="R345" s="15">
        <f>+'CALIFICACION FINAL'!R345/'CALIFICACION FINAL'!T345</f>
        <v>0</v>
      </c>
      <c r="S345" s="15">
        <f>+'CALIFICACION FINAL'!S345/'CALIFICACION FINAL'!T345</f>
        <v>0</v>
      </c>
      <c r="T345" s="15" t="e">
        <f>+'CALIFICACION FINAL'!#REF!/'CALIFICACION FINAL'!T345</f>
        <v>#REF!</v>
      </c>
      <c r="U345" s="15" t="e">
        <f>+'CALIFICACION FINAL'!#REF!/'CALIFICACION FINAL'!T345</f>
        <v>#REF!</v>
      </c>
    </row>
    <row r="346" spans="1:21">
      <c r="A346" s="9">
        <f>+'CALIFICACION FINAL'!A346</f>
        <v>341</v>
      </c>
      <c r="B346" s="9" t="str">
        <f>+'CALIFICACION FINAL'!B346</f>
        <v>TUBO DE TORAX No. 32</v>
      </c>
      <c r="C346" s="9" t="str">
        <f>+'CALIFICACION FINAL'!C346</f>
        <v>UND</v>
      </c>
      <c r="D346" s="9">
        <f>+'CALIFICACION FINAL'!D346</f>
        <v>8</v>
      </c>
      <c r="E346" s="15">
        <f>+'CALIFICACION FINAL'!E346/'CALIFICACION FINAL'!T346</f>
        <v>1.2118752669799231</v>
      </c>
      <c r="F346" s="15">
        <f>+'CALIFICACION FINAL'!F346/'CALIFICACION FINAL'!T346</f>
        <v>0</v>
      </c>
      <c r="G346" s="15">
        <f>+'CALIFICACION FINAL'!G346/'CALIFICACION FINAL'!T346</f>
        <v>0</v>
      </c>
      <c r="H346" s="15">
        <f>+'CALIFICACION FINAL'!H346/'CALIFICACION FINAL'!T346</f>
        <v>1.0670653566851773</v>
      </c>
      <c r="I346" s="15">
        <f>+'CALIFICACION FINAL'!I346/'CALIFICACION FINAL'!T346</f>
        <v>0</v>
      </c>
      <c r="J346" s="15">
        <f>+'CALIFICACION FINAL'!J346/'CALIFICACION FINAL'!T346</f>
        <v>1.088381033746262</v>
      </c>
      <c r="K346" s="15">
        <f>+'CALIFICACION FINAL'!K346/'CALIFICACION FINAL'!T346</f>
        <v>0</v>
      </c>
      <c r="L346" s="15">
        <f>+'CALIFICACION FINAL'!L346/'CALIFICACION FINAL'!T346</f>
        <v>0</v>
      </c>
      <c r="M346" s="15">
        <f>+'CALIFICACION FINAL'!M346/'CALIFICACION FINAL'!T346</f>
        <v>0</v>
      </c>
      <c r="N346" s="15">
        <f>+'CALIFICACION FINAL'!N346/'CALIFICACION FINAL'!T346</f>
        <v>0</v>
      </c>
      <c r="O346" s="15">
        <f>+'CALIFICACION FINAL'!O346/'CALIFICACION FINAL'!T346</f>
        <v>1.2985903460059804</v>
      </c>
      <c r="P346" s="15">
        <f>+'CALIFICACION FINAL'!P346/'CALIFICACION FINAL'!T346</f>
        <v>1</v>
      </c>
      <c r="Q346" s="15">
        <f>+'CALIFICACION FINAL'!Q346/'CALIFICACION FINAL'!T346</f>
        <v>0</v>
      </c>
      <c r="R346" s="15">
        <f>+'CALIFICACION FINAL'!R346/'CALIFICACION FINAL'!T346</f>
        <v>0</v>
      </c>
      <c r="S346" s="15">
        <f>+'CALIFICACION FINAL'!S346/'CALIFICACION FINAL'!T346</f>
        <v>0</v>
      </c>
      <c r="T346" s="15" t="e">
        <f>+'CALIFICACION FINAL'!#REF!/'CALIFICACION FINAL'!T346</f>
        <v>#REF!</v>
      </c>
      <c r="U346" s="15" t="e">
        <f>+'CALIFICACION FINAL'!#REF!/'CALIFICACION FINAL'!T346</f>
        <v>#REF!</v>
      </c>
    </row>
    <row r="347" spans="1:21">
      <c r="A347" s="9">
        <f>+'CALIFICACION FINAL'!A347</f>
        <v>342</v>
      </c>
      <c r="B347" s="9" t="str">
        <f>+'CALIFICACION FINAL'!B347</f>
        <v>TUBO DE TORAX No. 34</v>
      </c>
      <c r="C347" s="9" t="str">
        <f>+'CALIFICACION FINAL'!C347</f>
        <v>UND</v>
      </c>
      <c r="D347" s="9">
        <f>+'CALIFICACION FINAL'!D347</f>
        <v>8</v>
      </c>
      <c r="E347" s="15">
        <f>+'CALIFICACION FINAL'!E347/'CALIFICACION FINAL'!T347</f>
        <v>1.5279960707269156</v>
      </c>
      <c r="F347" s="15">
        <f>+'CALIFICACION FINAL'!F347/'CALIFICACION FINAL'!T347</f>
        <v>0</v>
      </c>
      <c r="G347" s="15">
        <f>+'CALIFICACION FINAL'!G347/'CALIFICACION FINAL'!T347</f>
        <v>0</v>
      </c>
      <c r="H347" s="15">
        <f>+'CALIFICACION FINAL'!H347/'CALIFICACION FINAL'!T347</f>
        <v>1</v>
      </c>
      <c r="I347" s="15">
        <f>+'CALIFICACION FINAL'!I347/'CALIFICACION FINAL'!T347</f>
        <v>0</v>
      </c>
      <c r="J347" s="15">
        <f>+'CALIFICACION FINAL'!J347/'CALIFICACION FINAL'!T347</f>
        <v>1.2514243614931235</v>
      </c>
      <c r="K347" s="15">
        <f>+'CALIFICACION FINAL'!K347/'CALIFICACION FINAL'!T347</f>
        <v>0</v>
      </c>
      <c r="L347" s="15">
        <f>+'CALIFICACION FINAL'!L347/'CALIFICACION FINAL'!T347</f>
        <v>0</v>
      </c>
      <c r="M347" s="15">
        <f>+'CALIFICACION FINAL'!M347/'CALIFICACION FINAL'!T347</f>
        <v>0</v>
      </c>
      <c r="N347" s="15">
        <f>+'CALIFICACION FINAL'!N347/'CALIFICACION FINAL'!T347</f>
        <v>0</v>
      </c>
      <c r="O347" s="15">
        <f>+'CALIFICACION FINAL'!O347/'CALIFICACION FINAL'!T347</f>
        <v>1.637033398821218</v>
      </c>
      <c r="P347" s="15">
        <f>+'CALIFICACION FINAL'!P347/'CALIFICACION FINAL'!T347</f>
        <v>1.2608055009823183</v>
      </c>
      <c r="Q347" s="15">
        <f>+'CALIFICACION FINAL'!Q347/'CALIFICACION FINAL'!T347</f>
        <v>0</v>
      </c>
      <c r="R347" s="15">
        <f>+'CALIFICACION FINAL'!R347/'CALIFICACION FINAL'!T347</f>
        <v>0</v>
      </c>
      <c r="S347" s="15">
        <f>+'CALIFICACION FINAL'!S347/'CALIFICACION FINAL'!T347</f>
        <v>0</v>
      </c>
      <c r="T347" s="15" t="e">
        <f>+'CALIFICACION FINAL'!#REF!/'CALIFICACION FINAL'!T347</f>
        <v>#REF!</v>
      </c>
      <c r="U347" s="15" t="e">
        <f>+'CALIFICACION FINAL'!#REF!/'CALIFICACION FINAL'!T347</f>
        <v>#REF!</v>
      </c>
    </row>
    <row r="348" spans="1:21">
      <c r="A348" s="9">
        <f>+'CALIFICACION FINAL'!A348</f>
        <v>343</v>
      </c>
      <c r="B348" s="9" t="str">
        <f>+'CALIFICACION FINAL'!B348</f>
        <v>TUBO DE TORAX No. 38</v>
      </c>
      <c r="C348" s="9" t="str">
        <f>+'CALIFICACION FINAL'!C348</f>
        <v>UND</v>
      </c>
      <c r="D348" s="9">
        <f>+'CALIFICACION FINAL'!D348</f>
        <v>8</v>
      </c>
      <c r="E348" s="15">
        <f>+'CALIFICACION FINAL'!E348/'CALIFICACION FINAL'!T348</f>
        <v>0</v>
      </c>
      <c r="F348" s="15">
        <f>+'CALIFICACION FINAL'!F348/'CALIFICACION FINAL'!T348</f>
        <v>0</v>
      </c>
      <c r="G348" s="15">
        <f>+'CALIFICACION FINAL'!G348/'CALIFICACION FINAL'!T348</f>
        <v>0</v>
      </c>
      <c r="H348" s="15">
        <f>+'CALIFICACION FINAL'!H348/'CALIFICACION FINAL'!T348</f>
        <v>1</v>
      </c>
      <c r="I348" s="15">
        <f>+'CALIFICACION FINAL'!I348/'CALIFICACION FINAL'!T348</f>
        <v>0</v>
      </c>
      <c r="J348" s="15">
        <f>+'CALIFICACION FINAL'!J348/'CALIFICACION FINAL'!T348</f>
        <v>1.5786245353159849</v>
      </c>
      <c r="K348" s="15">
        <f>+'CALIFICACION FINAL'!K348/'CALIFICACION FINAL'!T348</f>
        <v>0</v>
      </c>
      <c r="L348" s="15">
        <f>+'CALIFICACION FINAL'!L348/'CALIFICACION FINAL'!T348</f>
        <v>0</v>
      </c>
      <c r="M348" s="15">
        <f>+'CALIFICACION FINAL'!M348/'CALIFICACION FINAL'!T348</f>
        <v>0</v>
      </c>
      <c r="N348" s="15">
        <f>+'CALIFICACION FINAL'!N348/'CALIFICACION FINAL'!T348</f>
        <v>0</v>
      </c>
      <c r="O348" s="15">
        <f>+'CALIFICACION FINAL'!O348/'CALIFICACION FINAL'!T348</f>
        <v>1.1065675340768277</v>
      </c>
      <c r="P348" s="15">
        <f>+'CALIFICACION FINAL'!P348/'CALIFICACION FINAL'!T348</f>
        <v>0</v>
      </c>
      <c r="Q348" s="15">
        <f>+'CALIFICACION FINAL'!Q348/'CALIFICACION FINAL'!T348</f>
        <v>0</v>
      </c>
      <c r="R348" s="15">
        <f>+'CALIFICACION FINAL'!R348/'CALIFICACION FINAL'!T348</f>
        <v>0</v>
      </c>
      <c r="S348" s="15">
        <f>+'CALIFICACION FINAL'!S348/'CALIFICACION FINAL'!T348</f>
        <v>0</v>
      </c>
      <c r="T348" s="15" t="e">
        <f>+'CALIFICACION FINAL'!#REF!/'CALIFICACION FINAL'!T348</f>
        <v>#REF!</v>
      </c>
      <c r="U348" s="15" t="e">
        <f>+'CALIFICACION FINAL'!#REF!/'CALIFICACION FINAL'!T348</f>
        <v>#REF!</v>
      </c>
    </row>
    <row r="349" spans="1:21">
      <c r="A349" s="9">
        <f>+'CALIFICACION FINAL'!A349</f>
        <v>344</v>
      </c>
      <c r="B349" s="9" t="str">
        <f>+'CALIFICACION FINAL'!B349</f>
        <v>TUBO DE TORAX No. 40</v>
      </c>
      <c r="C349" s="9" t="str">
        <f>+'CALIFICACION FINAL'!C349</f>
        <v>UND</v>
      </c>
      <c r="D349" s="9">
        <f>+'CALIFICACION FINAL'!D349</f>
        <v>4</v>
      </c>
      <c r="E349" s="15">
        <f>+'CALIFICACION FINAL'!E349/'CALIFICACION FINAL'!T349</f>
        <v>0</v>
      </c>
      <c r="F349" s="15">
        <f>+'CALIFICACION FINAL'!F349/'CALIFICACION FINAL'!T349</f>
        <v>0</v>
      </c>
      <c r="G349" s="15">
        <f>+'CALIFICACION FINAL'!G349/'CALIFICACION FINAL'!T349</f>
        <v>0</v>
      </c>
      <c r="H349" s="15">
        <f>+'CALIFICACION FINAL'!H349/'CALIFICACION FINAL'!T349</f>
        <v>0</v>
      </c>
      <c r="I349" s="15">
        <f>+'CALIFICACION FINAL'!I349/'CALIFICACION FINAL'!T349</f>
        <v>0</v>
      </c>
      <c r="J349" s="15">
        <f>+'CALIFICACION FINAL'!J349/'CALIFICACION FINAL'!T349</f>
        <v>1.4265957446808508</v>
      </c>
      <c r="K349" s="15">
        <f>+'CALIFICACION FINAL'!K349/'CALIFICACION FINAL'!T349</f>
        <v>0</v>
      </c>
      <c r="L349" s="15">
        <f>+'CALIFICACION FINAL'!L349/'CALIFICACION FINAL'!T349</f>
        <v>0</v>
      </c>
      <c r="M349" s="15">
        <f>+'CALIFICACION FINAL'!M349/'CALIFICACION FINAL'!T349</f>
        <v>0</v>
      </c>
      <c r="N349" s="15">
        <f>+'CALIFICACION FINAL'!N349/'CALIFICACION FINAL'!T349</f>
        <v>0</v>
      </c>
      <c r="O349" s="15">
        <f>+'CALIFICACION FINAL'!O349/'CALIFICACION FINAL'!T349</f>
        <v>1</v>
      </c>
      <c r="P349" s="15">
        <f>+'CALIFICACION FINAL'!P349/'CALIFICACION FINAL'!T349</f>
        <v>0</v>
      </c>
      <c r="Q349" s="15">
        <f>+'CALIFICACION FINAL'!Q349/'CALIFICACION FINAL'!T349</f>
        <v>0</v>
      </c>
      <c r="R349" s="15">
        <f>+'CALIFICACION FINAL'!R349/'CALIFICACION FINAL'!T349</f>
        <v>0</v>
      </c>
      <c r="S349" s="15">
        <f>+'CALIFICACION FINAL'!S349/'CALIFICACION FINAL'!T349</f>
        <v>0</v>
      </c>
      <c r="T349" s="15" t="e">
        <f>+'CALIFICACION FINAL'!#REF!/'CALIFICACION FINAL'!T349</f>
        <v>#REF!</v>
      </c>
      <c r="U349" s="15" t="e">
        <f>+'CALIFICACION FINAL'!#REF!/'CALIFICACION FINAL'!T349</f>
        <v>#REF!</v>
      </c>
    </row>
    <row r="350" spans="1:21">
      <c r="A350" s="9">
        <f>+'CALIFICACION FINAL'!A350</f>
        <v>345</v>
      </c>
      <c r="B350" s="9" t="str">
        <f>+'CALIFICACION FINAL'!B350</f>
        <v>TUBO EN T No 10</v>
      </c>
      <c r="C350" s="9" t="str">
        <f>+'CALIFICACION FINAL'!C350</f>
        <v>UND</v>
      </c>
      <c r="D350" s="9">
        <f>+'CALIFICACION FINAL'!D350</f>
        <v>4</v>
      </c>
      <c r="E350" s="15">
        <f>+'CALIFICACION FINAL'!E350/'CALIFICACION FINAL'!T350</f>
        <v>1.2631729873109183</v>
      </c>
      <c r="F350" s="15">
        <f>+'CALIFICACION FINAL'!F350/'CALIFICACION FINAL'!T350</f>
        <v>0</v>
      </c>
      <c r="G350" s="15">
        <f>+'CALIFICACION FINAL'!G350/'CALIFICACION FINAL'!T350</f>
        <v>0</v>
      </c>
      <c r="H350" s="15">
        <f>+'CALIFICACION FINAL'!H350/'CALIFICACION FINAL'!T350</f>
        <v>1.0228331780055917</v>
      </c>
      <c r="I350" s="15">
        <f>+'CALIFICACION FINAL'!I350/'CALIFICACION FINAL'!T350</f>
        <v>0</v>
      </c>
      <c r="J350" s="15">
        <f>+'CALIFICACION FINAL'!J350/'CALIFICACION FINAL'!T350</f>
        <v>0</v>
      </c>
      <c r="K350" s="15">
        <f>+'CALIFICACION FINAL'!K350/'CALIFICACION FINAL'!T350</f>
        <v>0</v>
      </c>
      <c r="L350" s="15">
        <f>+'CALIFICACION FINAL'!L350/'CALIFICACION FINAL'!T350</f>
        <v>0</v>
      </c>
      <c r="M350" s="15">
        <f>+'CALIFICACION FINAL'!M350/'CALIFICACION FINAL'!T350</f>
        <v>0</v>
      </c>
      <c r="N350" s="15">
        <f>+'CALIFICACION FINAL'!N350/'CALIFICACION FINAL'!T350</f>
        <v>0</v>
      </c>
      <c r="O350" s="15">
        <f>+'CALIFICACION FINAL'!O350/'CALIFICACION FINAL'!T350</f>
        <v>1.0395010395010393</v>
      </c>
      <c r="P350" s="15">
        <f>+'CALIFICACION FINAL'!P350/'CALIFICACION FINAL'!T350</f>
        <v>1.042203742203742</v>
      </c>
      <c r="Q350" s="15">
        <f>+'CALIFICACION FINAL'!Q350/'CALIFICACION FINAL'!T350</f>
        <v>0</v>
      </c>
      <c r="R350" s="15">
        <f>+'CALIFICACION FINAL'!R350/'CALIFICACION FINAL'!T350</f>
        <v>0</v>
      </c>
      <c r="S350" s="15">
        <f>+'CALIFICACION FINAL'!S350/'CALIFICACION FINAL'!T350</f>
        <v>1</v>
      </c>
      <c r="T350" s="15" t="e">
        <f>+'CALIFICACION FINAL'!#REF!/'CALIFICACION FINAL'!T350</f>
        <v>#REF!</v>
      </c>
      <c r="U350" s="15" t="e">
        <f>+'CALIFICACION FINAL'!#REF!/'CALIFICACION FINAL'!T350</f>
        <v>#REF!</v>
      </c>
    </row>
    <row r="351" spans="1:21">
      <c r="A351" s="9">
        <f>+'CALIFICACION FINAL'!A351</f>
        <v>346</v>
      </c>
      <c r="B351" s="9" t="str">
        <f>+'CALIFICACION FINAL'!B351</f>
        <v>TUBO EN T No 12</v>
      </c>
      <c r="C351" s="9">
        <f>+'CALIFICACION FINAL'!C351</f>
        <v>0</v>
      </c>
      <c r="D351" s="9">
        <f>+'CALIFICACION FINAL'!D351</f>
        <v>4</v>
      </c>
      <c r="E351" s="15">
        <f>+'CALIFICACION FINAL'!E351/'CALIFICACION FINAL'!T351</f>
        <v>1.2631729873109183</v>
      </c>
      <c r="F351" s="15">
        <f>+'CALIFICACION FINAL'!F351/'CALIFICACION FINAL'!T351</f>
        <v>0</v>
      </c>
      <c r="G351" s="15">
        <f>+'CALIFICACION FINAL'!G351/'CALIFICACION FINAL'!T351</f>
        <v>0</v>
      </c>
      <c r="H351" s="15">
        <f>+'CALIFICACION FINAL'!H351/'CALIFICACION FINAL'!T351</f>
        <v>1.1122661122661122</v>
      </c>
      <c r="I351" s="15">
        <f>+'CALIFICACION FINAL'!I351/'CALIFICACION FINAL'!T351</f>
        <v>0</v>
      </c>
      <c r="J351" s="15">
        <f>+'CALIFICACION FINAL'!J351/'CALIFICACION FINAL'!T351</f>
        <v>1.1376299376299372</v>
      </c>
      <c r="K351" s="15">
        <f>+'CALIFICACION FINAL'!K351/'CALIFICACION FINAL'!T351</f>
        <v>0</v>
      </c>
      <c r="L351" s="15">
        <f>+'CALIFICACION FINAL'!L351/'CALIFICACION FINAL'!T351</f>
        <v>0</v>
      </c>
      <c r="M351" s="15">
        <f>+'CALIFICACION FINAL'!M351/'CALIFICACION FINAL'!T351</f>
        <v>0</v>
      </c>
      <c r="N351" s="15">
        <f>+'CALIFICACION FINAL'!N351/'CALIFICACION FINAL'!T351</f>
        <v>0</v>
      </c>
      <c r="O351" s="15">
        <f>+'CALIFICACION FINAL'!O351/'CALIFICACION FINAL'!T351</f>
        <v>1.3076923076923075</v>
      </c>
      <c r="P351" s="15">
        <f>+'CALIFICACION FINAL'!P351/'CALIFICACION FINAL'!T351</f>
        <v>1.042203742203742</v>
      </c>
      <c r="Q351" s="15">
        <f>+'CALIFICACION FINAL'!Q351/'CALIFICACION FINAL'!T351</f>
        <v>0</v>
      </c>
      <c r="R351" s="15">
        <f>+'CALIFICACION FINAL'!R351/'CALIFICACION FINAL'!T351</f>
        <v>0</v>
      </c>
      <c r="S351" s="15">
        <f>+'CALIFICACION FINAL'!S351/'CALIFICACION FINAL'!T351</f>
        <v>1</v>
      </c>
      <c r="T351" s="15" t="e">
        <f>+'CALIFICACION FINAL'!#REF!/'CALIFICACION FINAL'!T351</f>
        <v>#REF!</v>
      </c>
      <c r="U351" s="15" t="e">
        <f>+'CALIFICACION FINAL'!#REF!/'CALIFICACION FINAL'!T351</f>
        <v>#REF!</v>
      </c>
    </row>
    <row r="352" spans="1:21">
      <c r="A352" s="9">
        <f>+'CALIFICACION FINAL'!A352</f>
        <v>347</v>
      </c>
      <c r="B352" s="9" t="str">
        <f>+'CALIFICACION FINAL'!B352</f>
        <v>TUBO EN T No 14</v>
      </c>
      <c r="C352" s="9" t="str">
        <f>+'CALIFICACION FINAL'!C352</f>
        <v>UND</v>
      </c>
      <c r="D352" s="9">
        <f>+'CALIFICACION FINAL'!D352</f>
        <v>8</v>
      </c>
      <c r="E352" s="15">
        <f>+'CALIFICACION FINAL'!E352/'CALIFICACION FINAL'!T352</f>
        <v>1.2631729873109183</v>
      </c>
      <c r="F352" s="15">
        <f>+'CALIFICACION FINAL'!F352/'CALIFICACION FINAL'!T352</f>
        <v>0</v>
      </c>
      <c r="G352" s="15">
        <f>+'CALIFICACION FINAL'!G352/'CALIFICACION FINAL'!T352</f>
        <v>0</v>
      </c>
      <c r="H352" s="15">
        <f>+'CALIFICACION FINAL'!H352/'CALIFICACION FINAL'!T352</f>
        <v>1.1122661122661122</v>
      </c>
      <c r="I352" s="15">
        <f>+'CALIFICACION FINAL'!I352/'CALIFICACION FINAL'!T352</f>
        <v>0</v>
      </c>
      <c r="J352" s="15">
        <f>+'CALIFICACION FINAL'!J352/'CALIFICACION FINAL'!T352</f>
        <v>1.1376299376299372</v>
      </c>
      <c r="K352" s="15">
        <f>+'CALIFICACION FINAL'!K352/'CALIFICACION FINAL'!T352</f>
        <v>0</v>
      </c>
      <c r="L352" s="15">
        <f>+'CALIFICACION FINAL'!L352/'CALIFICACION FINAL'!T352</f>
        <v>0</v>
      </c>
      <c r="M352" s="15">
        <f>+'CALIFICACION FINAL'!M352/'CALIFICACION FINAL'!T352</f>
        <v>0</v>
      </c>
      <c r="N352" s="15">
        <f>+'CALIFICACION FINAL'!N352/'CALIFICACION FINAL'!T352</f>
        <v>0</v>
      </c>
      <c r="O352" s="15">
        <f>+'CALIFICACION FINAL'!O352/'CALIFICACION FINAL'!T352</f>
        <v>1.0395010395010393</v>
      </c>
      <c r="P352" s="15">
        <f>+'CALIFICACION FINAL'!P352/'CALIFICACION FINAL'!T352</f>
        <v>1.042203742203742</v>
      </c>
      <c r="Q352" s="15">
        <f>+'CALIFICACION FINAL'!Q352/'CALIFICACION FINAL'!T352</f>
        <v>0</v>
      </c>
      <c r="R352" s="15">
        <f>+'CALIFICACION FINAL'!R352/'CALIFICACION FINAL'!T352</f>
        <v>0</v>
      </c>
      <c r="S352" s="15">
        <f>+'CALIFICACION FINAL'!S352/'CALIFICACION FINAL'!T352</f>
        <v>1</v>
      </c>
      <c r="T352" s="15" t="e">
        <f>+'CALIFICACION FINAL'!#REF!/'CALIFICACION FINAL'!T352</f>
        <v>#REF!</v>
      </c>
      <c r="U352" s="15" t="e">
        <f>+'CALIFICACION FINAL'!#REF!/'CALIFICACION FINAL'!T352</f>
        <v>#REF!</v>
      </c>
    </row>
    <row r="353" spans="1:21">
      <c r="A353" s="9">
        <f>+'CALIFICACION FINAL'!A353</f>
        <v>348</v>
      </c>
      <c r="B353" s="9" t="str">
        <f>+'CALIFICACION FINAL'!B353</f>
        <v>TUBO ENDOTRAQUEAL PREFORMADO NASAL CON BALON  N. 5.0</v>
      </c>
      <c r="C353" s="9" t="str">
        <f>+'CALIFICACION FINAL'!C353</f>
        <v>UND</v>
      </c>
      <c r="D353" s="9">
        <f>+'CALIFICACION FINAL'!D353</f>
        <v>4</v>
      </c>
      <c r="E353" s="15">
        <f>+'CALIFICACION FINAL'!E353/'CALIFICACION FINAL'!T353</f>
        <v>0</v>
      </c>
      <c r="F353" s="15">
        <f>+'CALIFICACION FINAL'!F353/'CALIFICACION FINAL'!T353</f>
        <v>0</v>
      </c>
      <c r="G353" s="15">
        <f>+'CALIFICACION FINAL'!G353/'CALIFICACION FINAL'!T353</f>
        <v>0</v>
      </c>
      <c r="H353" s="15">
        <f>+'CALIFICACION FINAL'!H353/'CALIFICACION FINAL'!T353</f>
        <v>0</v>
      </c>
      <c r="I353" s="15">
        <f>+'CALIFICACION FINAL'!I353/'CALIFICACION FINAL'!T353</f>
        <v>0</v>
      </c>
      <c r="J353" s="15">
        <f>+'CALIFICACION FINAL'!J353/'CALIFICACION FINAL'!T353</f>
        <v>2.5730407523510972</v>
      </c>
      <c r="K353" s="15">
        <f>+'CALIFICACION FINAL'!K353/'CALIFICACION FINAL'!T353</f>
        <v>0</v>
      </c>
      <c r="L353" s="15">
        <f>+'CALIFICACION FINAL'!L353/'CALIFICACION FINAL'!T353</f>
        <v>0</v>
      </c>
      <c r="M353" s="15">
        <f>+'CALIFICACION FINAL'!M353/'CALIFICACION FINAL'!T353</f>
        <v>0</v>
      </c>
      <c r="N353" s="15">
        <f>+'CALIFICACION FINAL'!N353/'CALIFICACION FINAL'!T353</f>
        <v>0</v>
      </c>
      <c r="O353" s="15">
        <f>+'CALIFICACION FINAL'!O353/'CALIFICACION FINAL'!T353</f>
        <v>0</v>
      </c>
      <c r="P353" s="15">
        <f>+'CALIFICACION FINAL'!P353/'CALIFICACION FINAL'!T353</f>
        <v>1</v>
      </c>
      <c r="Q353" s="15">
        <f>+'CALIFICACION FINAL'!Q353/'CALIFICACION FINAL'!T353</f>
        <v>0</v>
      </c>
      <c r="R353" s="15">
        <f>+'CALIFICACION FINAL'!R353/'CALIFICACION FINAL'!T353</f>
        <v>0</v>
      </c>
      <c r="S353" s="15">
        <f>+'CALIFICACION FINAL'!S353/'CALIFICACION FINAL'!T353</f>
        <v>0</v>
      </c>
      <c r="T353" s="15" t="e">
        <f>+'CALIFICACION FINAL'!#REF!/'CALIFICACION FINAL'!T353</f>
        <v>#REF!</v>
      </c>
      <c r="U353" s="15" t="e">
        <f>+'CALIFICACION FINAL'!#REF!/'CALIFICACION FINAL'!T353</f>
        <v>#REF!</v>
      </c>
    </row>
    <row r="354" spans="1:21">
      <c r="A354" s="9">
        <f>+'CALIFICACION FINAL'!A354</f>
        <v>349</v>
      </c>
      <c r="B354" s="9" t="str">
        <f>+'CALIFICACION FINAL'!B354</f>
        <v>TUBO ENDOTRAQUEAL PREFORMADO NASAL CON BALON  N. 6.0</v>
      </c>
      <c r="C354" s="9" t="str">
        <f>+'CALIFICACION FINAL'!C354</f>
        <v>UND</v>
      </c>
      <c r="D354" s="9">
        <f>+'CALIFICACION FINAL'!D354</f>
        <v>4</v>
      </c>
      <c r="E354" s="15">
        <f>+'CALIFICACION FINAL'!E354/'CALIFICACION FINAL'!T354</f>
        <v>0</v>
      </c>
      <c r="F354" s="15">
        <f>+'CALIFICACION FINAL'!F354/'CALIFICACION FINAL'!T354</f>
        <v>0</v>
      </c>
      <c r="G354" s="15">
        <f>+'CALIFICACION FINAL'!G354/'CALIFICACION FINAL'!T354</f>
        <v>0</v>
      </c>
      <c r="H354" s="15">
        <f>+'CALIFICACION FINAL'!H354/'CALIFICACION FINAL'!T354</f>
        <v>0</v>
      </c>
      <c r="I354" s="15">
        <f>+'CALIFICACION FINAL'!I354/'CALIFICACION FINAL'!T354</f>
        <v>0</v>
      </c>
      <c r="J354" s="15">
        <f>+'CALIFICACION FINAL'!J354/'CALIFICACION FINAL'!T354</f>
        <v>2.5730407523510972</v>
      </c>
      <c r="K354" s="15">
        <f>+'CALIFICACION FINAL'!K354/'CALIFICACION FINAL'!T354</f>
        <v>0</v>
      </c>
      <c r="L354" s="15">
        <f>+'CALIFICACION FINAL'!L354/'CALIFICACION FINAL'!T354</f>
        <v>0</v>
      </c>
      <c r="M354" s="15">
        <f>+'CALIFICACION FINAL'!M354/'CALIFICACION FINAL'!T354</f>
        <v>0</v>
      </c>
      <c r="N354" s="15">
        <f>+'CALIFICACION FINAL'!N354/'CALIFICACION FINAL'!T354</f>
        <v>0</v>
      </c>
      <c r="O354" s="15">
        <f>+'CALIFICACION FINAL'!O354/'CALIFICACION FINAL'!T354</f>
        <v>0</v>
      </c>
      <c r="P354" s="15">
        <f>+'CALIFICACION FINAL'!P354/'CALIFICACION FINAL'!T354</f>
        <v>1</v>
      </c>
      <c r="Q354" s="15">
        <f>+'CALIFICACION FINAL'!Q354/'CALIFICACION FINAL'!T354</f>
        <v>0</v>
      </c>
      <c r="R354" s="15">
        <f>+'CALIFICACION FINAL'!R354/'CALIFICACION FINAL'!T354</f>
        <v>0</v>
      </c>
      <c r="S354" s="15">
        <f>+'CALIFICACION FINAL'!S354/'CALIFICACION FINAL'!T354</f>
        <v>0</v>
      </c>
      <c r="T354" s="15" t="e">
        <f>+'CALIFICACION FINAL'!#REF!/'CALIFICACION FINAL'!T354</f>
        <v>#REF!</v>
      </c>
      <c r="U354" s="15" t="e">
        <f>+'CALIFICACION FINAL'!#REF!/'CALIFICACION FINAL'!T354</f>
        <v>#REF!</v>
      </c>
    </row>
    <row r="355" spans="1:21">
      <c r="A355" s="9">
        <f>+'CALIFICACION FINAL'!A355</f>
        <v>350</v>
      </c>
      <c r="B355" s="9" t="str">
        <f>+'CALIFICACION FINAL'!B355</f>
        <v>TUBO ENDOTRAQUEAL PREFORMADO NASAL CON BALON  N. 6.5</v>
      </c>
      <c r="C355" s="9" t="str">
        <f>+'CALIFICACION FINAL'!C355</f>
        <v>UND</v>
      </c>
      <c r="D355" s="9">
        <f>+'CALIFICACION FINAL'!D355</f>
        <v>4</v>
      </c>
      <c r="E355" s="15">
        <f>+'CALIFICACION FINAL'!E355/'CALIFICACION FINAL'!T355</f>
        <v>0</v>
      </c>
      <c r="F355" s="15">
        <f>+'CALIFICACION FINAL'!F355/'CALIFICACION FINAL'!T355</f>
        <v>0</v>
      </c>
      <c r="G355" s="15">
        <f>+'CALIFICACION FINAL'!G355/'CALIFICACION FINAL'!T355</f>
        <v>0</v>
      </c>
      <c r="H355" s="15">
        <f>+'CALIFICACION FINAL'!H355/'CALIFICACION FINAL'!T355</f>
        <v>0</v>
      </c>
      <c r="I355" s="15">
        <f>+'CALIFICACION FINAL'!I355/'CALIFICACION FINAL'!T355</f>
        <v>0</v>
      </c>
      <c r="J355" s="15">
        <f>+'CALIFICACION FINAL'!J355/'CALIFICACION FINAL'!T355</f>
        <v>2.5730407523510972</v>
      </c>
      <c r="K355" s="15">
        <f>+'CALIFICACION FINAL'!K355/'CALIFICACION FINAL'!T355</f>
        <v>0</v>
      </c>
      <c r="L355" s="15">
        <f>+'CALIFICACION FINAL'!L355/'CALIFICACION FINAL'!T355</f>
        <v>0</v>
      </c>
      <c r="M355" s="15">
        <f>+'CALIFICACION FINAL'!M355/'CALIFICACION FINAL'!T355</f>
        <v>0</v>
      </c>
      <c r="N355" s="15">
        <f>+'CALIFICACION FINAL'!N355/'CALIFICACION FINAL'!T355</f>
        <v>0</v>
      </c>
      <c r="O355" s="15">
        <f>+'CALIFICACION FINAL'!O355/'CALIFICACION FINAL'!T355</f>
        <v>0</v>
      </c>
      <c r="P355" s="15">
        <f>+'CALIFICACION FINAL'!P355/'CALIFICACION FINAL'!T355</f>
        <v>1</v>
      </c>
      <c r="Q355" s="15">
        <f>+'CALIFICACION FINAL'!Q355/'CALIFICACION FINAL'!T355</f>
        <v>0</v>
      </c>
      <c r="R355" s="15">
        <f>+'CALIFICACION FINAL'!R355/'CALIFICACION FINAL'!T355</f>
        <v>0</v>
      </c>
      <c r="S355" s="15">
        <f>+'CALIFICACION FINAL'!S355/'CALIFICACION FINAL'!T355</f>
        <v>0</v>
      </c>
      <c r="T355" s="15" t="e">
        <f>+'CALIFICACION FINAL'!#REF!/'CALIFICACION FINAL'!T355</f>
        <v>#REF!</v>
      </c>
      <c r="U355" s="15" t="e">
        <f>+'CALIFICACION FINAL'!#REF!/'CALIFICACION FINAL'!T355</f>
        <v>#REF!</v>
      </c>
    </row>
    <row r="356" spans="1:21">
      <c r="A356" s="9">
        <f>+'CALIFICACION FINAL'!A356</f>
        <v>351</v>
      </c>
      <c r="B356" s="9" t="str">
        <f>+'CALIFICACION FINAL'!B356</f>
        <v>TUBO ENDOTRAQUEAL PREFORMADO NASAL CON BALON  N. 7.0</v>
      </c>
      <c r="C356" s="9" t="str">
        <f>+'CALIFICACION FINAL'!C356</f>
        <v>UND</v>
      </c>
      <c r="D356" s="9">
        <f>+'CALIFICACION FINAL'!D356</f>
        <v>4</v>
      </c>
      <c r="E356" s="15">
        <f>+'CALIFICACION FINAL'!E356/'CALIFICACION FINAL'!T356</f>
        <v>0</v>
      </c>
      <c r="F356" s="15">
        <f>+'CALIFICACION FINAL'!F356/'CALIFICACION FINAL'!T356</f>
        <v>0</v>
      </c>
      <c r="G356" s="15">
        <f>+'CALIFICACION FINAL'!G356/'CALIFICACION FINAL'!T356</f>
        <v>0</v>
      </c>
      <c r="H356" s="15">
        <f>+'CALIFICACION FINAL'!H356/'CALIFICACION FINAL'!T356</f>
        <v>0</v>
      </c>
      <c r="I356" s="15">
        <f>+'CALIFICACION FINAL'!I356/'CALIFICACION FINAL'!T356</f>
        <v>0</v>
      </c>
      <c r="J356" s="15">
        <f>+'CALIFICACION FINAL'!J356/'CALIFICACION FINAL'!T356</f>
        <v>2.5730407523510972</v>
      </c>
      <c r="K356" s="15">
        <f>+'CALIFICACION FINAL'!K356/'CALIFICACION FINAL'!T356</f>
        <v>0</v>
      </c>
      <c r="L356" s="15">
        <f>+'CALIFICACION FINAL'!L356/'CALIFICACION FINAL'!T356</f>
        <v>0</v>
      </c>
      <c r="M356" s="15">
        <f>+'CALIFICACION FINAL'!M356/'CALIFICACION FINAL'!T356</f>
        <v>0</v>
      </c>
      <c r="N356" s="15">
        <f>+'CALIFICACION FINAL'!N356/'CALIFICACION FINAL'!T356</f>
        <v>0</v>
      </c>
      <c r="O356" s="15">
        <f>+'CALIFICACION FINAL'!O356/'CALIFICACION FINAL'!T356</f>
        <v>0</v>
      </c>
      <c r="P356" s="15">
        <f>+'CALIFICACION FINAL'!P356/'CALIFICACION FINAL'!T356</f>
        <v>1</v>
      </c>
      <c r="Q356" s="15">
        <f>+'CALIFICACION FINAL'!Q356/'CALIFICACION FINAL'!T356</f>
        <v>0</v>
      </c>
      <c r="R356" s="15">
        <f>+'CALIFICACION FINAL'!R356/'CALIFICACION FINAL'!T356</f>
        <v>0</v>
      </c>
      <c r="S356" s="15">
        <f>+'CALIFICACION FINAL'!S356/'CALIFICACION FINAL'!T356</f>
        <v>0</v>
      </c>
      <c r="T356" s="15" t="e">
        <f>+'CALIFICACION FINAL'!#REF!/'CALIFICACION FINAL'!T356</f>
        <v>#REF!</v>
      </c>
      <c r="U356" s="15" t="e">
        <f>+'CALIFICACION FINAL'!#REF!/'CALIFICACION FINAL'!T356</f>
        <v>#REF!</v>
      </c>
    </row>
    <row r="357" spans="1:21">
      <c r="A357" s="9">
        <f>+'CALIFICACION FINAL'!A357</f>
        <v>352</v>
      </c>
      <c r="B357" s="9" t="str">
        <f>+'CALIFICACION FINAL'!B357</f>
        <v>TUBO ENDOTRAQUEAL PREFORMADO NASAL CON BALON  N. 7.5</v>
      </c>
      <c r="C357" s="9" t="str">
        <f>+'CALIFICACION FINAL'!C357</f>
        <v>UND</v>
      </c>
      <c r="D357" s="9">
        <f>+'CALIFICACION FINAL'!D357</f>
        <v>4</v>
      </c>
      <c r="E357" s="15">
        <f>+'CALIFICACION FINAL'!E357/'CALIFICACION FINAL'!T357</f>
        <v>0</v>
      </c>
      <c r="F357" s="15">
        <f>+'CALIFICACION FINAL'!F357/'CALIFICACION FINAL'!T357</f>
        <v>0</v>
      </c>
      <c r="G357" s="15">
        <f>+'CALIFICACION FINAL'!G357/'CALIFICACION FINAL'!T357</f>
        <v>0</v>
      </c>
      <c r="H357" s="15">
        <f>+'CALIFICACION FINAL'!H357/'CALIFICACION FINAL'!T357</f>
        <v>0</v>
      </c>
      <c r="I357" s="15">
        <f>+'CALIFICACION FINAL'!I357/'CALIFICACION FINAL'!T357</f>
        <v>0</v>
      </c>
      <c r="J357" s="15">
        <f>+'CALIFICACION FINAL'!J357/'CALIFICACION FINAL'!T357</f>
        <v>2.5730407523510972</v>
      </c>
      <c r="K357" s="15">
        <f>+'CALIFICACION FINAL'!K357/'CALIFICACION FINAL'!T357</f>
        <v>0</v>
      </c>
      <c r="L357" s="15">
        <f>+'CALIFICACION FINAL'!L357/'CALIFICACION FINAL'!T357</f>
        <v>0</v>
      </c>
      <c r="M357" s="15">
        <f>+'CALIFICACION FINAL'!M357/'CALIFICACION FINAL'!T357</f>
        <v>0</v>
      </c>
      <c r="N357" s="15">
        <f>+'CALIFICACION FINAL'!N357/'CALIFICACION FINAL'!T357</f>
        <v>0</v>
      </c>
      <c r="O357" s="15">
        <f>+'CALIFICACION FINAL'!O357/'CALIFICACION FINAL'!T357</f>
        <v>0</v>
      </c>
      <c r="P357" s="15">
        <f>+'CALIFICACION FINAL'!P357/'CALIFICACION FINAL'!T357</f>
        <v>1</v>
      </c>
      <c r="Q357" s="15">
        <f>+'CALIFICACION FINAL'!Q357/'CALIFICACION FINAL'!T357</f>
        <v>0</v>
      </c>
      <c r="R357" s="15">
        <f>+'CALIFICACION FINAL'!R357/'CALIFICACION FINAL'!T357</f>
        <v>0</v>
      </c>
      <c r="S357" s="15">
        <f>+'CALIFICACION FINAL'!S357/'CALIFICACION FINAL'!T357</f>
        <v>0</v>
      </c>
      <c r="T357" s="15" t="e">
        <f>+'CALIFICACION FINAL'!#REF!/'CALIFICACION FINAL'!T357</f>
        <v>#REF!</v>
      </c>
      <c r="U357" s="15" t="e">
        <f>+'CALIFICACION FINAL'!#REF!/'CALIFICACION FINAL'!T357</f>
        <v>#REF!</v>
      </c>
    </row>
    <row r="358" spans="1:21">
      <c r="A358" s="9">
        <f>+'CALIFICACION FINAL'!A358</f>
        <v>353</v>
      </c>
      <c r="B358" s="9" t="str">
        <f>+'CALIFICACION FINAL'!B358</f>
        <v>TUBO ENDOTRAQUEAL No  5.0 C/ NEUMOTAPONADOR</v>
      </c>
      <c r="C358" s="9" t="str">
        <f>+'CALIFICACION FINAL'!C358</f>
        <v>UND</v>
      </c>
      <c r="D358" s="9">
        <f>+'CALIFICACION FINAL'!D358</f>
        <v>24</v>
      </c>
      <c r="E358" s="15">
        <f>+'CALIFICACION FINAL'!E358/'CALIFICACION FINAL'!T358</f>
        <v>1.155511781978074</v>
      </c>
      <c r="F358" s="15">
        <f>+'CALIFICACION FINAL'!F358/'CALIFICACION FINAL'!T358</f>
        <v>0</v>
      </c>
      <c r="G358" s="15">
        <f>+'CALIFICACION FINAL'!G358/'CALIFICACION FINAL'!T358</f>
        <v>0</v>
      </c>
      <c r="H358" s="15">
        <f>+'CALIFICACION FINAL'!H358/'CALIFICACION FINAL'!T358</f>
        <v>0</v>
      </c>
      <c r="I358" s="15">
        <f>+'CALIFICACION FINAL'!I358/'CALIFICACION FINAL'!T358</f>
        <v>0</v>
      </c>
      <c r="J358" s="15">
        <f>+'CALIFICACION FINAL'!J358/'CALIFICACION FINAL'!T358</f>
        <v>1</v>
      </c>
      <c r="K358" s="15">
        <f>+'CALIFICACION FINAL'!K358/'CALIFICACION FINAL'!T358</f>
        <v>0</v>
      </c>
      <c r="L358" s="15">
        <f>+'CALIFICACION FINAL'!L358/'CALIFICACION FINAL'!T358</f>
        <v>0</v>
      </c>
      <c r="M358" s="15">
        <f>+'CALIFICACION FINAL'!M358/'CALIFICACION FINAL'!T358</f>
        <v>0</v>
      </c>
      <c r="N358" s="15">
        <f>+'CALIFICACION FINAL'!N358/'CALIFICACION FINAL'!T358</f>
        <v>0</v>
      </c>
      <c r="O358" s="15">
        <f>+'CALIFICACION FINAL'!O358/'CALIFICACION FINAL'!T358</f>
        <v>1.259627727856226</v>
      </c>
      <c r="P358" s="15">
        <f>+'CALIFICACION FINAL'!P358/'CALIFICACION FINAL'!T358</f>
        <v>0</v>
      </c>
      <c r="Q358" s="15">
        <f>+'CALIFICACION FINAL'!Q358/'CALIFICACION FINAL'!T358</f>
        <v>0</v>
      </c>
      <c r="R358" s="15">
        <f>+'CALIFICACION FINAL'!R358/'CALIFICACION FINAL'!T358</f>
        <v>0</v>
      </c>
      <c r="S358" s="15">
        <f>+'CALIFICACION FINAL'!S358/'CALIFICACION FINAL'!T358</f>
        <v>0</v>
      </c>
      <c r="T358" s="15" t="e">
        <f>+'CALIFICACION FINAL'!#REF!/'CALIFICACION FINAL'!T358</f>
        <v>#REF!</v>
      </c>
      <c r="U358" s="15" t="e">
        <f>+'CALIFICACION FINAL'!#REF!/'CALIFICACION FINAL'!T358</f>
        <v>#REF!</v>
      </c>
    </row>
    <row r="359" spans="1:21">
      <c r="A359" s="9">
        <f>+'CALIFICACION FINAL'!A359</f>
        <v>354</v>
      </c>
      <c r="B359" s="9" t="str">
        <f>+'CALIFICACION FINAL'!B359</f>
        <v>TUBO ENDOTRAQUEAL No. 2 SIN BALON</v>
      </c>
      <c r="C359" s="9" t="str">
        <f>+'CALIFICACION FINAL'!C359</f>
        <v>UND</v>
      </c>
      <c r="D359" s="9">
        <f>+'CALIFICACION FINAL'!D359</f>
        <v>30</v>
      </c>
      <c r="E359" s="15">
        <f>+'CALIFICACION FINAL'!E359/'CALIFICACION FINAL'!T359</f>
        <v>1</v>
      </c>
      <c r="F359" s="15">
        <f>+'CALIFICACION FINAL'!F359/'CALIFICACION FINAL'!T359</f>
        <v>0</v>
      </c>
      <c r="G359" s="15">
        <f>+'CALIFICACION FINAL'!G359/'CALIFICACION FINAL'!T359</f>
        <v>0</v>
      </c>
      <c r="H359" s="15">
        <f>+'CALIFICACION FINAL'!H359/'CALIFICACION FINAL'!T359</f>
        <v>1.9536830357142858</v>
      </c>
      <c r="I359" s="15">
        <f>+'CALIFICACION FINAL'!I359/'CALIFICACION FINAL'!T359</f>
        <v>0</v>
      </c>
      <c r="J359" s="15">
        <f>+'CALIFICACION FINAL'!J359/'CALIFICACION FINAL'!T359</f>
        <v>0</v>
      </c>
      <c r="K359" s="15">
        <f>+'CALIFICACION FINAL'!K359/'CALIFICACION FINAL'!T359</f>
        <v>0</v>
      </c>
      <c r="L359" s="15">
        <f>+'CALIFICACION FINAL'!L359/'CALIFICACION FINAL'!T359</f>
        <v>0</v>
      </c>
      <c r="M359" s="15">
        <f>+'CALIFICACION FINAL'!M359/'CALIFICACION FINAL'!T359</f>
        <v>0</v>
      </c>
      <c r="N359" s="15">
        <f>+'CALIFICACION FINAL'!N359/'CALIFICACION FINAL'!T359</f>
        <v>1.0518973214285714</v>
      </c>
      <c r="O359" s="15">
        <f>+'CALIFICACION FINAL'!O359/'CALIFICACION FINAL'!T359</f>
        <v>1.359375</v>
      </c>
      <c r="P359" s="15">
        <f>+'CALIFICACION FINAL'!P359/'CALIFICACION FINAL'!T359</f>
        <v>1.1328125</v>
      </c>
      <c r="Q359" s="15">
        <f>+'CALIFICACION FINAL'!Q359/'CALIFICACION FINAL'!T359</f>
        <v>0</v>
      </c>
      <c r="R359" s="15">
        <f>+'CALIFICACION FINAL'!R359/'CALIFICACION FINAL'!T359</f>
        <v>0</v>
      </c>
      <c r="S359" s="15">
        <f>+'CALIFICACION FINAL'!S359/'CALIFICACION FINAL'!T359</f>
        <v>0</v>
      </c>
      <c r="T359" s="15" t="e">
        <f>+'CALIFICACION FINAL'!#REF!/'CALIFICACION FINAL'!T359</f>
        <v>#REF!</v>
      </c>
      <c r="U359" s="15" t="e">
        <f>+'CALIFICACION FINAL'!#REF!/'CALIFICACION FINAL'!T359</f>
        <v>#REF!</v>
      </c>
    </row>
    <row r="360" spans="1:21">
      <c r="A360" s="9">
        <f>+'CALIFICACION FINAL'!A360</f>
        <v>355</v>
      </c>
      <c r="B360" s="9" t="str">
        <f>+'CALIFICACION FINAL'!B360</f>
        <v>TUBO ENDOTRAQUEAL No. 2.5 SIN BALON</v>
      </c>
      <c r="C360" s="9" t="str">
        <f>+'CALIFICACION FINAL'!C360</f>
        <v>UND</v>
      </c>
      <c r="D360" s="9">
        <f>+'CALIFICACION FINAL'!D360</f>
        <v>30</v>
      </c>
      <c r="E360" s="15">
        <f>+'CALIFICACION FINAL'!E360/'CALIFICACION FINAL'!T360</f>
        <v>1.1153184508027556</v>
      </c>
      <c r="F360" s="15">
        <f>+'CALIFICACION FINAL'!F360/'CALIFICACION FINAL'!T360</f>
        <v>0</v>
      </c>
      <c r="G360" s="15">
        <f>+'CALIFICACION FINAL'!G360/'CALIFICACION FINAL'!T360</f>
        <v>0</v>
      </c>
      <c r="H360" s="15">
        <f>+'CALIFICACION FINAL'!H360/'CALIFICACION FINAL'!T360</f>
        <v>1.2858526335705875</v>
      </c>
      <c r="I360" s="15">
        <f>+'CALIFICACION FINAL'!I360/'CALIFICACION FINAL'!T360</f>
        <v>0</v>
      </c>
      <c r="J360" s="15">
        <f>+'CALIFICACION FINAL'!J360/'CALIFICACION FINAL'!T360</f>
        <v>1</v>
      </c>
      <c r="K360" s="15">
        <f>+'CALIFICACION FINAL'!K360/'CALIFICACION FINAL'!T360</f>
        <v>0</v>
      </c>
      <c r="L360" s="15">
        <f>+'CALIFICACION FINAL'!L360/'CALIFICACION FINAL'!T360</f>
        <v>0</v>
      </c>
      <c r="M360" s="15">
        <f>+'CALIFICACION FINAL'!M360/'CALIFICACION FINAL'!T360</f>
        <v>0</v>
      </c>
      <c r="N360" s="15">
        <f>+'CALIFICACION FINAL'!N360/'CALIFICACION FINAL'!T360</f>
        <v>1.1732004909392824</v>
      </c>
      <c r="O360" s="15">
        <f>+'CALIFICACION FINAL'!O360/'CALIFICACION FINAL'!T360</f>
        <v>1.3406974225687676</v>
      </c>
      <c r="P360" s="15">
        <f>+'CALIFICACION FINAL'!P360/'CALIFICACION FINAL'!T360</f>
        <v>1.1515414049527111</v>
      </c>
      <c r="Q360" s="15">
        <f>+'CALIFICACION FINAL'!Q360/'CALIFICACION FINAL'!T360</f>
        <v>0</v>
      </c>
      <c r="R360" s="15">
        <f>+'CALIFICACION FINAL'!R360/'CALIFICACION FINAL'!T360</f>
        <v>0</v>
      </c>
      <c r="S360" s="15">
        <f>+'CALIFICACION FINAL'!S360/'CALIFICACION FINAL'!T360</f>
        <v>0</v>
      </c>
      <c r="T360" s="15" t="e">
        <f>+'CALIFICACION FINAL'!#REF!/'CALIFICACION FINAL'!T360</f>
        <v>#REF!</v>
      </c>
      <c r="U360" s="15" t="e">
        <f>+'CALIFICACION FINAL'!#REF!/'CALIFICACION FINAL'!T360</f>
        <v>#REF!</v>
      </c>
    </row>
    <row r="361" spans="1:21">
      <c r="A361" s="9">
        <f>+'CALIFICACION FINAL'!A361</f>
        <v>356</v>
      </c>
      <c r="B361" s="9" t="str">
        <f>+'CALIFICACION FINAL'!B361</f>
        <v>TUBO ENDOTRAQUEAL No. 7.0 C/NEUMOTAPONADOR</v>
      </c>
      <c r="C361" s="9" t="str">
        <f>+'CALIFICACION FINAL'!C361</f>
        <v>UND</v>
      </c>
      <c r="D361" s="9">
        <f>+'CALIFICACION FINAL'!D361</f>
        <v>100</v>
      </c>
      <c r="E361" s="15">
        <f>+'CALIFICACION FINAL'!E361/'CALIFICACION FINAL'!T361</f>
        <v>1.3172834314550042</v>
      </c>
      <c r="F361" s="15">
        <f>+'CALIFICACION FINAL'!F361/'CALIFICACION FINAL'!T361</f>
        <v>0</v>
      </c>
      <c r="G361" s="15">
        <f>+'CALIFICACION FINAL'!G361/'CALIFICACION FINAL'!T361</f>
        <v>0</v>
      </c>
      <c r="H361" s="15">
        <f>+'CALIFICACION FINAL'!H361/'CALIFICACION FINAL'!T361</f>
        <v>1.3666947014297728</v>
      </c>
      <c r="I361" s="15">
        <f>+'CALIFICACION FINAL'!I361/'CALIFICACION FINAL'!T361</f>
        <v>0</v>
      </c>
      <c r="J361" s="15">
        <f>+'CALIFICACION FINAL'!J361/'CALIFICACION FINAL'!T361</f>
        <v>1.0489390243902437</v>
      </c>
      <c r="K361" s="15">
        <f>+'CALIFICACION FINAL'!K361/'CALIFICACION FINAL'!T361</f>
        <v>0</v>
      </c>
      <c r="L361" s="15">
        <f>+'CALIFICACION FINAL'!L361/'CALIFICACION FINAL'!T361</f>
        <v>0</v>
      </c>
      <c r="M361" s="15">
        <f>+'CALIFICACION FINAL'!M361/'CALIFICACION FINAL'!T361</f>
        <v>0</v>
      </c>
      <c r="N361" s="15">
        <f>+'CALIFICACION FINAL'!N361/'CALIFICACION FINAL'!T361</f>
        <v>1</v>
      </c>
      <c r="O361" s="15">
        <f>+'CALIFICACION FINAL'!O361/'CALIFICACION FINAL'!T361</f>
        <v>1.4353658536585365</v>
      </c>
      <c r="P361" s="15">
        <f>+'CALIFICACION FINAL'!P361/'CALIFICACION FINAL'!T361</f>
        <v>0</v>
      </c>
      <c r="Q361" s="15">
        <f>+'CALIFICACION FINAL'!Q361/'CALIFICACION FINAL'!T361</f>
        <v>0</v>
      </c>
      <c r="R361" s="15">
        <f>+'CALIFICACION FINAL'!R361/'CALIFICACION FINAL'!T361</f>
        <v>0</v>
      </c>
      <c r="S361" s="15">
        <f>+'CALIFICACION FINAL'!S361/'CALIFICACION FINAL'!T361</f>
        <v>1.524390243902439</v>
      </c>
      <c r="T361" s="15" t="e">
        <f>+'CALIFICACION FINAL'!#REF!/'CALIFICACION FINAL'!T361</f>
        <v>#REF!</v>
      </c>
      <c r="U361" s="15" t="e">
        <f>+'CALIFICACION FINAL'!#REF!/'CALIFICACION FINAL'!T361</f>
        <v>#REF!</v>
      </c>
    </row>
    <row r="362" spans="1:21">
      <c r="A362" s="9">
        <f>+'CALIFICACION FINAL'!A362</f>
        <v>357</v>
      </c>
      <c r="B362" s="9" t="str">
        <f>+'CALIFICACION FINAL'!B362</f>
        <v>TUBO ENDOTRAQUEAL No. 7.5 C/NEUMOTAPONADOR</v>
      </c>
      <c r="C362" s="9" t="str">
        <f>+'CALIFICACION FINAL'!C362</f>
        <v>UND</v>
      </c>
      <c r="D362" s="9">
        <f>+'CALIFICACION FINAL'!D362</f>
        <v>100</v>
      </c>
      <c r="E362" s="15">
        <f>+'CALIFICACION FINAL'!E362/'CALIFICACION FINAL'!T362</f>
        <v>1.3172834314550042</v>
      </c>
      <c r="F362" s="15">
        <f>+'CALIFICACION FINAL'!F362/'CALIFICACION FINAL'!T362</f>
        <v>0</v>
      </c>
      <c r="G362" s="15">
        <f>+'CALIFICACION FINAL'!G362/'CALIFICACION FINAL'!T362</f>
        <v>0</v>
      </c>
      <c r="H362" s="15">
        <f>+'CALIFICACION FINAL'!H362/'CALIFICACION FINAL'!T362</f>
        <v>1.3666947014297728</v>
      </c>
      <c r="I362" s="15">
        <f>+'CALIFICACION FINAL'!I362/'CALIFICACION FINAL'!T362</f>
        <v>0</v>
      </c>
      <c r="J362" s="15">
        <f>+'CALIFICACION FINAL'!J362/'CALIFICACION FINAL'!T362</f>
        <v>1.0489390243902437</v>
      </c>
      <c r="K362" s="15">
        <f>+'CALIFICACION FINAL'!K362/'CALIFICACION FINAL'!T362</f>
        <v>0</v>
      </c>
      <c r="L362" s="15">
        <f>+'CALIFICACION FINAL'!L362/'CALIFICACION FINAL'!T362</f>
        <v>0</v>
      </c>
      <c r="M362" s="15">
        <f>+'CALIFICACION FINAL'!M362/'CALIFICACION FINAL'!T362</f>
        <v>0</v>
      </c>
      <c r="N362" s="15">
        <f>+'CALIFICACION FINAL'!N362/'CALIFICACION FINAL'!T362</f>
        <v>1</v>
      </c>
      <c r="O362" s="15">
        <f>+'CALIFICACION FINAL'!O362/'CALIFICACION FINAL'!T362</f>
        <v>1.4353658536585365</v>
      </c>
      <c r="P362" s="15">
        <f>+'CALIFICACION FINAL'!P362/'CALIFICACION FINAL'!T362</f>
        <v>0</v>
      </c>
      <c r="Q362" s="15">
        <f>+'CALIFICACION FINAL'!Q362/'CALIFICACION FINAL'!T362</f>
        <v>0</v>
      </c>
      <c r="R362" s="15">
        <f>+'CALIFICACION FINAL'!R362/'CALIFICACION FINAL'!T362</f>
        <v>0</v>
      </c>
      <c r="S362" s="15">
        <f>+'CALIFICACION FINAL'!S362/'CALIFICACION FINAL'!T362</f>
        <v>1.524390243902439</v>
      </c>
      <c r="T362" s="15" t="e">
        <f>+'CALIFICACION FINAL'!#REF!/'CALIFICACION FINAL'!T362</f>
        <v>#REF!</v>
      </c>
      <c r="U362" s="15" t="e">
        <f>+'CALIFICACION FINAL'!#REF!/'CALIFICACION FINAL'!T362</f>
        <v>#REF!</v>
      </c>
    </row>
    <row r="363" spans="1:21">
      <c r="A363" s="9">
        <f>+'CALIFICACION FINAL'!A363</f>
        <v>358</v>
      </c>
      <c r="B363" s="9" t="str">
        <f>+'CALIFICACION FINAL'!B363</f>
        <v>TUBO ENDOTRAQUEAL No. 8.0 C/ NEUMOTAPONADOR</v>
      </c>
      <c r="C363" s="9" t="str">
        <f>+'CALIFICACION FINAL'!C363</f>
        <v>UND</v>
      </c>
      <c r="D363" s="9">
        <f>+'CALIFICACION FINAL'!D363</f>
        <v>20</v>
      </c>
      <c r="E363" s="15">
        <f>+'CALIFICACION FINAL'!E363/'CALIFICACION FINAL'!T363</f>
        <v>1.3172834314550042</v>
      </c>
      <c r="F363" s="15">
        <f>+'CALIFICACION FINAL'!F363/'CALIFICACION FINAL'!T363</f>
        <v>0</v>
      </c>
      <c r="G363" s="15">
        <f>+'CALIFICACION FINAL'!G363/'CALIFICACION FINAL'!T363</f>
        <v>0</v>
      </c>
      <c r="H363" s="15">
        <f>+'CALIFICACION FINAL'!H363/'CALIFICACION FINAL'!T363</f>
        <v>0</v>
      </c>
      <c r="I363" s="15">
        <f>+'CALIFICACION FINAL'!I363/'CALIFICACION FINAL'!T363</f>
        <v>0</v>
      </c>
      <c r="J363" s="15">
        <f>+'CALIFICACION FINAL'!J363/'CALIFICACION FINAL'!T363</f>
        <v>1.0489390243902437</v>
      </c>
      <c r="K363" s="15">
        <f>+'CALIFICACION FINAL'!K363/'CALIFICACION FINAL'!T363</f>
        <v>0</v>
      </c>
      <c r="L363" s="15">
        <f>+'CALIFICACION FINAL'!L363/'CALIFICACION FINAL'!T363</f>
        <v>0</v>
      </c>
      <c r="M363" s="15">
        <f>+'CALIFICACION FINAL'!M363/'CALIFICACION FINAL'!T363</f>
        <v>0</v>
      </c>
      <c r="N363" s="15">
        <f>+'CALIFICACION FINAL'!N363/'CALIFICACION FINAL'!T363</f>
        <v>1</v>
      </c>
      <c r="O363" s="15">
        <f>+'CALIFICACION FINAL'!O363/'CALIFICACION FINAL'!T363</f>
        <v>1.4359756097560976</v>
      </c>
      <c r="P363" s="15">
        <f>+'CALIFICACION FINAL'!P363/'CALIFICACION FINAL'!T363</f>
        <v>0</v>
      </c>
      <c r="Q363" s="15">
        <f>+'CALIFICACION FINAL'!Q363/'CALIFICACION FINAL'!T363</f>
        <v>0</v>
      </c>
      <c r="R363" s="15">
        <f>+'CALIFICACION FINAL'!R363/'CALIFICACION FINAL'!T363</f>
        <v>0</v>
      </c>
      <c r="S363" s="15">
        <f>+'CALIFICACION FINAL'!S363/'CALIFICACION FINAL'!T363</f>
        <v>1.524390243902439</v>
      </c>
      <c r="T363" s="15" t="e">
        <f>+'CALIFICACION FINAL'!#REF!/'CALIFICACION FINAL'!T363</f>
        <v>#REF!</v>
      </c>
      <c r="U363" s="15" t="e">
        <f>+'CALIFICACION FINAL'!#REF!/'CALIFICACION FINAL'!T363</f>
        <v>#REF!</v>
      </c>
    </row>
    <row r="364" spans="1:21">
      <c r="A364" s="9">
        <f>+'CALIFICACION FINAL'!A364</f>
        <v>359</v>
      </c>
      <c r="B364" s="9" t="str">
        <f>+'CALIFICACION FINAL'!B364</f>
        <v>TUBO ENDOTRAQUEAL No. 8.5 C/ NEUMOTAPONADOR</v>
      </c>
      <c r="C364" s="9" t="str">
        <f>+'CALIFICACION FINAL'!C364</f>
        <v>UND</v>
      </c>
      <c r="D364" s="9">
        <f>+'CALIFICACION FINAL'!D364</f>
        <v>20</v>
      </c>
      <c r="E364" s="15">
        <f>+'CALIFICACION FINAL'!E364/'CALIFICACION FINAL'!T364</f>
        <v>1.3172834314550042</v>
      </c>
      <c r="F364" s="15">
        <f>+'CALIFICACION FINAL'!F364/'CALIFICACION FINAL'!T364</f>
        <v>0</v>
      </c>
      <c r="G364" s="15">
        <f>+'CALIFICACION FINAL'!G364/'CALIFICACION FINAL'!T364</f>
        <v>0</v>
      </c>
      <c r="H364" s="15">
        <f>+'CALIFICACION FINAL'!H364/'CALIFICACION FINAL'!T364</f>
        <v>1.3666947014297728</v>
      </c>
      <c r="I364" s="15">
        <f>+'CALIFICACION FINAL'!I364/'CALIFICACION FINAL'!T364</f>
        <v>0</v>
      </c>
      <c r="J364" s="15">
        <f>+'CALIFICACION FINAL'!J364/'CALIFICACION FINAL'!T364</f>
        <v>1.0489390243902437</v>
      </c>
      <c r="K364" s="15">
        <f>+'CALIFICACION FINAL'!K364/'CALIFICACION FINAL'!T364</f>
        <v>0</v>
      </c>
      <c r="L364" s="15">
        <f>+'CALIFICACION FINAL'!L364/'CALIFICACION FINAL'!T364</f>
        <v>0</v>
      </c>
      <c r="M364" s="15">
        <f>+'CALIFICACION FINAL'!M364/'CALIFICACION FINAL'!T364</f>
        <v>0</v>
      </c>
      <c r="N364" s="15">
        <f>+'CALIFICACION FINAL'!N364/'CALIFICACION FINAL'!T364</f>
        <v>1</v>
      </c>
      <c r="O364" s="15">
        <f>+'CALIFICACION FINAL'!O364/'CALIFICACION FINAL'!T364</f>
        <v>1.4371951219512193</v>
      </c>
      <c r="P364" s="15">
        <f>+'CALIFICACION FINAL'!P364/'CALIFICACION FINAL'!T364</f>
        <v>0</v>
      </c>
      <c r="Q364" s="15">
        <f>+'CALIFICACION FINAL'!Q364/'CALIFICACION FINAL'!T364</f>
        <v>0</v>
      </c>
      <c r="R364" s="15">
        <f>+'CALIFICACION FINAL'!R364/'CALIFICACION FINAL'!T364</f>
        <v>0</v>
      </c>
      <c r="S364" s="15">
        <f>+'CALIFICACION FINAL'!S364/'CALIFICACION FINAL'!T364</f>
        <v>0</v>
      </c>
      <c r="T364" s="15" t="e">
        <f>+'CALIFICACION FINAL'!#REF!/'CALIFICACION FINAL'!T364</f>
        <v>#REF!</v>
      </c>
      <c r="U364" s="15" t="e">
        <f>+'CALIFICACION FINAL'!#REF!/'CALIFICACION FINAL'!T364</f>
        <v>#REF!</v>
      </c>
    </row>
    <row r="365" spans="1:21">
      <c r="A365" s="9">
        <f>+'CALIFICACION FINAL'!A365</f>
        <v>360</v>
      </c>
      <c r="B365" s="9" t="str">
        <f>+'CALIFICACION FINAL'!B365</f>
        <v>TUBO ENDOTRAQUEAL No. 9 C/ NEUMOTAPONADOR</v>
      </c>
      <c r="C365" s="9" t="str">
        <f>+'CALIFICACION FINAL'!C365</f>
        <v>UND</v>
      </c>
      <c r="D365" s="9">
        <f>+'CALIFICACION FINAL'!D365</f>
        <v>4</v>
      </c>
      <c r="E365" s="15">
        <f>+'CALIFICACION FINAL'!E365/'CALIFICACION FINAL'!T365</f>
        <v>1.2558246006918765</v>
      </c>
      <c r="F365" s="15">
        <f>+'CALIFICACION FINAL'!F365/'CALIFICACION FINAL'!T365</f>
        <v>0</v>
      </c>
      <c r="G365" s="15">
        <f>+'CALIFICACION FINAL'!G365/'CALIFICACION FINAL'!T365</f>
        <v>0</v>
      </c>
      <c r="H365" s="15">
        <f>+'CALIFICACION FINAL'!H365/'CALIFICACION FINAL'!T365</f>
        <v>1.3620635533441821</v>
      </c>
      <c r="I365" s="15">
        <f>+'CALIFICACION FINAL'!I365/'CALIFICACION FINAL'!T365</f>
        <v>0</v>
      </c>
      <c r="J365" s="15">
        <f>+'CALIFICACION FINAL'!J365/'CALIFICACION FINAL'!T365</f>
        <v>1</v>
      </c>
      <c r="K365" s="15">
        <f>+'CALIFICACION FINAL'!K365/'CALIFICACION FINAL'!T365</f>
        <v>0</v>
      </c>
      <c r="L365" s="15">
        <f>+'CALIFICACION FINAL'!L365/'CALIFICACION FINAL'!T365</f>
        <v>0</v>
      </c>
      <c r="M365" s="15">
        <f>+'CALIFICACION FINAL'!M365/'CALIFICACION FINAL'!T365</f>
        <v>0</v>
      </c>
      <c r="N365" s="15">
        <f>+'CALIFICACION FINAL'!N365/'CALIFICACION FINAL'!T365</f>
        <v>1.2352783881506286</v>
      </c>
      <c r="O365" s="15">
        <f>+'CALIFICACION FINAL'!O365/'CALIFICACION FINAL'!T365</f>
        <v>1.4945415227930665</v>
      </c>
      <c r="P365" s="15">
        <f>+'CALIFICACION FINAL'!P365/'CALIFICACION FINAL'!T365</f>
        <v>0</v>
      </c>
      <c r="Q365" s="15">
        <f>+'CALIFICACION FINAL'!Q365/'CALIFICACION FINAL'!T365</f>
        <v>0</v>
      </c>
      <c r="R365" s="15">
        <f>+'CALIFICACION FINAL'!R365/'CALIFICACION FINAL'!T365</f>
        <v>0</v>
      </c>
      <c r="S365" s="15">
        <f>+'CALIFICACION FINAL'!S365/'CALIFICACION FINAL'!T365</f>
        <v>0</v>
      </c>
      <c r="T365" s="15" t="e">
        <f>+'CALIFICACION FINAL'!#REF!/'CALIFICACION FINAL'!T365</f>
        <v>#REF!</v>
      </c>
      <c r="U365" s="15" t="e">
        <f>+'CALIFICACION FINAL'!#REF!/'CALIFICACION FINAL'!T365</f>
        <v>#REF!</v>
      </c>
    </row>
    <row r="366" spans="1:21">
      <c r="A366" s="9">
        <f>+'CALIFICACION FINAL'!A366</f>
        <v>361</v>
      </c>
      <c r="B366" s="9" t="str">
        <f>+'CALIFICACION FINAL'!B366</f>
        <v xml:space="preserve">TUBO ENDOTRAQUEAL No.3  </v>
      </c>
      <c r="C366" s="9" t="str">
        <f>+'CALIFICACION FINAL'!C366</f>
        <v>UND</v>
      </c>
      <c r="D366" s="9">
        <f>+'CALIFICACION FINAL'!D366</f>
        <v>12</v>
      </c>
      <c r="E366" s="15">
        <f>+'CALIFICACION FINAL'!E366/'CALIFICACION FINAL'!T366</f>
        <v>1.306923670651063</v>
      </c>
      <c r="F366" s="15">
        <f>+'CALIFICACION FINAL'!F366/'CALIFICACION FINAL'!T366</f>
        <v>0</v>
      </c>
      <c r="G366" s="15">
        <f>+'CALIFICACION FINAL'!G366/'CALIFICACION FINAL'!T366</f>
        <v>0</v>
      </c>
      <c r="H366" s="15">
        <f>+'CALIFICACION FINAL'!H366/'CALIFICACION FINAL'!T366</f>
        <v>1.2031416233806873</v>
      </c>
      <c r="I366" s="15">
        <f>+'CALIFICACION FINAL'!I366/'CALIFICACION FINAL'!T366</f>
        <v>0</v>
      </c>
      <c r="J366" s="15">
        <f>+'CALIFICACION FINAL'!J366/'CALIFICACION FINAL'!T366</f>
        <v>1</v>
      </c>
      <c r="K366" s="15">
        <f>+'CALIFICACION FINAL'!K366/'CALIFICACION FINAL'!T366</f>
        <v>0</v>
      </c>
      <c r="L366" s="15">
        <f>+'CALIFICACION FINAL'!L366/'CALIFICACION FINAL'!T366</f>
        <v>0</v>
      </c>
      <c r="M366" s="15">
        <f>+'CALIFICACION FINAL'!M366/'CALIFICACION FINAL'!T366</f>
        <v>0</v>
      </c>
      <c r="N366" s="15">
        <f>+'CALIFICACION FINAL'!N366/'CALIFICACION FINAL'!T366</f>
        <v>1.2855414398064127</v>
      </c>
      <c r="O366" s="15">
        <f>+'CALIFICACION FINAL'!O366/'CALIFICACION FINAL'!T366</f>
        <v>1.3829401088929223</v>
      </c>
      <c r="P366" s="15">
        <f>+'CALIFICACION FINAL'!P366/'CALIFICACION FINAL'!T366</f>
        <v>1.2946158499697522</v>
      </c>
      <c r="Q366" s="15">
        <f>+'CALIFICACION FINAL'!Q366/'CALIFICACION FINAL'!T366</f>
        <v>0</v>
      </c>
      <c r="R366" s="15">
        <f>+'CALIFICACION FINAL'!R366/'CALIFICACION FINAL'!T366</f>
        <v>0</v>
      </c>
      <c r="S366" s="15">
        <f>+'CALIFICACION FINAL'!S366/'CALIFICACION FINAL'!T366</f>
        <v>0</v>
      </c>
      <c r="T366" s="15" t="e">
        <f>+'CALIFICACION FINAL'!#REF!/'CALIFICACION FINAL'!T366</f>
        <v>#REF!</v>
      </c>
      <c r="U366" s="15" t="e">
        <f>+'CALIFICACION FINAL'!#REF!/'CALIFICACION FINAL'!T366</f>
        <v>#REF!</v>
      </c>
    </row>
    <row r="367" spans="1:21">
      <c r="A367" s="9">
        <f>+'CALIFICACION FINAL'!A367</f>
        <v>362</v>
      </c>
      <c r="B367" s="9" t="str">
        <f>+'CALIFICACION FINAL'!B367</f>
        <v>TUBO ENDOTRAQUEAL No.3  SIN BALÓN</v>
      </c>
      <c r="C367" s="9" t="str">
        <f>+'CALIFICACION FINAL'!C367</f>
        <v>UND</v>
      </c>
      <c r="D367" s="9">
        <f>+'CALIFICACION FINAL'!D367</f>
        <v>4</v>
      </c>
      <c r="E367" s="15">
        <f>+'CALIFICACION FINAL'!E367/'CALIFICACION FINAL'!T367</f>
        <v>0</v>
      </c>
      <c r="F367" s="15">
        <f>+'CALIFICACION FINAL'!F367/'CALIFICACION FINAL'!T367</f>
        <v>0</v>
      </c>
      <c r="G367" s="15">
        <f>+'CALIFICACION FINAL'!G367/'CALIFICACION FINAL'!T367</f>
        <v>0</v>
      </c>
      <c r="H367" s="15">
        <f>+'CALIFICACION FINAL'!H367/'CALIFICACION FINAL'!T367</f>
        <v>1</v>
      </c>
      <c r="I367" s="15">
        <f>+'CALIFICACION FINAL'!I367/'CALIFICACION FINAL'!T367</f>
        <v>0</v>
      </c>
      <c r="J367" s="15">
        <f>+'CALIFICACION FINAL'!J367/'CALIFICACION FINAL'!T367</f>
        <v>0</v>
      </c>
      <c r="K367" s="15">
        <f>+'CALIFICACION FINAL'!K367/'CALIFICACION FINAL'!T367</f>
        <v>0</v>
      </c>
      <c r="L367" s="15">
        <f>+'CALIFICACION FINAL'!L367/'CALIFICACION FINAL'!T367</f>
        <v>0</v>
      </c>
      <c r="M367" s="15">
        <f>+'CALIFICACION FINAL'!M367/'CALIFICACION FINAL'!T367</f>
        <v>0</v>
      </c>
      <c r="N367" s="15">
        <f>+'CALIFICACION FINAL'!N367/'CALIFICACION FINAL'!T367</f>
        <v>1.0272479564032697</v>
      </c>
      <c r="O367" s="15">
        <f>+'CALIFICACION FINAL'!O367/'CALIFICACION FINAL'!T367</f>
        <v>1.3275204359673025</v>
      </c>
      <c r="P367" s="15">
        <f>+'CALIFICACION FINAL'!P367/'CALIFICACION FINAL'!T367</f>
        <v>1.0082833787465941</v>
      </c>
      <c r="Q367" s="15">
        <f>+'CALIFICACION FINAL'!Q367/'CALIFICACION FINAL'!T367</f>
        <v>0</v>
      </c>
      <c r="R367" s="15">
        <f>+'CALIFICACION FINAL'!R367/'CALIFICACION FINAL'!T367</f>
        <v>0</v>
      </c>
      <c r="S367" s="15">
        <f>+'CALIFICACION FINAL'!S367/'CALIFICACION FINAL'!T367</f>
        <v>0</v>
      </c>
      <c r="T367" s="15" t="e">
        <f>+'CALIFICACION FINAL'!#REF!/'CALIFICACION FINAL'!T367</f>
        <v>#REF!</v>
      </c>
      <c r="U367" s="15" t="e">
        <f>+'CALIFICACION FINAL'!#REF!/'CALIFICACION FINAL'!T367</f>
        <v>#REF!</v>
      </c>
    </row>
    <row r="368" spans="1:21">
      <c r="A368" s="9">
        <f>+'CALIFICACION FINAL'!A368</f>
        <v>363</v>
      </c>
      <c r="B368" s="9" t="str">
        <f>+'CALIFICACION FINAL'!B368</f>
        <v xml:space="preserve">TUBO ENDOTRAQUEAL No.3.5 </v>
      </c>
      <c r="C368" s="9" t="str">
        <f>+'CALIFICACION FINAL'!C368</f>
        <v>UND</v>
      </c>
      <c r="D368" s="9">
        <f>+'CALIFICACION FINAL'!D368</f>
        <v>16</v>
      </c>
      <c r="E368" s="15">
        <f>+'CALIFICACION FINAL'!E368/'CALIFICACION FINAL'!T368</f>
        <v>1.2707910750507099</v>
      </c>
      <c r="F368" s="15">
        <f>+'CALIFICACION FINAL'!F368/'CALIFICACION FINAL'!T368</f>
        <v>0</v>
      </c>
      <c r="G368" s="15">
        <f>+'CALIFICACION FINAL'!G368/'CALIFICACION FINAL'!T368</f>
        <v>0</v>
      </c>
      <c r="H368" s="15">
        <f>+'CALIFICACION FINAL'!H368/'CALIFICACION FINAL'!T368</f>
        <v>1.1029411764705883</v>
      </c>
      <c r="I368" s="15">
        <f>+'CALIFICACION FINAL'!I368/'CALIFICACION FINAL'!T368</f>
        <v>0</v>
      </c>
      <c r="J368" s="15">
        <f>+'CALIFICACION FINAL'!J368/'CALIFICACION FINAL'!T368</f>
        <v>1.099764705882353</v>
      </c>
      <c r="K368" s="15">
        <f>+'CALIFICACION FINAL'!K368/'CALIFICACION FINAL'!T368</f>
        <v>0</v>
      </c>
      <c r="L368" s="15">
        <f>+'CALIFICACION FINAL'!L368/'CALIFICACION FINAL'!T368</f>
        <v>0</v>
      </c>
      <c r="M368" s="15">
        <f>+'CALIFICACION FINAL'!M368/'CALIFICACION FINAL'!T368</f>
        <v>0</v>
      </c>
      <c r="N368" s="15">
        <f>+'CALIFICACION FINAL'!N368/'CALIFICACION FINAL'!T368</f>
        <v>1.25</v>
      </c>
      <c r="O368" s="15">
        <f>+'CALIFICACION FINAL'!O368/'CALIFICACION FINAL'!T368</f>
        <v>1.2352941176470589</v>
      </c>
      <c r="P368" s="15">
        <f>+'CALIFICACION FINAL'!P368/'CALIFICACION FINAL'!T368</f>
        <v>1</v>
      </c>
      <c r="Q368" s="15">
        <f>+'CALIFICACION FINAL'!Q368/'CALIFICACION FINAL'!T368</f>
        <v>0</v>
      </c>
      <c r="R368" s="15">
        <f>+'CALIFICACION FINAL'!R368/'CALIFICACION FINAL'!T368</f>
        <v>0</v>
      </c>
      <c r="S368" s="15">
        <f>+'CALIFICACION FINAL'!S368/'CALIFICACION FINAL'!T368</f>
        <v>1.4705882352941178</v>
      </c>
      <c r="T368" s="15" t="e">
        <f>+'CALIFICACION FINAL'!#REF!/'CALIFICACION FINAL'!T368</f>
        <v>#REF!</v>
      </c>
      <c r="U368" s="15" t="e">
        <f>+'CALIFICACION FINAL'!#REF!/'CALIFICACION FINAL'!T368</f>
        <v>#REF!</v>
      </c>
    </row>
    <row r="369" spans="1:21">
      <c r="A369" s="9">
        <f>+'CALIFICACION FINAL'!A369</f>
        <v>364</v>
      </c>
      <c r="B369" s="9" t="str">
        <f>+'CALIFICACION FINAL'!B369</f>
        <v>TUBO ENDOTRAQUEAL No.3.5 SIN BALÓN</v>
      </c>
      <c r="C369" s="9" t="str">
        <f>+'CALIFICACION FINAL'!C369</f>
        <v>UND</v>
      </c>
      <c r="D369" s="9">
        <f>+'CALIFICACION FINAL'!D369</f>
        <v>4</v>
      </c>
      <c r="E369" s="15">
        <f>+'CALIFICACION FINAL'!E369/'CALIFICACION FINAL'!T369</f>
        <v>1</v>
      </c>
      <c r="F369" s="15">
        <f>+'CALIFICACION FINAL'!F369/'CALIFICACION FINAL'!T369</f>
        <v>0</v>
      </c>
      <c r="G369" s="15">
        <f>+'CALIFICACION FINAL'!G369/'CALIFICACION FINAL'!T369</f>
        <v>0</v>
      </c>
      <c r="H369" s="15">
        <f>+'CALIFICACION FINAL'!H369/'CALIFICACION FINAL'!T369</f>
        <v>1.1529017857142858</v>
      </c>
      <c r="I369" s="15">
        <f>+'CALIFICACION FINAL'!I369/'CALIFICACION FINAL'!T369</f>
        <v>0</v>
      </c>
      <c r="J369" s="15">
        <f>+'CALIFICACION FINAL'!J369/'CALIFICACION FINAL'!T369</f>
        <v>0</v>
      </c>
      <c r="K369" s="15">
        <f>+'CALIFICACION FINAL'!K369/'CALIFICACION FINAL'!T369</f>
        <v>0</v>
      </c>
      <c r="L369" s="15">
        <f>+'CALIFICACION FINAL'!L369/'CALIFICACION FINAL'!T369</f>
        <v>0</v>
      </c>
      <c r="M369" s="15">
        <f>+'CALIFICACION FINAL'!M369/'CALIFICACION FINAL'!T369</f>
        <v>0</v>
      </c>
      <c r="N369" s="15">
        <f>+'CALIFICACION FINAL'!N369/'CALIFICACION FINAL'!T369</f>
        <v>1.061607142857143</v>
      </c>
      <c r="O369" s="15">
        <f>+'CALIFICACION FINAL'!O369/'CALIFICACION FINAL'!T369</f>
        <v>1.31859375</v>
      </c>
      <c r="P369" s="15">
        <f>+'CALIFICACION FINAL'!P369/'CALIFICACION FINAL'!T369</f>
        <v>1.0324776785714287</v>
      </c>
      <c r="Q369" s="15">
        <f>+'CALIFICACION FINAL'!Q369/'CALIFICACION FINAL'!T369</f>
        <v>0</v>
      </c>
      <c r="R369" s="15">
        <f>+'CALIFICACION FINAL'!R369/'CALIFICACION FINAL'!T369</f>
        <v>0</v>
      </c>
      <c r="S369" s="15">
        <f>+'CALIFICACION FINAL'!S369/'CALIFICACION FINAL'!T369</f>
        <v>0</v>
      </c>
      <c r="T369" s="15" t="e">
        <f>+'CALIFICACION FINAL'!#REF!/'CALIFICACION FINAL'!T369</f>
        <v>#REF!</v>
      </c>
      <c r="U369" s="15" t="e">
        <f>+'CALIFICACION FINAL'!#REF!/'CALIFICACION FINAL'!T369</f>
        <v>#REF!</v>
      </c>
    </row>
    <row r="370" spans="1:21">
      <c r="A370" s="9">
        <f>+'CALIFICACION FINAL'!A370</f>
        <v>365</v>
      </c>
      <c r="B370" s="9" t="str">
        <f>+'CALIFICACION FINAL'!B370</f>
        <v>TUBO ENDOTRAQUEAL No.4.0 C/ NEUMOTAPONADOR</v>
      </c>
      <c r="C370" s="9" t="str">
        <f>+'CALIFICACION FINAL'!C370</f>
        <v>UND</v>
      </c>
      <c r="D370" s="9">
        <f>+'CALIFICACION FINAL'!D370</f>
        <v>4</v>
      </c>
      <c r="E370" s="15">
        <f>+'CALIFICACION FINAL'!E370/'CALIFICACION FINAL'!T370</f>
        <v>1.155511781978074</v>
      </c>
      <c r="F370" s="15">
        <f>+'CALIFICACION FINAL'!F370/'CALIFICACION FINAL'!T370</f>
        <v>0</v>
      </c>
      <c r="G370" s="15">
        <f>+'CALIFICACION FINAL'!G370/'CALIFICACION FINAL'!T370</f>
        <v>0</v>
      </c>
      <c r="H370" s="15">
        <f>+'CALIFICACION FINAL'!H370/'CALIFICACION FINAL'!T370</f>
        <v>1.0028883183568678</v>
      </c>
      <c r="I370" s="15">
        <f>+'CALIFICACION FINAL'!I370/'CALIFICACION FINAL'!T370</f>
        <v>0</v>
      </c>
      <c r="J370" s="15">
        <f>+'CALIFICACION FINAL'!J370/'CALIFICACION FINAL'!T370</f>
        <v>1</v>
      </c>
      <c r="K370" s="15">
        <f>+'CALIFICACION FINAL'!K370/'CALIFICACION FINAL'!T370</f>
        <v>0</v>
      </c>
      <c r="L370" s="15">
        <f>+'CALIFICACION FINAL'!L370/'CALIFICACION FINAL'!T370</f>
        <v>0</v>
      </c>
      <c r="M370" s="15">
        <f>+'CALIFICACION FINAL'!M370/'CALIFICACION FINAL'!T370</f>
        <v>0</v>
      </c>
      <c r="N370" s="15">
        <f>+'CALIFICACION FINAL'!N370/'CALIFICACION FINAL'!T370</f>
        <v>1.1366067608044501</v>
      </c>
      <c r="O370" s="15">
        <f>+'CALIFICACION FINAL'!O370/'CALIFICACION FINAL'!T370</f>
        <v>1.5281343602909714</v>
      </c>
      <c r="P370" s="15">
        <f>+'CALIFICACION FINAL'!P370/'CALIFICACION FINAL'!T370</f>
        <v>0</v>
      </c>
      <c r="Q370" s="15">
        <f>+'CALIFICACION FINAL'!Q370/'CALIFICACION FINAL'!T370</f>
        <v>0</v>
      </c>
      <c r="R370" s="15">
        <f>+'CALIFICACION FINAL'!R370/'CALIFICACION FINAL'!T370</f>
        <v>0</v>
      </c>
      <c r="S370" s="15">
        <f>+'CALIFICACION FINAL'!S370/'CALIFICACION FINAL'!T370</f>
        <v>0</v>
      </c>
      <c r="T370" s="15" t="e">
        <f>+'CALIFICACION FINAL'!#REF!/'CALIFICACION FINAL'!T370</f>
        <v>#REF!</v>
      </c>
      <c r="U370" s="15" t="e">
        <f>+'CALIFICACION FINAL'!#REF!/'CALIFICACION FINAL'!T370</f>
        <v>#REF!</v>
      </c>
    </row>
    <row r="371" spans="1:21">
      <c r="A371" s="9">
        <f>+'CALIFICACION FINAL'!A371</f>
        <v>366</v>
      </c>
      <c r="B371" s="9" t="str">
        <f>+'CALIFICACION FINAL'!B371</f>
        <v>TUBO ENDOTRAQUEAL No.4.5 C/ NEUMOTAPONADOR</v>
      </c>
      <c r="C371" s="9" t="str">
        <f>+'CALIFICACION FINAL'!C371</f>
        <v>UND</v>
      </c>
      <c r="D371" s="9">
        <f>+'CALIFICACION FINAL'!D371</f>
        <v>20</v>
      </c>
      <c r="E371" s="15">
        <f>+'CALIFICACION FINAL'!E371/'CALIFICACION FINAL'!T371</f>
        <v>1.155511781978074</v>
      </c>
      <c r="F371" s="15">
        <f>+'CALIFICACION FINAL'!F371/'CALIFICACION FINAL'!T371</f>
        <v>0</v>
      </c>
      <c r="G371" s="15">
        <f>+'CALIFICACION FINAL'!G371/'CALIFICACION FINAL'!T371</f>
        <v>0</v>
      </c>
      <c r="H371" s="15">
        <f>+'CALIFICACION FINAL'!H371/'CALIFICACION FINAL'!T371</f>
        <v>0</v>
      </c>
      <c r="I371" s="15">
        <f>+'CALIFICACION FINAL'!I371/'CALIFICACION FINAL'!T371</f>
        <v>0</v>
      </c>
      <c r="J371" s="15">
        <f>+'CALIFICACION FINAL'!J371/'CALIFICACION FINAL'!T371</f>
        <v>1</v>
      </c>
      <c r="K371" s="15">
        <f>+'CALIFICACION FINAL'!K371/'CALIFICACION FINAL'!T371</f>
        <v>0</v>
      </c>
      <c r="L371" s="15">
        <f>+'CALIFICACION FINAL'!L371/'CALIFICACION FINAL'!T371</f>
        <v>0</v>
      </c>
      <c r="M371" s="15">
        <f>+'CALIFICACION FINAL'!M371/'CALIFICACION FINAL'!T371</f>
        <v>0</v>
      </c>
      <c r="N371" s="15">
        <f>+'CALIFICACION FINAL'!N371/'CALIFICACION FINAL'!T371</f>
        <v>1.1366067608044501</v>
      </c>
      <c r="O371" s="15">
        <f>+'CALIFICACION FINAL'!O371/'CALIFICACION FINAL'!T371</f>
        <v>1.2590928540864357</v>
      </c>
      <c r="P371" s="15">
        <f>+'CALIFICACION FINAL'!P371/'CALIFICACION FINAL'!T371</f>
        <v>0</v>
      </c>
      <c r="Q371" s="15">
        <f>+'CALIFICACION FINAL'!Q371/'CALIFICACION FINAL'!T371</f>
        <v>0</v>
      </c>
      <c r="R371" s="15">
        <f>+'CALIFICACION FINAL'!R371/'CALIFICACION FINAL'!T371</f>
        <v>0</v>
      </c>
      <c r="S371" s="15">
        <f>+'CALIFICACION FINAL'!S371/'CALIFICACION FINAL'!T371</f>
        <v>0</v>
      </c>
      <c r="T371" s="15" t="e">
        <f>+'CALIFICACION FINAL'!#REF!/'CALIFICACION FINAL'!T371</f>
        <v>#REF!</v>
      </c>
      <c r="U371" s="15" t="e">
        <f>+'CALIFICACION FINAL'!#REF!/'CALIFICACION FINAL'!T371</f>
        <v>#REF!</v>
      </c>
    </row>
    <row r="372" spans="1:21">
      <c r="A372" s="9">
        <f>+'CALIFICACION FINAL'!A372</f>
        <v>367</v>
      </c>
      <c r="B372" s="9" t="str">
        <f>+'CALIFICACION FINAL'!B372</f>
        <v>TUBO ENDOTRAQUEAL No.4.5 SIN BALON</v>
      </c>
      <c r="C372" s="9" t="str">
        <f>+'CALIFICACION FINAL'!C372</f>
        <v>UND</v>
      </c>
      <c r="D372" s="9">
        <f>+'CALIFICACION FINAL'!D372</f>
        <v>4</v>
      </c>
      <c r="E372" s="15">
        <f>+'CALIFICACION FINAL'!E372/'CALIFICACION FINAL'!T372</f>
        <v>1.2652772341039664</v>
      </c>
      <c r="F372" s="15">
        <f>+'CALIFICACION FINAL'!F372/'CALIFICACION FINAL'!T372</f>
        <v>0</v>
      </c>
      <c r="G372" s="15">
        <f>+'CALIFICACION FINAL'!G372/'CALIFICACION FINAL'!T372</f>
        <v>0</v>
      </c>
      <c r="H372" s="15">
        <f>+'CALIFICACION FINAL'!H372/'CALIFICACION FINAL'!T372</f>
        <v>1.4587403826220953</v>
      </c>
      <c r="I372" s="15">
        <f>+'CALIFICACION FINAL'!I372/'CALIFICACION FINAL'!T372</f>
        <v>0</v>
      </c>
      <c r="J372" s="15">
        <f>+'CALIFICACION FINAL'!J372/'CALIFICACION FINAL'!T372</f>
        <v>1</v>
      </c>
      <c r="K372" s="15">
        <f>+'CALIFICACION FINAL'!K372/'CALIFICACION FINAL'!T372</f>
        <v>0</v>
      </c>
      <c r="L372" s="15">
        <f>+'CALIFICACION FINAL'!L372/'CALIFICACION FINAL'!T372</f>
        <v>0</v>
      </c>
      <c r="M372" s="15">
        <f>+'CALIFICACION FINAL'!M372/'CALIFICACION FINAL'!T372</f>
        <v>0</v>
      </c>
      <c r="N372" s="15">
        <f>+'CALIFICACION FINAL'!N372/'CALIFICACION FINAL'!T372</f>
        <v>1.3432273494193001</v>
      </c>
      <c r="O372" s="15">
        <f>+'CALIFICACION FINAL'!O372/'CALIFICACION FINAL'!T372</f>
        <v>1.668386652906777</v>
      </c>
      <c r="P372" s="15">
        <f>+'CALIFICACION FINAL'!P372/'CALIFICACION FINAL'!T372</f>
        <v>1.3063705014169411</v>
      </c>
      <c r="Q372" s="15">
        <f>+'CALIFICACION FINAL'!Q372/'CALIFICACION FINAL'!T372</f>
        <v>0</v>
      </c>
      <c r="R372" s="15">
        <f>+'CALIFICACION FINAL'!R372/'CALIFICACION FINAL'!T372</f>
        <v>0</v>
      </c>
      <c r="S372" s="15">
        <f>+'CALIFICACION FINAL'!S372/'CALIFICACION FINAL'!T372</f>
        <v>0</v>
      </c>
      <c r="T372" s="15" t="e">
        <f>+'CALIFICACION FINAL'!#REF!/'CALIFICACION FINAL'!T372</f>
        <v>#REF!</v>
      </c>
      <c r="U372" s="15" t="e">
        <f>+'CALIFICACION FINAL'!#REF!/'CALIFICACION FINAL'!T372</f>
        <v>#REF!</v>
      </c>
    </row>
    <row r="373" spans="1:21">
      <c r="A373" s="9">
        <f>+'CALIFICACION FINAL'!A373</f>
        <v>368</v>
      </c>
      <c r="B373" s="9" t="str">
        <f>+'CALIFICACION FINAL'!B373</f>
        <v>TUBO ENDOTRAQUEAL No.5.5 C/ NEUMOTAPONADOR</v>
      </c>
      <c r="C373" s="9" t="str">
        <f>+'CALIFICACION FINAL'!C373</f>
        <v>UND</v>
      </c>
      <c r="D373" s="9">
        <f>+'CALIFICACION FINAL'!D373</f>
        <v>20</v>
      </c>
      <c r="E373" s="15">
        <f>+'CALIFICACION FINAL'!E373/'CALIFICACION FINAL'!T373</f>
        <v>1.3172834314550042</v>
      </c>
      <c r="F373" s="15">
        <f>+'CALIFICACION FINAL'!F373/'CALIFICACION FINAL'!T373</f>
        <v>0</v>
      </c>
      <c r="G373" s="15">
        <f>+'CALIFICACION FINAL'!G373/'CALIFICACION FINAL'!T373</f>
        <v>0</v>
      </c>
      <c r="H373" s="15">
        <f>+'CALIFICACION FINAL'!H373/'CALIFICACION FINAL'!T373</f>
        <v>1.4287216148023549</v>
      </c>
      <c r="I373" s="15">
        <f>+'CALIFICACION FINAL'!I373/'CALIFICACION FINAL'!T373</f>
        <v>0</v>
      </c>
      <c r="J373" s="15">
        <f>+'CALIFICACION FINAL'!J373/'CALIFICACION FINAL'!T373</f>
        <v>1.1399999999999999</v>
      </c>
      <c r="K373" s="15">
        <f>+'CALIFICACION FINAL'!K373/'CALIFICACION FINAL'!T373</f>
        <v>0</v>
      </c>
      <c r="L373" s="15">
        <f>+'CALIFICACION FINAL'!L373/'CALIFICACION FINAL'!T373</f>
        <v>0</v>
      </c>
      <c r="M373" s="15">
        <f>+'CALIFICACION FINAL'!M373/'CALIFICACION FINAL'!T373</f>
        <v>0</v>
      </c>
      <c r="N373" s="15">
        <f>+'CALIFICACION FINAL'!N373/'CALIFICACION FINAL'!T373</f>
        <v>1</v>
      </c>
      <c r="O373" s="15">
        <f>+'CALIFICACION FINAL'!O373/'CALIFICACION FINAL'!T373</f>
        <v>1.3939024390243904</v>
      </c>
      <c r="P373" s="15">
        <f>+'CALIFICACION FINAL'!P373/'CALIFICACION FINAL'!T373</f>
        <v>0</v>
      </c>
      <c r="Q373" s="15">
        <f>+'CALIFICACION FINAL'!Q373/'CALIFICACION FINAL'!T373</f>
        <v>0</v>
      </c>
      <c r="R373" s="15">
        <f>+'CALIFICACION FINAL'!R373/'CALIFICACION FINAL'!T373</f>
        <v>0</v>
      </c>
      <c r="S373" s="15">
        <f>+'CALIFICACION FINAL'!S373/'CALIFICACION FINAL'!T373</f>
        <v>0</v>
      </c>
      <c r="T373" s="15" t="e">
        <f>+'CALIFICACION FINAL'!#REF!/'CALIFICACION FINAL'!T373</f>
        <v>#REF!</v>
      </c>
      <c r="U373" s="15" t="e">
        <f>+'CALIFICACION FINAL'!#REF!/'CALIFICACION FINAL'!T373</f>
        <v>#REF!</v>
      </c>
    </row>
    <row r="374" spans="1:21">
      <c r="A374" s="9">
        <f>+'CALIFICACION FINAL'!A374</f>
        <v>369</v>
      </c>
      <c r="B374" s="9" t="str">
        <f>+'CALIFICACION FINAL'!B374</f>
        <v>TUBO ENDOTRAQUEAL No.6.0 C/ NEUMOTAPONADOR</v>
      </c>
      <c r="C374" s="9" t="str">
        <f>+'CALIFICACION FINAL'!C374</f>
        <v>UND</v>
      </c>
      <c r="D374" s="9">
        <f>+'CALIFICACION FINAL'!D374</f>
        <v>20</v>
      </c>
      <c r="E374" s="15">
        <f>+'CALIFICACION FINAL'!E374/'CALIFICACION FINAL'!T374</f>
        <v>1.3172834314550042</v>
      </c>
      <c r="F374" s="15">
        <f>+'CALIFICACION FINAL'!F374/'CALIFICACION FINAL'!T374</f>
        <v>0</v>
      </c>
      <c r="G374" s="15">
        <f>+'CALIFICACION FINAL'!G374/'CALIFICACION FINAL'!T374</f>
        <v>0</v>
      </c>
      <c r="H374" s="15">
        <f>+'CALIFICACION FINAL'!H374/'CALIFICACION FINAL'!T374</f>
        <v>1.386143818334735</v>
      </c>
      <c r="I374" s="15">
        <f>+'CALIFICACION FINAL'!I374/'CALIFICACION FINAL'!T374</f>
        <v>0</v>
      </c>
      <c r="J374" s="15">
        <f>+'CALIFICACION FINAL'!J374/'CALIFICACION FINAL'!T374</f>
        <v>1.0489390243902437</v>
      </c>
      <c r="K374" s="15">
        <f>+'CALIFICACION FINAL'!K374/'CALIFICACION FINAL'!T374</f>
        <v>0</v>
      </c>
      <c r="L374" s="15">
        <f>+'CALIFICACION FINAL'!L374/'CALIFICACION FINAL'!T374</f>
        <v>0</v>
      </c>
      <c r="M374" s="15">
        <f>+'CALIFICACION FINAL'!M374/'CALIFICACION FINAL'!T374</f>
        <v>0</v>
      </c>
      <c r="N374" s="15">
        <f>+'CALIFICACION FINAL'!N374/'CALIFICACION FINAL'!T374</f>
        <v>1</v>
      </c>
      <c r="O374" s="15">
        <f>+'CALIFICACION FINAL'!O374/'CALIFICACION FINAL'!T374</f>
        <v>1.4359756097560976</v>
      </c>
      <c r="P374" s="15">
        <f>+'CALIFICACION FINAL'!P374/'CALIFICACION FINAL'!T374</f>
        <v>0</v>
      </c>
      <c r="Q374" s="15">
        <f>+'CALIFICACION FINAL'!Q374/'CALIFICACION FINAL'!T374</f>
        <v>0</v>
      </c>
      <c r="R374" s="15">
        <f>+'CALIFICACION FINAL'!R374/'CALIFICACION FINAL'!T374</f>
        <v>0</v>
      </c>
      <c r="S374" s="15">
        <f>+'CALIFICACION FINAL'!S374/'CALIFICACION FINAL'!T374</f>
        <v>0</v>
      </c>
      <c r="T374" s="15" t="e">
        <f>+'CALIFICACION FINAL'!#REF!/'CALIFICACION FINAL'!T374</f>
        <v>#REF!</v>
      </c>
      <c r="U374" s="15" t="e">
        <f>+'CALIFICACION FINAL'!#REF!/'CALIFICACION FINAL'!T374</f>
        <v>#REF!</v>
      </c>
    </row>
    <row r="375" spans="1:21">
      <c r="A375" s="9">
        <f>+'CALIFICACION FINAL'!A375</f>
        <v>370</v>
      </c>
      <c r="B375" s="9" t="str">
        <f>+'CALIFICACION FINAL'!B375</f>
        <v>TUBO ENDOTRAQUEAL No.6.0 CON ALMA DE ACERO</v>
      </c>
      <c r="C375" s="9" t="str">
        <f>+'CALIFICACION FINAL'!C375</f>
        <v>UND</v>
      </c>
      <c r="D375" s="9">
        <f>+'CALIFICACION FINAL'!D375</f>
        <v>4</v>
      </c>
      <c r="E375" s="15">
        <f>+'CALIFICACION FINAL'!E375/'CALIFICACION FINAL'!T375</f>
        <v>1</v>
      </c>
      <c r="F375" s="15">
        <f>+'CALIFICACION FINAL'!F375/'CALIFICACION FINAL'!T375</f>
        <v>0</v>
      </c>
      <c r="G375" s="15">
        <f>+'CALIFICACION FINAL'!G375/'CALIFICACION FINAL'!T375</f>
        <v>0</v>
      </c>
      <c r="H375" s="15">
        <f>+'CALIFICACION FINAL'!H375/'CALIFICACION FINAL'!T375</f>
        <v>0</v>
      </c>
      <c r="I375" s="15">
        <f>+'CALIFICACION FINAL'!I375/'CALIFICACION FINAL'!T375</f>
        <v>0</v>
      </c>
      <c r="J375" s="15">
        <f>+'CALIFICACION FINAL'!J375/'CALIFICACION FINAL'!T375</f>
        <v>0</v>
      </c>
      <c r="K375" s="15">
        <f>+'CALIFICACION FINAL'!K375/'CALIFICACION FINAL'!T375</f>
        <v>0</v>
      </c>
      <c r="L375" s="15">
        <f>+'CALIFICACION FINAL'!L375/'CALIFICACION FINAL'!T375</f>
        <v>0</v>
      </c>
      <c r="M375" s="15">
        <f>+'CALIFICACION FINAL'!M375/'CALIFICACION FINAL'!T375</f>
        <v>0</v>
      </c>
      <c r="N375" s="15">
        <f>+'CALIFICACION FINAL'!N375/'CALIFICACION FINAL'!T375</f>
        <v>0</v>
      </c>
      <c r="O375" s="15">
        <f>+'CALIFICACION FINAL'!O375/'CALIFICACION FINAL'!T375</f>
        <v>1.683473015873016</v>
      </c>
      <c r="P375" s="15">
        <f>+'CALIFICACION FINAL'!P375/'CALIFICACION FINAL'!T375</f>
        <v>0</v>
      </c>
      <c r="Q375" s="15">
        <f>+'CALIFICACION FINAL'!Q375/'CALIFICACION FINAL'!T375</f>
        <v>0</v>
      </c>
      <c r="R375" s="15">
        <f>+'CALIFICACION FINAL'!R375/'CALIFICACION FINAL'!T375</f>
        <v>0</v>
      </c>
      <c r="S375" s="15">
        <f>+'CALIFICACION FINAL'!S375/'CALIFICACION FINAL'!T375</f>
        <v>0</v>
      </c>
      <c r="T375" s="15" t="e">
        <f>+'CALIFICACION FINAL'!#REF!/'CALIFICACION FINAL'!T375</f>
        <v>#REF!</v>
      </c>
      <c r="U375" s="15" t="e">
        <f>+'CALIFICACION FINAL'!#REF!/'CALIFICACION FINAL'!T375</f>
        <v>#REF!</v>
      </c>
    </row>
    <row r="376" spans="1:21">
      <c r="A376" s="9">
        <f>+'CALIFICACION FINAL'!A376</f>
        <v>371</v>
      </c>
      <c r="B376" s="9" t="str">
        <f>+'CALIFICACION FINAL'!B376</f>
        <v>TUBO ENDOTRAQUEAL No.6.5 C/ NEUMOTAPONADOR</v>
      </c>
      <c r="C376" s="9" t="str">
        <f>+'CALIFICACION FINAL'!C376</f>
        <v>UND</v>
      </c>
      <c r="D376" s="9">
        <f>+'CALIFICACION FINAL'!D376</f>
        <v>20</v>
      </c>
      <c r="E376" s="15">
        <f>+'CALIFICACION FINAL'!E376/'CALIFICACION FINAL'!T376</f>
        <v>0</v>
      </c>
      <c r="F376" s="15">
        <f>+'CALIFICACION FINAL'!F376/'CALIFICACION FINAL'!T376</f>
        <v>0</v>
      </c>
      <c r="G376" s="15">
        <f>+'CALIFICACION FINAL'!G376/'CALIFICACION FINAL'!T376</f>
        <v>0</v>
      </c>
      <c r="H376" s="15">
        <f>+'CALIFICACION FINAL'!H376/'CALIFICACION FINAL'!T376</f>
        <v>1.5728977616454933</v>
      </c>
      <c r="I376" s="15">
        <f>+'CALIFICACION FINAL'!I376/'CALIFICACION FINAL'!T376</f>
        <v>0</v>
      </c>
      <c r="J376" s="15">
        <f>+'CALIFICACION FINAL'!J376/'CALIFICACION FINAL'!T376</f>
        <v>1</v>
      </c>
      <c r="K376" s="15">
        <f>+'CALIFICACION FINAL'!K376/'CALIFICACION FINAL'!T376</f>
        <v>0</v>
      </c>
      <c r="L376" s="15">
        <f>+'CALIFICACION FINAL'!L376/'CALIFICACION FINAL'!T376</f>
        <v>0</v>
      </c>
      <c r="M376" s="15">
        <f>+'CALIFICACION FINAL'!M376/'CALIFICACION FINAL'!T376</f>
        <v>0</v>
      </c>
      <c r="N376" s="15">
        <f>+'CALIFICACION FINAL'!N376/'CALIFICACION FINAL'!T376</f>
        <v>1.1508771929824564</v>
      </c>
      <c r="O376" s="15">
        <f>+'CALIFICACION FINAL'!O376/'CALIFICACION FINAL'!T376</f>
        <v>1.6042105263157898</v>
      </c>
      <c r="P376" s="15">
        <f>+'CALIFICACION FINAL'!P376/'CALIFICACION FINAL'!T376</f>
        <v>0</v>
      </c>
      <c r="Q376" s="15">
        <f>+'CALIFICACION FINAL'!Q376/'CALIFICACION FINAL'!T376</f>
        <v>0</v>
      </c>
      <c r="R376" s="15">
        <f>+'CALIFICACION FINAL'!R376/'CALIFICACION FINAL'!T376</f>
        <v>0</v>
      </c>
      <c r="S376" s="15">
        <f>+'CALIFICACION FINAL'!S376/'CALIFICACION FINAL'!T376</f>
        <v>0</v>
      </c>
      <c r="T376" s="15" t="e">
        <f>+'CALIFICACION FINAL'!#REF!/'CALIFICACION FINAL'!T376</f>
        <v>#REF!</v>
      </c>
      <c r="U376" s="15" t="e">
        <f>+'CALIFICACION FINAL'!#REF!/'CALIFICACION FINAL'!T376</f>
        <v>#REF!</v>
      </c>
    </row>
    <row r="377" spans="1:21">
      <c r="A377" s="9">
        <f>+'CALIFICACION FINAL'!A377</f>
        <v>372</v>
      </c>
      <c r="B377" s="9" t="str">
        <f>+'CALIFICACION FINAL'!B377</f>
        <v xml:space="preserve">TUBO ENDOTRAQUEAL No.6.5 ANILLADO REFORZADO CON ALMA DE ACERO </v>
      </c>
      <c r="C377" s="9" t="str">
        <f>+'CALIFICACION FINAL'!C377</f>
        <v>UND</v>
      </c>
      <c r="D377" s="9">
        <f>+'CALIFICACION FINAL'!D377</f>
        <v>4</v>
      </c>
      <c r="E377" s="15">
        <f>+'CALIFICACION FINAL'!E377/'CALIFICACION FINAL'!T377</f>
        <v>1</v>
      </c>
      <c r="F377" s="15">
        <f>+'CALIFICACION FINAL'!F377/'CALIFICACION FINAL'!T377</f>
        <v>0</v>
      </c>
      <c r="G377" s="15">
        <f>+'CALIFICACION FINAL'!G377/'CALIFICACION FINAL'!T377</f>
        <v>0</v>
      </c>
      <c r="H377" s="15">
        <f>+'CALIFICACION FINAL'!H377/'CALIFICACION FINAL'!T377</f>
        <v>0</v>
      </c>
      <c r="I377" s="15">
        <f>+'CALIFICACION FINAL'!I377/'CALIFICACION FINAL'!T377</f>
        <v>0</v>
      </c>
      <c r="J377" s="15">
        <f>+'CALIFICACION FINAL'!J377/'CALIFICACION FINAL'!T377</f>
        <v>0</v>
      </c>
      <c r="K377" s="15">
        <f>+'CALIFICACION FINAL'!K377/'CALIFICACION FINAL'!T377</f>
        <v>0</v>
      </c>
      <c r="L377" s="15">
        <f>+'CALIFICACION FINAL'!L377/'CALIFICACION FINAL'!T377</f>
        <v>0</v>
      </c>
      <c r="M377" s="15">
        <f>+'CALIFICACION FINAL'!M377/'CALIFICACION FINAL'!T377</f>
        <v>0</v>
      </c>
      <c r="N377" s="15">
        <f>+'CALIFICACION FINAL'!N377/'CALIFICACION FINAL'!T377</f>
        <v>0</v>
      </c>
      <c r="O377" s="15">
        <f>+'CALIFICACION FINAL'!O377/'CALIFICACION FINAL'!T377</f>
        <v>0</v>
      </c>
      <c r="P377" s="15">
        <f>+'CALIFICACION FINAL'!P377/'CALIFICACION FINAL'!T377</f>
        <v>0</v>
      </c>
      <c r="Q377" s="15">
        <f>+'CALIFICACION FINAL'!Q377/'CALIFICACION FINAL'!T377</f>
        <v>0</v>
      </c>
      <c r="R377" s="15">
        <f>+'CALIFICACION FINAL'!R377/'CALIFICACION FINAL'!T377</f>
        <v>0</v>
      </c>
      <c r="S377" s="15">
        <f>+'CALIFICACION FINAL'!S377/'CALIFICACION FINAL'!T377</f>
        <v>0</v>
      </c>
      <c r="T377" s="15" t="e">
        <f>+'CALIFICACION FINAL'!#REF!/'CALIFICACION FINAL'!T377</f>
        <v>#REF!</v>
      </c>
      <c r="U377" s="15" t="e">
        <f>+'CALIFICACION FINAL'!#REF!/'CALIFICACION FINAL'!T377</f>
        <v>#REF!</v>
      </c>
    </row>
    <row r="378" spans="1:21">
      <c r="A378" s="9">
        <f>+'CALIFICACION FINAL'!A378</f>
        <v>373</v>
      </c>
      <c r="B378" s="9" t="str">
        <f>+'CALIFICACION FINAL'!B378</f>
        <v xml:space="preserve">TUBO ENDOTRAQUEAL No.7.0 ANILLADO REFORZADO CON ALMA DE ACERO </v>
      </c>
      <c r="C378" s="9" t="str">
        <f>+'CALIFICACION FINAL'!C378</f>
        <v>UND</v>
      </c>
      <c r="D378" s="9">
        <f>+'CALIFICACION FINAL'!D378</f>
        <v>4</v>
      </c>
      <c r="E378" s="15">
        <f>+'CALIFICACION FINAL'!E378/'CALIFICACION FINAL'!T378</f>
        <v>2.9840848806366047</v>
      </c>
      <c r="F378" s="15">
        <f>+'CALIFICACION FINAL'!F378/'CALIFICACION FINAL'!T378</f>
        <v>0</v>
      </c>
      <c r="G378" s="15">
        <f>+'CALIFICACION FINAL'!G378/'CALIFICACION FINAL'!T378</f>
        <v>0</v>
      </c>
      <c r="H378" s="15">
        <f>+'CALIFICACION FINAL'!H378/'CALIFICACION FINAL'!T378</f>
        <v>2.7472527472527473</v>
      </c>
      <c r="I378" s="15">
        <f>+'CALIFICACION FINAL'!I378/'CALIFICACION FINAL'!T378</f>
        <v>0</v>
      </c>
      <c r="J378" s="15">
        <f>+'CALIFICACION FINAL'!J378/'CALIFICACION FINAL'!T378</f>
        <v>0</v>
      </c>
      <c r="K378" s="15">
        <f>+'CALIFICACION FINAL'!K378/'CALIFICACION FINAL'!T378</f>
        <v>0</v>
      </c>
      <c r="L378" s="15">
        <f>+'CALIFICACION FINAL'!L378/'CALIFICACION FINAL'!T378</f>
        <v>0</v>
      </c>
      <c r="M378" s="15">
        <f>+'CALIFICACION FINAL'!M378/'CALIFICACION FINAL'!T378</f>
        <v>0</v>
      </c>
      <c r="N378" s="15">
        <f>+'CALIFICACION FINAL'!N378/'CALIFICACION FINAL'!T378</f>
        <v>0</v>
      </c>
      <c r="O378" s="15">
        <f>+'CALIFICACION FINAL'!O378/'CALIFICACION FINAL'!T378</f>
        <v>3.0142857142857142</v>
      </c>
      <c r="P378" s="15">
        <f>+'CALIFICACION FINAL'!P378/'CALIFICACION FINAL'!T378</f>
        <v>0</v>
      </c>
      <c r="Q378" s="15">
        <f>+'CALIFICACION FINAL'!Q378/'CALIFICACION FINAL'!T378</f>
        <v>0</v>
      </c>
      <c r="R378" s="15">
        <f>+'CALIFICACION FINAL'!R378/'CALIFICACION FINAL'!T378</f>
        <v>0</v>
      </c>
      <c r="S378" s="15">
        <f>+'CALIFICACION FINAL'!S378/'CALIFICACION FINAL'!T378</f>
        <v>1</v>
      </c>
      <c r="T378" s="15" t="e">
        <f>+'CALIFICACION FINAL'!#REF!/'CALIFICACION FINAL'!T378</f>
        <v>#REF!</v>
      </c>
      <c r="U378" s="15" t="e">
        <f>+'CALIFICACION FINAL'!#REF!/'CALIFICACION FINAL'!T378</f>
        <v>#REF!</v>
      </c>
    </row>
    <row r="379" spans="1:21">
      <c r="A379" s="9">
        <f>+'CALIFICACION FINAL'!A379</f>
        <v>374</v>
      </c>
      <c r="B379" s="9" t="str">
        <f>+'CALIFICACION FINAL'!B379</f>
        <v xml:space="preserve">TUBO ENDOTRAQUEAL No.7.5 ANILLADO REFORZADO CON ALMA DE ACERO </v>
      </c>
      <c r="C379" s="9" t="str">
        <f>+'CALIFICACION FINAL'!C379</f>
        <v>UND</v>
      </c>
      <c r="D379" s="9">
        <f>+'CALIFICACION FINAL'!D379</f>
        <v>4</v>
      </c>
      <c r="E379" s="15">
        <f>+'CALIFICACION FINAL'!E379/'CALIFICACION FINAL'!T379</f>
        <v>2.9840848806366047</v>
      </c>
      <c r="F379" s="15">
        <f>+'CALIFICACION FINAL'!F379/'CALIFICACION FINAL'!T379</f>
        <v>0</v>
      </c>
      <c r="G379" s="15">
        <f>+'CALIFICACION FINAL'!G379/'CALIFICACION FINAL'!T379</f>
        <v>0</v>
      </c>
      <c r="H379" s="15">
        <f>+'CALIFICACION FINAL'!H379/'CALIFICACION FINAL'!T379</f>
        <v>2.7472527472527473</v>
      </c>
      <c r="I379" s="15">
        <f>+'CALIFICACION FINAL'!I379/'CALIFICACION FINAL'!T379</f>
        <v>0</v>
      </c>
      <c r="J379" s="15">
        <f>+'CALIFICACION FINAL'!J379/'CALIFICACION FINAL'!T379</f>
        <v>0</v>
      </c>
      <c r="K379" s="15">
        <f>+'CALIFICACION FINAL'!K379/'CALIFICACION FINAL'!T379</f>
        <v>0</v>
      </c>
      <c r="L379" s="15">
        <f>+'CALIFICACION FINAL'!L379/'CALIFICACION FINAL'!T379</f>
        <v>0</v>
      </c>
      <c r="M379" s="15">
        <f>+'CALIFICACION FINAL'!M379/'CALIFICACION FINAL'!T379</f>
        <v>0</v>
      </c>
      <c r="N379" s="15">
        <f>+'CALIFICACION FINAL'!N379/'CALIFICACION FINAL'!T379</f>
        <v>0</v>
      </c>
      <c r="O379" s="15">
        <f>+'CALIFICACION FINAL'!O379/'CALIFICACION FINAL'!T379</f>
        <v>5.2120879120879122</v>
      </c>
      <c r="P379" s="15">
        <f>+'CALIFICACION FINAL'!P379/'CALIFICACION FINAL'!T379</f>
        <v>0</v>
      </c>
      <c r="Q379" s="15">
        <f>+'CALIFICACION FINAL'!Q379/'CALIFICACION FINAL'!T379</f>
        <v>0</v>
      </c>
      <c r="R379" s="15">
        <f>+'CALIFICACION FINAL'!R379/'CALIFICACION FINAL'!T379</f>
        <v>0</v>
      </c>
      <c r="S379" s="15">
        <f>+'CALIFICACION FINAL'!S379/'CALIFICACION FINAL'!T379</f>
        <v>1</v>
      </c>
      <c r="T379" s="15" t="e">
        <f>+'CALIFICACION FINAL'!#REF!/'CALIFICACION FINAL'!T379</f>
        <v>#REF!</v>
      </c>
      <c r="U379" s="15" t="e">
        <f>+'CALIFICACION FINAL'!#REF!/'CALIFICACION FINAL'!T379</f>
        <v>#REF!</v>
      </c>
    </row>
    <row r="380" spans="1:21">
      <c r="A380" s="9">
        <f>+'CALIFICACION FINAL'!A380</f>
        <v>375</v>
      </c>
      <c r="B380" s="9" t="str">
        <f>+'CALIFICACION FINAL'!B380</f>
        <v xml:space="preserve">TUBO ENDOTRAQUEAL No.8.0 ANILLADO REFORZADO CON ALMA DE ACERO </v>
      </c>
      <c r="C380" s="9" t="str">
        <f>+'CALIFICACION FINAL'!C380</f>
        <v>UND</v>
      </c>
      <c r="D380" s="9">
        <f>+'CALIFICACION FINAL'!D380</f>
        <v>4</v>
      </c>
      <c r="E380" s="15">
        <f>+'CALIFICACION FINAL'!E380/'CALIFICACION FINAL'!T380</f>
        <v>2.9840848806366047</v>
      </c>
      <c r="F380" s="15">
        <f>+'CALIFICACION FINAL'!F380/'CALIFICACION FINAL'!T380</f>
        <v>0</v>
      </c>
      <c r="G380" s="15">
        <f>+'CALIFICACION FINAL'!G380/'CALIFICACION FINAL'!T380</f>
        <v>0</v>
      </c>
      <c r="H380" s="15">
        <f>+'CALIFICACION FINAL'!H380/'CALIFICACION FINAL'!T380</f>
        <v>2.7472527472527473</v>
      </c>
      <c r="I380" s="15">
        <f>+'CALIFICACION FINAL'!I380/'CALIFICACION FINAL'!T380</f>
        <v>0</v>
      </c>
      <c r="J380" s="15">
        <f>+'CALIFICACION FINAL'!J380/'CALIFICACION FINAL'!T380</f>
        <v>0</v>
      </c>
      <c r="K380" s="15">
        <f>+'CALIFICACION FINAL'!K380/'CALIFICACION FINAL'!T380</f>
        <v>0</v>
      </c>
      <c r="L380" s="15">
        <f>+'CALIFICACION FINAL'!L380/'CALIFICACION FINAL'!T380</f>
        <v>0</v>
      </c>
      <c r="M380" s="15">
        <f>+'CALIFICACION FINAL'!M380/'CALIFICACION FINAL'!T380</f>
        <v>0</v>
      </c>
      <c r="N380" s="15">
        <f>+'CALIFICACION FINAL'!N380/'CALIFICACION FINAL'!T380</f>
        <v>0</v>
      </c>
      <c r="O380" s="15">
        <f>+'CALIFICACION FINAL'!O380/'CALIFICACION FINAL'!T380</f>
        <v>5.2120879120879122</v>
      </c>
      <c r="P380" s="15">
        <f>+'CALIFICACION FINAL'!P380/'CALIFICACION FINAL'!T380</f>
        <v>0</v>
      </c>
      <c r="Q380" s="15">
        <f>+'CALIFICACION FINAL'!Q380/'CALIFICACION FINAL'!T380</f>
        <v>0</v>
      </c>
      <c r="R380" s="15">
        <f>+'CALIFICACION FINAL'!R380/'CALIFICACION FINAL'!T380</f>
        <v>0</v>
      </c>
      <c r="S380" s="15">
        <f>+'CALIFICACION FINAL'!S380/'CALIFICACION FINAL'!T380</f>
        <v>1</v>
      </c>
      <c r="T380" s="15" t="e">
        <f>+'CALIFICACION FINAL'!#REF!/'CALIFICACION FINAL'!T380</f>
        <v>#REF!</v>
      </c>
      <c r="U380" s="15" t="e">
        <f>+'CALIFICACION FINAL'!#REF!/'CALIFICACION FINAL'!T380</f>
        <v>#REF!</v>
      </c>
    </row>
    <row r="381" spans="1:21">
      <c r="A381" s="9">
        <f>+'CALIFICACION FINAL'!A381</f>
        <v>376</v>
      </c>
      <c r="B381" s="9" t="str">
        <f>+'CALIFICACION FINAL'!B381</f>
        <v>VENDA DE ALGODON LAMINADO 4 X 5</v>
      </c>
      <c r="C381" s="9" t="str">
        <f>+'CALIFICACION FINAL'!C381</f>
        <v>UND</v>
      </c>
      <c r="D381" s="9">
        <f>+'CALIFICACION FINAL'!D381</f>
        <v>1200</v>
      </c>
      <c r="E381" s="15">
        <f>+'CALIFICACION FINAL'!E381/'CALIFICACION FINAL'!T381</f>
        <v>1.1933174224343674</v>
      </c>
      <c r="F381" s="15">
        <f>+'CALIFICACION FINAL'!F381/'CALIFICACION FINAL'!T381</f>
        <v>0</v>
      </c>
      <c r="G381" s="15">
        <f>+'CALIFICACION FINAL'!G381/'CALIFICACION FINAL'!T381</f>
        <v>0</v>
      </c>
      <c r="H381" s="15">
        <f>+'CALIFICACION FINAL'!H381/'CALIFICACION FINAL'!T381</f>
        <v>1.0978520286396181</v>
      </c>
      <c r="I381" s="15">
        <f>+'CALIFICACION FINAL'!I381/'CALIFICACION FINAL'!T381</f>
        <v>0</v>
      </c>
      <c r="J381" s="15">
        <f>+'CALIFICACION FINAL'!J381/'CALIFICACION FINAL'!T381</f>
        <v>1.0023866348448689</v>
      </c>
      <c r="K381" s="15">
        <f>+'CALIFICACION FINAL'!K381/'CALIFICACION FINAL'!T381</f>
        <v>0</v>
      </c>
      <c r="L381" s="15">
        <f>+'CALIFICACION FINAL'!L381/'CALIFICACION FINAL'!T381</f>
        <v>0</v>
      </c>
      <c r="M381" s="15">
        <f>+'CALIFICACION FINAL'!M381/'CALIFICACION FINAL'!T381</f>
        <v>1.324582338902148</v>
      </c>
      <c r="N381" s="15">
        <f>+'CALIFICACION FINAL'!N381/'CALIFICACION FINAL'!T381</f>
        <v>1</v>
      </c>
      <c r="O381" s="15">
        <f>+'CALIFICACION FINAL'!O381/'CALIFICACION FINAL'!T381</f>
        <v>1.9272076372315037</v>
      </c>
      <c r="P381" s="15">
        <f>+'CALIFICACION FINAL'!P381/'CALIFICACION FINAL'!T381</f>
        <v>1.2279236276849641</v>
      </c>
      <c r="Q381" s="15">
        <f>+'CALIFICACION FINAL'!Q381/'CALIFICACION FINAL'!T381</f>
        <v>0</v>
      </c>
      <c r="R381" s="15">
        <f>+'CALIFICACION FINAL'!R381/'CALIFICACION FINAL'!T381</f>
        <v>0</v>
      </c>
      <c r="S381" s="15">
        <f>+'CALIFICACION FINAL'!S381/'CALIFICACION FINAL'!T381</f>
        <v>0</v>
      </c>
      <c r="T381" s="15" t="e">
        <f>+'CALIFICACION FINAL'!#REF!/'CALIFICACION FINAL'!T381</f>
        <v>#REF!</v>
      </c>
      <c r="U381" s="15" t="e">
        <f>+'CALIFICACION FINAL'!#REF!/'CALIFICACION FINAL'!T381</f>
        <v>#REF!</v>
      </c>
    </row>
    <row r="382" spans="1:21">
      <c r="A382" s="9">
        <f>+'CALIFICACION FINAL'!A382</f>
        <v>377</v>
      </c>
      <c r="B382" s="9" t="str">
        <f>+'CALIFICACION FINAL'!B382</f>
        <v>VENDA DE ALGODON LAMINADO 5 X 5</v>
      </c>
      <c r="C382" s="9" t="str">
        <f>+'CALIFICACION FINAL'!C382</f>
        <v>UND</v>
      </c>
      <c r="D382" s="9">
        <f>+'CALIFICACION FINAL'!D382</f>
        <v>1600</v>
      </c>
      <c r="E382" s="15">
        <f>+'CALIFICACION FINAL'!E382/'CALIFICACION FINAL'!T382</f>
        <v>1.125392464678179</v>
      </c>
      <c r="F382" s="15">
        <f>+'CALIFICACION FINAL'!F382/'CALIFICACION FINAL'!T382</f>
        <v>0</v>
      </c>
      <c r="G382" s="15">
        <f>+'CALIFICACION FINAL'!G382/'CALIFICACION FINAL'!T382</f>
        <v>0</v>
      </c>
      <c r="H382" s="15">
        <f>+'CALIFICACION FINAL'!H382/'CALIFICACION FINAL'!T382</f>
        <v>1.025313971742543</v>
      </c>
      <c r="I382" s="15">
        <f>+'CALIFICACION FINAL'!I382/'CALIFICACION FINAL'!T382</f>
        <v>0</v>
      </c>
      <c r="J382" s="15">
        <f>+'CALIFICACION FINAL'!J382/'CALIFICACION FINAL'!T382</f>
        <v>1</v>
      </c>
      <c r="K382" s="15">
        <f>+'CALIFICACION FINAL'!K382/'CALIFICACION FINAL'!T382</f>
        <v>0</v>
      </c>
      <c r="L382" s="15">
        <f>+'CALIFICACION FINAL'!L382/'CALIFICACION FINAL'!T382</f>
        <v>0</v>
      </c>
      <c r="M382" s="15">
        <f>+'CALIFICACION FINAL'!M382/'CALIFICACION FINAL'!T382</f>
        <v>1.3157378335949763</v>
      </c>
      <c r="N382" s="15">
        <f>+'CALIFICACION FINAL'!N382/'CALIFICACION FINAL'!T382</f>
        <v>1.0302197802197801</v>
      </c>
      <c r="O382" s="15">
        <f>+'CALIFICACION FINAL'!O382/'CALIFICACION FINAL'!T382</f>
        <v>1.9840724751439036</v>
      </c>
      <c r="P382" s="15">
        <f>+'CALIFICACION FINAL'!P382/'CALIFICACION FINAL'!T382</f>
        <v>1.1499215070643642</v>
      </c>
      <c r="Q382" s="15">
        <f>+'CALIFICACION FINAL'!Q382/'CALIFICACION FINAL'!T382</f>
        <v>0</v>
      </c>
      <c r="R382" s="15">
        <f>+'CALIFICACION FINAL'!R382/'CALIFICACION FINAL'!T382</f>
        <v>0</v>
      </c>
      <c r="S382" s="15">
        <f>+'CALIFICACION FINAL'!S382/'CALIFICACION FINAL'!T382</f>
        <v>0</v>
      </c>
      <c r="T382" s="15" t="e">
        <f>+'CALIFICACION FINAL'!#REF!/'CALIFICACION FINAL'!T382</f>
        <v>#REF!</v>
      </c>
      <c r="U382" s="15" t="e">
        <f>+'CALIFICACION FINAL'!#REF!/'CALIFICACION FINAL'!T382</f>
        <v>#REF!</v>
      </c>
    </row>
    <row r="383" spans="1:21">
      <c r="A383" s="9">
        <f>+'CALIFICACION FINAL'!A383</f>
        <v>378</v>
      </c>
      <c r="B383" s="9" t="str">
        <f>+'CALIFICACION FINAL'!B383</f>
        <v>VENDA DE ALGODON LAMINADO 6 X 5</v>
      </c>
      <c r="C383" s="9" t="str">
        <f>+'CALIFICACION FINAL'!C383</f>
        <v>UND</v>
      </c>
      <c r="D383" s="9">
        <f>+'CALIFICACION FINAL'!D383</f>
        <v>800</v>
      </c>
      <c r="E383" s="15">
        <f>+'CALIFICACION FINAL'!E383/'CALIFICACION FINAL'!T383</f>
        <v>1.1118598382749325</v>
      </c>
      <c r="F383" s="15">
        <f>+'CALIFICACION FINAL'!F383/'CALIFICACION FINAL'!T383</f>
        <v>0</v>
      </c>
      <c r="G383" s="15">
        <f>+'CALIFICACION FINAL'!G383/'CALIFICACION FINAL'!T383</f>
        <v>0</v>
      </c>
      <c r="H383" s="15">
        <f>+'CALIFICACION FINAL'!H383/'CALIFICACION FINAL'!T383</f>
        <v>1.0908018867924527</v>
      </c>
      <c r="I383" s="15">
        <f>+'CALIFICACION FINAL'!I383/'CALIFICACION FINAL'!T383</f>
        <v>0</v>
      </c>
      <c r="J383" s="15">
        <f>+'CALIFICACION FINAL'!J383/'CALIFICACION FINAL'!T383</f>
        <v>1</v>
      </c>
      <c r="K383" s="15">
        <f>+'CALIFICACION FINAL'!K383/'CALIFICACION FINAL'!T383</f>
        <v>0</v>
      </c>
      <c r="L383" s="15">
        <f>+'CALIFICACION FINAL'!L383/'CALIFICACION FINAL'!T383</f>
        <v>0</v>
      </c>
      <c r="M383" s="15">
        <f>+'CALIFICACION FINAL'!M383/'CALIFICACION FINAL'!T383</f>
        <v>1.3333894878706198</v>
      </c>
      <c r="N383" s="15">
        <f>+'CALIFICACION FINAL'!N383/'CALIFICACION FINAL'!T383</f>
        <v>1.0537398921832883</v>
      </c>
      <c r="O383" s="15">
        <f>+'CALIFICACION FINAL'!O383/'CALIFICACION FINAL'!T383</f>
        <v>2.0408664645103323</v>
      </c>
      <c r="P383" s="15">
        <f>+'CALIFICACION FINAL'!P383/'CALIFICACION FINAL'!T383</f>
        <v>1.2045148247978437</v>
      </c>
      <c r="Q383" s="15">
        <f>+'CALIFICACION FINAL'!Q383/'CALIFICACION FINAL'!T383</f>
        <v>0</v>
      </c>
      <c r="R383" s="15">
        <f>+'CALIFICACION FINAL'!R383/'CALIFICACION FINAL'!T383</f>
        <v>0</v>
      </c>
      <c r="S383" s="15">
        <f>+'CALIFICACION FINAL'!S383/'CALIFICACION FINAL'!T383</f>
        <v>0</v>
      </c>
      <c r="T383" s="15" t="e">
        <f>+'CALIFICACION FINAL'!#REF!/'CALIFICACION FINAL'!T383</f>
        <v>#REF!</v>
      </c>
      <c r="U383" s="15" t="e">
        <f>+'CALIFICACION FINAL'!#REF!/'CALIFICACION FINAL'!T383</f>
        <v>#REF!</v>
      </c>
    </row>
    <row r="384" spans="1:21">
      <c r="A384" s="9">
        <f>+'CALIFICACION FINAL'!A384</f>
        <v>379</v>
      </c>
      <c r="B384" s="9" t="str">
        <f>+'CALIFICACION FINAL'!B384</f>
        <v>VENDA DE YESO DE 4 X 5 (GYPSONA)</v>
      </c>
      <c r="C384" s="9" t="str">
        <f>+'CALIFICACION FINAL'!C384</f>
        <v>UND</v>
      </c>
      <c r="D384" s="9">
        <f>+'CALIFICACION FINAL'!D384</f>
        <v>288</v>
      </c>
      <c r="E384" s="15">
        <f>+'CALIFICACION FINAL'!E384/'CALIFICACION FINAL'!T384</f>
        <v>1.3208697419223734</v>
      </c>
      <c r="F384" s="15">
        <f>+'CALIFICACION FINAL'!F384/'CALIFICACION FINAL'!T384</f>
        <v>1.1654135338345863</v>
      </c>
      <c r="G384" s="15">
        <f>+'CALIFICACION FINAL'!G384/'CALIFICACION FINAL'!T384</f>
        <v>0</v>
      </c>
      <c r="H384" s="15">
        <f>+'CALIFICACION FINAL'!H384/'CALIFICACION FINAL'!T384</f>
        <v>1.7130664499085551</v>
      </c>
      <c r="I384" s="15">
        <f>+'CALIFICACION FINAL'!I384/'CALIFICACION FINAL'!T384</f>
        <v>1.4011379800853485</v>
      </c>
      <c r="J384" s="15">
        <f>+'CALIFICACION FINAL'!J384/'CALIFICACION FINAL'!T384</f>
        <v>1</v>
      </c>
      <c r="K384" s="15">
        <f>+'CALIFICACION FINAL'!K384/'CALIFICACION FINAL'!T384</f>
        <v>0</v>
      </c>
      <c r="L384" s="15">
        <f>+'CALIFICACION FINAL'!L384/'CALIFICACION FINAL'!T384</f>
        <v>0</v>
      </c>
      <c r="M384" s="15">
        <f>+'CALIFICACION FINAL'!M384/'CALIFICACION FINAL'!T384</f>
        <v>0</v>
      </c>
      <c r="N384" s="15">
        <f>+'CALIFICACION FINAL'!N384/'CALIFICACION FINAL'!T384</f>
        <v>1.7338955496850232</v>
      </c>
      <c r="O384" s="15">
        <f>+'CALIFICACION FINAL'!O384/'CALIFICACION FINAL'!T384</f>
        <v>1.6837702364018154</v>
      </c>
      <c r="P384" s="15">
        <f>+'CALIFICACION FINAL'!P384/'CALIFICACION FINAL'!T384</f>
        <v>1.665057915057915</v>
      </c>
      <c r="Q384" s="15">
        <f>+'CALIFICACION FINAL'!Q384/'CALIFICACION FINAL'!T384</f>
        <v>1.2383153830522251</v>
      </c>
      <c r="R384" s="15">
        <f>+'CALIFICACION FINAL'!R384/'CALIFICACION FINAL'!T384</f>
        <v>0</v>
      </c>
      <c r="S384" s="15">
        <f>+'CALIFICACION FINAL'!S384/'CALIFICACION FINAL'!T384</f>
        <v>0</v>
      </c>
      <c r="T384" s="15" t="e">
        <f>+'CALIFICACION FINAL'!#REF!/'CALIFICACION FINAL'!T384</f>
        <v>#REF!</v>
      </c>
      <c r="U384" s="15" t="e">
        <f>+'CALIFICACION FINAL'!#REF!/'CALIFICACION FINAL'!T384</f>
        <v>#REF!</v>
      </c>
    </row>
    <row r="385" spans="1:21">
      <c r="A385" s="9">
        <f>+'CALIFICACION FINAL'!A385</f>
        <v>380</v>
      </c>
      <c r="B385" s="9" t="str">
        <f>+'CALIFICACION FINAL'!B385</f>
        <v>VENDA DE YESO DE 5 X 5 (GYPSONA)</v>
      </c>
      <c r="C385" s="9" t="str">
        <f>+'CALIFICACION FINAL'!C385</f>
        <v>UND</v>
      </c>
      <c r="D385" s="9">
        <f>+'CALIFICACION FINAL'!D385</f>
        <v>288</v>
      </c>
      <c r="E385" s="15">
        <f>+'CALIFICACION FINAL'!E385/'CALIFICACION FINAL'!T385</f>
        <v>1.3212108013937283</v>
      </c>
      <c r="F385" s="15">
        <f>+'CALIFICACION FINAL'!F385/'CALIFICACION FINAL'!T385</f>
        <v>1.1655052264808363</v>
      </c>
      <c r="G385" s="15">
        <f>+'CALIFICACION FINAL'!G385/'CALIFICACION FINAL'!T385</f>
        <v>0</v>
      </c>
      <c r="H385" s="15">
        <f>+'CALIFICACION FINAL'!H385/'CALIFICACION FINAL'!T385</f>
        <v>1.889808362369338</v>
      </c>
      <c r="I385" s="15">
        <f>+'CALIFICACION FINAL'!I385/'CALIFICACION FINAL'!T385</f>
        <v>1.4135452961672474</v>
      </c>
      <c r="J385" s="15">
        <f>+'CALIFICACION FINAL'!J385/'CALIFICACION FINAL'!T385</f>
        <v>1</v>
      </c>
      <c r="K385" s="15">
        <f>+'CALIFICACION FINAL'!K385/'CALIFICACION FINAL'!T385</f>
        <v>0</v>
      </c>
      <c r="L385" s="15">
        <f>+'CALIFICACION FINAL'!L385/'CALIFICACION FINAL'!T385</f>
        <v>0</v>
      </c>
      <c r="M385" s="15">
        <f>+'CALIFICACION FINAL'!M385/'CALIFICACION FINAL'!T385</f>
        <v>0</v>
      </c>
      <c r="N385" s="15">
        <f>+'CALIFICACION FINAL'!N385/'CALIFICACION FINAL'!T385</f>
        <v>1.7558797909407666</v>
      </c>
      <c r="O385" s="15">
        <f>+'CALIFICACION FINAL'!O385/'CALIFICACION FINAL'!T385</f>
        <v>1.6986425667828107</v>
      </c>
      <c r="P385" s="15">
        <f>+'CALIFICACION FINAL'!P385/'CALIFICACION FINAL'!T385</f>
        <v>1.6816202090592334</v>
      </c>
      <c r="Q385" s="15">
        <f>+'CALIFICACION FINAL'!Q385/'CALIFICACION FINAL'!T385</f>
        <v>1.2384581881533101</v>
      </c>
      <c r="R385" s="15">
        <f>+'CALIFICACION FINAL'!R385/'CALIFICACION FINAL'!T385</f>
        <v>0</v>
      </c>
      <c r="S385" s="15">
        <f>+'CALIFICACION FINAL'!S385/'CALIFICACION FINAL'!T385</f>
        <v>0</v>
      </c>
      <c r="T385" s="15" t="e">
        <f>+'CALIFICACION FINAL'!#REF!/'CALIFICACION FINAL'!T385</f>
        <v>#REF!</v>
      </c>
      <c r="U385" s="15" t="e">
        <f>+'CALIFICACION FINAL'!#REF!/'CALIFICACION FINAL'!T385</f>
        <v>#REF!</v>
      </c>
    </row>
    <row r="386" spans="1:21">
      <c r="A386" s="9">
        <f>+'CALIFICACION FINAL'!A386</f>
        <v>381</v>
      </c>
      <c r="B386" s="9" t="str">
        <f>+'CALIFICACION FINAL'!B386</f>
        <v>VENDA DE YESO DE 6 X 5 (GYPSONA)</v>
      </c>
      <c r="C386" s="9" t="str">
        <f>+'CALIFICACION FINAL'!C386</f>
        <v>UND</v>
      </c>
      <c r="D386" s="9">
        <f>+'CALIFICACION FINAL'!D386</f>
        <v>288</v>
      </c>
      <c r="E386" s="15">
        <f>+'CALIFICACION FINAL'!E386/'CALIFICACION FINAL'!T386</f>
        <v>1.3448894202032275</v>
      </c>
      <c r="F386" s="15">
        <f>+'CALIFICACION FINAL'!F386/'CALIFICACION FINAL'!T386</f>
        <v>1.186678123132098</v>
      </c>
      <c r="G386" s="15">
        <f>+'CALIFICACION FINAL'!G386/'CALIFICACION FINAL'!T386</f>
        <v>0</v>
      </c>
      <c r="H386" s="15">
        <f>+'CALIFICACION FINAL'!H386/'CALIFICACION FINAL'!T386</f>
        <v>1.8682755528989838</v>
      </c>
      <c r="I386" s="15">
        <f>+'CALIFICACION FINAL'!I386/'CALIFICACION FINAL'!T386</f>
        <v>1.4410863717872084</v>
      </c>
      <c r="J386" s="15">
        <f>+'CALIFICACION FINAL'!J386/'CALIFICACION FINAL'!T386</f>
        <v>1</v>
      </c>
      <c r="K386" s="15">
        <f>+'CALIFICACION FINAL'!K386/'CALIFICACION FINAL'!T386</f>
        <v>0</v>
      </c>
      <c r="L386" s="15">
        <f>+'CALIFICACION FINAL'!L386/'CALIFICACION FINAL'!T386</f>
        <v>0</v>
      </c>
      <c r="M386" s="15">
        <f>+'CALIFICACION FINAL'!M386/'CALIFICACION FINAL'!T386</f>
        <v>0</v>
      </c>
      <c r="N386" s="15">
        <f>+'CALIFICACION FINAL'!N386/'CALIFICACION FINAL'!T386</f>
        <v>1.786274656306037</v>
      </c>
      <c r="O386" s="15">
        <f>+'CALIFICACION FINAL'!O386/'CALIFICACION FINAL'!T386</f>
        <v>1.7318408796573022</v>
      </c>
      <c r="P386" s="15">
        <f>+'CALIFICACION FINAL'!P386/'CALIFICACION FINAL'!T386</f>
        <v>1.6794306634787806</v>
      </c>
      <c r="Q386" s="15">
        <f>+'CALIFICACION FINAL'!Q386/'CALIFICACION FINAL'!T386</f>
        <v>1.2608338314405259</v>
      </c>
      <c r="R386" s="15">
        <f>+'CALIFICACION FINAL'!R386/'CALIFICACION FINAL'!T386</f>
        <v>0</v>
      </c>
      <c r="S386" s="15">
        <f>+'CALIFICACION FINAL'!S386/'CALIFICACION FINAL'!T386</f>
        <v>0</v>
      </c>
      <c r="T386" s="15" t="e">
        <f>+'CALIFICACION FINAL'!#REF!/'CALIFICACION FINAL'!T386</f>
        <v>#REF!</v>
      </c>
      <c r="U386" s="15" t="e">
        <f>+'CALIFICACION FINAL'!#REF!/'CALIFICACION FINAL'!T386</f>
        <v>#REF!</v>
      </c>
    </row>
    <row r="387" spans="1:21">
      <c r="A387" s="9">
        <f>+'CALIFICACION FINAL'!A387</f>
        <v>382</v>
      </c>
      <c r="B387" s="9" t="str">
        <f>+'CALIFICACION FINAL'!B387</f>
        <v>VENDA ELASTICA DE 4 X 5</v>
      </c>
      <c r="C387" s="9" t="str">
        <f>+'CALIFICACION FINAL'!C387</f>
        <v>UND</v>
      </c>
      <c r="D387" s="9">
        <f>+'CALIFICACION FINAL'!D387</f>
        <v>1600</v>
      </c>
      <c r="E387" s="15">
        <f>+'CALIFICACION FINAL'!E387/'CALIFICACION FINAL'!T387</f>
        <v>1.3161764705882351</v>
      </c>
      <c r="F387" s="15">
        <f>+'CALIFICACION FINAL'!F387/'CALIFICACION FINAL'!T387</f>
        <v>0</v>
      </c>
      <c r="G387" s="15">
        <f>+'CALIFICACION FINAL'!G387/'CALIFICACION FINAL'!T387</f>
        <v>0</v>
      </c>
      <c r="H387" s="15">
        <f>+'CALIFICACION FINAL'!H387/'CALIFICACION FINAL'!T387</f>
        <v>1.0273109243697478</v>
      </c>
      <c r="I387" s="15">
        <f>+'CALIFICACION FINAL'!I387/'CALIFICACION FINAL'!T387</f>
        <v>0</v>
      </c>
      <c r="J387" s="15">
        <f>+'CALIFICACION FINAL'!J387/'CALIFICACION FINAL'!T387</f>
        <v>1</v>
      </c>
      <c r="K387" s="15">
        <f>+'CALIFICACION FINAL'!K387/'CALIFICACION FINAL'!T387</f>
        <v>0</v>
      </c>
      <c r="L387" s="15">
        <f>+'CALIFICACION FINAL'!L387/'CALIFICACION FINAL'!T387</f>
        <v>1.458613445378151</v>
      </c>
      <c r="M387" s="15">
        <f>+'CALIFICACION FINAL'!M387/'CALIFICACION FINAL'!T387</f>
        <v>1.8245798319327728</v>
      </c>
      <c r="N387" s="15">
        <f>+'CALIFICACION FINAL'!N387/'CALIFICACION FINAL'!T387</f>
        <v>1.1554621848739495</v>
      </c>
      <c r="O387" s="15">
        <f>+'CALIFICACION FINAL'!O387/'CALIFICACION FINAL'!T387</f>
        <v>1.964285714285714</v>
      </c>
      <c r="P387" s="15">
        <f>+'CALIFICACION FINAL'!P387/'CALIFICACION FINAL'!T387</f>
        <v>1.2237394957983192</v>
      </c>
      <c r="Q387" s="15">
        <f>+'CALIFICACION FINAL'!Q387/'CALIFICACION FINAL'!T387</f>
        <v>0</v>
      </c>
      <c r="R387" s="15">
        <f>+'CALIFICACION FINAL'!R387/'CALIFICACION FINAL'!T387</f>
        <v>0</v>
      </c>
      <c r="S387" s="15">
        <f>+'CALIFICACION FINAL'!S387/'CALIFICACION FINAL'!T387</f>
        <v>1.0346638655462184</v>
      </c>
      <c r="T387" s="15" t="e">
        <f>+'CALIFICACION FINAL'!#REF!/'CALIFICACION FINAL'!T387</f>
        <v>#REF!</v>
      </c>
      <c r="U387" s="15" t="e">
        <f>+'CALIFICACION FINAL'!#REF!/'CALIFICACION FINAL'!T387</f>
        <v>#REF!</v>
      </c>
    </row>
    <row r="388" spans="1:21">
      <c r="A388" s="9">
        <f>+'CALIFICACION FINAL'!A388</f>
        <v>383</v>
      </c>
      <c r="B388" s="9" t="str">
        <f>+'CALIFICACION FINAL'!B388</f>
        <v>VENDA ELASTICA DE 5 X 5</v>
      </c>
      <c r="C388" s="9" t="str">
        <f>+'CALIFICACION FINAL'!C388</f>
        <v>UND</v>
      </c>
      <c r="D388" s="9">
        <f>+'CALIFICACION FINAL'!D388</f>
        <v>1600</v>
      </c>
      <c r="E388" s="15">
        <f>+'CALIFICACION FINAL'!E388/'CALIFICACION FINAL'!T388</f>
        <v>1.3265306122448979</v>
      </c>
      <c r="F388" s="15">
        <f>+'CALIFICACION FINAL'!F388/'CALIFICACION FINAL'!T388</f>
        <v>0</v>
      </c>
      <c r="G388" s="15">
        <f>+'CALIFICACION FINAL'!G388/'CALIFICACION FINAL'!T388</f>
        <v>0</v>
      </c>
      <c r="H388" s="15">
        <f>+'CALIFICACION FINAL'!H388/'CALIFICACION FINAL'!T388</f>
        <v>1.0629251700680271</v>
      </c>
      <c r="I388" s="15">
        <f>+'CALIFICACION FINAL'!I388/'CALIFICACION FINAL'!T388</f>
        <v>0</v>
      </c>
      <c r="J388" s="15">
        <f>+'CALIFICACION FINAL'!J388/'CALIFICACION FINAL'!T388</f>
        <v>1</v>
      </c>
      <c r="K388" s="15">
        <f>+'CALIFICACION FINAL'!K388/'CALIFICACION FINAL'!T388</f>
        <v>0</v>
      </c>
      <c r="L388" s="15">
        <f>+'CALIFICACION FINAL'!L388/'CALIFICACION FINAL'!T388</f>
        <v>1.4196428571428572</v>
      </c>
      <c r="M388" s="15">
        <f>+'CALIFICACION FINAL'!M388/'CALIFICACION FINAL'!T388</f>
        <v>1.8579931972789117</v>
      </c>
      <c r="N388" s="15">
        <f>+'CALIFICACION FINAL'!N388/'CALIFICACION FINAL'!T388</f>
        <v>1.1692176870748299</v>
      </c>
      <c r="O388" s="15">
        <f>+'CALIFICACION FINAL'!O388/'CALIFICACION FINAL'!T388</f>
        <v>1.9108560090702946</v>
      </c>
      <c r="P388" s="15">
        <f>+'CALIFICACION FINAL'!P388/'CALIFICACION FINAL'!T388</f>
        <v>1.2389455782312926</v>
      </c>
      <c r="Q388" s="15">
        <f>+'CALIFICACION FINAL'!Q388/'CALIFICACION FINAL'!T388</f>
        <v>0</v>
      </c>
      <c r="R388" s="15">
        <f>+'CALIFICACION FINAL'!R388/'CALIFICACION FINAL'!T388</f>
        <v>0</v>
      </c>
      <c r="S388" s="15">
        <f>+'CALIFICACION FINAL'!S388/'CALIFICACION FINAL'!T388</f>
        <v>1.0416666666666667</v>
      </c>
      <c r="T388" s="15" t="e">
        <f>+'CALIFICACION FINAL'!#REF!/'CALIFICACION FINAL'!T388</f>
        <v>#REF!</v>
      </c>
      <c r="U388" s="15" t="e">
        <f>+'CALIFICACION FINAL'!#REF!/'CALIFICACION FINAL'!T388</f>
        <v>#REF!</v>
      </c>
    </row>
    <row r="389" spans="1:21">
      <c r="A389" s="9">
        <f>+'CALIFICACION FINAL'!A389</f>
        <v>384</v>
      </c>
      <c r="B389" s="9" t="str">
        <f>+'CALIFICACION FINAL'!B389</f>
        <v>VENDA ELASTICA DE 6 X 5</v>
      </c>
      <c r="C389" s="9" t="str">
        <f>+'CALIFICACION FINAL'!C389</f>
        <v>UND</v>
      </c>
      <c r="D389" s="9">
        <f>+'CALIFICACION FINAL'!D389</f>
        <v>1600</v>
      </c>
      <c r="E389" s="15">
        <f>+'CALIFICACION FINAL'!E389/'CALIFICACION FINAL'!T389</f>
        <v>1.3278204540243062</v>
      </c>
      <c r="F389" s="15">
        <f>+'CALIFICACION FINAL'!F389/'CALIFICACION FINAL'!T389</f>
        <v>0</v>
      </c>
      <c r="G389" s="15">
        <f>+'CALIFICACION FINAL'!G389/'CALIFICACION FINAL'!T389</f>
        <v>0</v>
      </c>
      <c r="H389" s="15">
        <f>+'CALIFICACION FINAL'!H389/'CALIFICACION FINAL'!T389</f>
        <v>1.0583868378812198</v>
      </c>
      <c r="I389" s="15">
        <f>+'CALIFICACION FINAL'!I389/'CALIFICACION FINAL'!T389</f>
        <v>0</v>
      </c>
      <c r="J389" s="15">
        <f>+'CALIFICACION FINAL'!J389/'CALIFICACION FINAL'!T389</f>
        <v>1</v>
      </c>
      <c r="K389" s="15">
        <f>+'CALIFICACION FINAL'!K389/'CALIFICACION FINAL'!T389</f>
        <v>0</v>
      </c>
      <c r="L389" s="15">
        <f>+'CALIFICACION FINAL'!L389/'CALIFICACION FINAL'!T389</f>
        <v>1.5115512497133683</v>
      </c>
      <c r="M389" s="15">
        <f>+'CALIFICACION FINAL'!M389/'CALIFICACION FINAL'!T389</f>
        <v>2.0250515936711762</v>
      </c>
      <c r="N389" s="15">
        <f>+'CALIFICACION FINAL'!N389/'CALIFICACION FINAL'!T389</f>
        <v>1.1830715432240311</v>
      </c>
      <c r="O389" s="15">
        <f>+'CALIFICACION FINAL'!O389/'CALIFICACION FINAL'!T389</f>
        <v>1.8795263892073679</v>
      </c>
      <c r="P389" s="15">
        <f>+'CALIFICACION FINAL'!P389/'CALIFICACION FINAL'!T389</f>
        <v>1.2525796835588165</v>
      </c>
      <c r="Q389" s="15">
        <f>+'CALIFICACION FINAL'!Q389/'CALIFICACION FINAL'!T389</f>
        <v>0</v>
      </c>
      <c r="R389" s="15">
        <f>+'CALIFICACION FINAL'!R389/'CALIFICACION FINAL'!T389</f>
        <v>0</v>
      </c>
      <c r="S389" s="15">
        <f>+'CALIFICACION FINAL'!S389/'CALIFICACION FINAL'!T389</f>
        <v>1.031873423526714</v>
      </c>
      <c r="T389" s="15" t="e">
        <f>+'CALIFICACION FINAL'!#REF!/'CALIFICACION FINAL'!T389</f>
        <v>#REF!</v>
      </c>
      <c r="U389" s="15" t="e">
        <f>+'CALIFICACION FINAL'!#REF!/'CALIFICACION FINAL'!T389</f>
        <v>#REF!</v>
      </c>
    </row>
    <row r="390" spans="1:21">
      <c r="A390" s="9">
        <f>+'CALIFICACION FINAL'!A390</f>
        <v>385</v>
      </c>
      <c r="B390" s="9" t="str">
        <f>+'CALIFICACION FINAL'!B390</f>
        <v>VICRIL 1 CT1 HR37S HRG38 90CC</v>
      </c>
      <c r="C390" s="9" t="str">
        <f>+'CALIFICACION FINAL'!C390</f>
        <v>UND</v>
      </c>
      <c r="D390" s="9">
        <f>+'CALIFICACION FINAL'!D390</f>
        <v>288</v>
      </c>
      <c r="E390" s="15">
        <f>+'CALIFICACION FINAL'!E390/'CALIFICACION FINAL'!T390</f>
        <v>1</v>
      </c>
      <c r="F390" s="15">
        <f>+'CALIFICACION FINAL'!F390/'CALIFICACION FINAL'!T390</f>
        <v>1.8900727211229493</v>
      </c>
      <c r="G390" s="15">
        <f>+'CALIFICACION FINAL'!G390/'CALIFICACION FINAL'!T390</f>
        <v>0</v>
      </c>
      <c r="H390" s="15">
        <f>+'CALIFICACION FINAL'!H390/'CALIFICACION FINAL'!T390</f>
        <v>2.0426179604261798</v>
      </c>
      <c r="I390" s="15">
        <f>+'CALIFICACION FINAL'!I390/'CALIFICACION FINAL'!T390</f>
        <v>1.9100287502113986</v>
      </c>
      <c r="J390" s="15">
        <f>+'CALIFICACION FINAL'!J390/'CALIFICACION FINAL'!T390</f>
        <v>2.0132724505327246</v>
      </c>
      <c r="K390" s="15">
        <f>+'CALIFICACION FINAL'!K390/'CALIFICACION FINAL'!T390</f>
        <v>0</v>
      </c>
      <c r="L390" s="15">
        <f>+'CALIFICACION FINAL'!L390/'CALIFICACION FINAL'!T390</f>
        <v>0</v>
      </c>
      <c r="M390" s="15">
        <f>+'CALIFICACION FINAL'!M390/'CALIFICACION FINAL'!T390</f>
        <v>0</v>
      </c>
      <c r="N390" s="15">
        <f>+'CALIFICACION FINAL'!N390/'CALIFICACION FINAL'!T390</f>
        <v>1.39117199391172</v>
      </c>
      <c r="O390" s="15">
        <f>+'CALIFICACION FINAL'!O390/'CALIFICACION FINAL'!T390</f>
        <v>1.9357348215795704</v>
      </c>
      <c r="P390" s="15">
        <f>+'CALIFICACION FINAL'!P390/'CALIFICACION FINAL'!T390</f>
        <v>0</v>
      </c>
      <c r="Q390" s="15">
        <f>+'CALIFICACION FINAL'!Q390/'CALIFICACION FINAL'!T390</f>
        <v>0</v>
      </c>
      <c r="R390" s="15">
        <f>+'CALIFICACION FINAL'!R390/'CALIFICACION FINAL'!T390</f>
        <v>0</v>
      </c>
      <c r="S390" s="15">
        <f>+'CALIFICACION FINAL'!S390/'CALIFICACION FINAL'!T390</f>
        <v>0</v>
      </c>
      <c r="T390" s="15" t="e">
        <f>+'CALIFICACION FINAL'!#REF!/'CALIFICACION FINAL'!T390</f>
        <v>#REF!</v>
      </c>
      <c r="U390" s="15" t="e">
        <f>+'CALIFICACION FINAL'!#REF!/'CALIFICACION FINAL'!T390</f>
        <v>#REF!</v>
      </c>
    </row>
    <row r="391" spans="1:21">
      <c r="A391" s="9">
        <f>+'CALIFICACION FINAL'!A391</f>
        <v>386</v>
      </c>
      <c r="B391" s="9" t="str">
        <f>+'CALIFICACION FINAL'!B391</f>
        <v>VICRIL 2/0 SH (SAFIL HR26) H 90CC</v>
      </c>
      <c r="C391" s="9" t="str">
        <f>+'CALIFICACION FINAL'!C391</f>
        <v>UND</v>
      </c>
      <c r="D391" s="9">
        <f>+'CALIFICACION FINAL'!D391</f>
        <v>96</v>
      </c>
      <c r="E391" s="15">
        <f>+'CALIFICACION FINAL'!E391/'CALIFICACION FINAL'!T391</f>
        <v>1</v>
      </c>
      <c r="F391" s="15">
        <f>+'CALIFICACION FINAL'!F391/'CALIFICACION FINAL'!T391</f>
        <v>1.8610584382003104</v>
      </c>
      <c r="G391" s="15">
        <f>+'CALIFICACION FINAL'!G391/'CALIFICACION FINAL'!T391</f>
        <v>0</v>
      </c>
      <c r="H391" s="15">
        <f>+'CALIFICACION FINAL'!H391/'CALIFICACION FINAL'!T391</f>
        <v>2.0112049646612653</v>
      </c>
      <c r="I391" s="15">
        <f>+'CALIFICACION FINAL'!I391/'CALIFICACION FINAL'!T391</f>
        <v>1.8807102223754526</v>
      </c>
      <c r="J391" s="15">
        <f>+'CALIFICACION FINAL'!J391/'CALIFICACION FINAL'!T391</f>
        <v>2.0521427340113774</v>
      </c>
      <c r="K391" s="15">
        <f>+'CALIFICACION FINAL'!K391/'CALIFICACION FINAL'!T391</f>
        <v>0</v>
      </c>
      <c r="L391" s="15">
        <f>+'CALIFICACION FINAL'!L391/'CALIFICACION FINAL'!T391</f>
        <v>0</v>
      </c>
      <c r="M391" s="15">
        <f>+'CALIFICACION FINAL'!M391/'CALIFICACION FINAL'!T391</f>
        <v>0</v>
      </c>
      <c r="N391" s="15">
        <f>+'CALIFICACION FINAL'!N391/'CALIFICACION FINAL'!T391</f>
        <v>1.387864161351491</v>
      </c>
      <c r="O391" s="15">
        <f>+'CALIFICACION FINAL'!O391/'CALIFICACION FINAL'!T391</f>
        <v>2.3392518531287707</v>
      </c>
      <c r="P391" s="15">
        <f>+'CALIFICACION FINAL'!P391/'CALIFICACION FINAL'!T391</f>
        <v>0</v>
      </c>
      <c r="Q391" s="15">
        <f>+'CALIFICACION FINAL'!Q391/'CALIFICACION FINAL'!T391</f>
        <v>0</v>
      </c>
      <c r="R391" s="15">
        <f>+'CALIFICACION FINAL'!R391/'CALIFICACION FINAL'!T391</f>
        <v>0</v>
      </c>
      <c r="S391" s="15">
        <f>+'CALIFICACION FINAL'!S391/'CALIFICACION FINAL'!T391</f>
        <v>0</v>
      </c>
      <c r="T391" s="15" t="e">
        <f>+'CALIFICACION FINAL'!#REF!/'CALIFICACION FINAL'!T391</f>
        <v>#REF!</v>
      </c>
      <c r="U391" s="15" t="e">
        <f>+'CALIFICACION FINAL'!#REF!/'CALIFICACION FINAL'!T391</f>
        <v>#REF!</v>
      </c>
    </row>
    <row r="392" spans="1:21">
      <c r="A392" s="9">
        <f>+'CALIFICACION FINAL'!A392</f>
        <v>387</v>
      </c>
      <c r="B392" s="9" t="str">
        <f>+'CALIFICACION FINAL'!B392</f>
        <v>VICRIL 3/0 SH1 HR20 90</v>
      </c>
      <c r="C392" s="9" t="str">
        <f>+'CALIFICACION FINAL'!C392</f>
        <v>UND</v>
      </c>
      <c r="D392" s="9">
        <f>+'CALIFICACION FINAL'!D392</f>
        <v>288</v>
      </c>
      <c r="E392" s="15">
        <f>+'CALIFICACION FINAL'!E392/'CALIFICACION FINAL'!T392</f>
        <v>1</v>
      </c>
      <c r="F392" s="15">
        <f>+'CALIFICACION FINAL'!F392/'CALIFICACION FINAL'!T392</f>
        <v>2.3680631717481906</v>
      </c>
      <c r="G392" s="15">
        <f>+'CALIFICACION FINAL'!G392/'CALIFICACION FINAL'!T392</f>
        <v>0</v>
      </c>
      <c r="H392" s="15">
        <f>+'CALIFICACION FINAL'!H392/'CALIFICACION FINAL'!T392</f>
        <v>1.2752796665935513</v>
      </c>
      <c r="I392" s="15">
        <f>+'CALIFICACION FINAL'!I392/'CALIFICACION FINAL'!T392</f>
        <v>2.3930686554068874</v>
      </c>
      <c r="J392" s="15">
        <f>+'CALIFICACION FINAL'!J392/'CALIFICACION FINAL'!T392</f>
        <v>2.6112042114498797</v>
      </c>
      <c r="K392" s="15">
        <f>+'CALIFICACION FINAL'!K392/'CALIFICACION FINAL'!T392</f>
        <v>0</v>
      </c>
      <c r="L392" s="15">
        <f>+'CALIFICACION FINAL'!L392/'CALIFICACION FINAL'!T392</f>
        <v>0</v>
      </c>
      <c r="M392" s="15">
        <f>+'CALIFICACION FINAL'!M392/'CALIFICACION FINAL'!T392</f>
        <v>0</v>
      </c>
      <c r="N392" s="15">
        <f>+'CALIFICACION FINAL'!N392/'CALIFICACION FINAL'!T392</f>
        <v>1.6725159026102216</v>
      </c>
      <c r="O392" s="15">
        <f>+'CALIFICACION FINAL'!O392/'CALIFICACION FINAL'!T392</f>
        <v>2.6885281860057031</v>
      </c>
      <c r="P392" s="15">
        <f>+'CALIFICACION FINAL'!P392/'CALIFICACION FINAL'!T392</f>
        <v>0</v>
      </c>
      <c r="Q392" s="15">
        <f>+'CALIFICACION FINAL'!Q392/'CALIFICACION FINAL'!T392</f>
        <v>0</v>
      </c>
      <c r="R392" s="15">
        <f>+'CALIFICACION FINAL'!R392/'CALIFICACION FINAL'!T392</f>
        <v>0</v>
      </c>
      <c r="S392" s="15">
        <f>+'CALIFICACION FINAL'!S392/'CALIFICACION FINAL'!T392</f>
        <v>0</v>
      </c>
      <c r="T392" s="15" t="e">
        <f>+'CALIFICACION FINAL'!#REF!/'CALIFICACION FINAL'!T392</f>
        <v>#REF!</v>
      </c>
      <c r="U392" s="15" t="e">
        <f>+'CALIFICACION FINAL'!#REF!/'CALIFICACION FINAL'!T392</f>
        <v>#REF!</v>
      </c>
    </row>
    <row r="393" spans="1:21">
      <c r="A393" s="9">
        <f>+'CALIFICACION FINAL'!A393</f>
        <v>388</v>
      </c>
      <c r="B393" s="9" t="str">
        <f>+'CALIFICACION FINAL'!B393</f>
        <v>VICRIL 5/0 HR 17 RB1 90</v>
      </c>
      <c r="C393" s="9" t="str">
        <f>+'CALIFICACION FINAL'!C393</f>
        <v>UND</v>
      </c>
      <c r="D393" s="9">
        <f>+'CALIFICACION FINAL'!D393</f>
        <v>48</v>
      </c>
      <c r="E393" s="15">
        <f>+'CALIFICACION FINAL'!E393/'CALIFICACION FINAL'!T393</f>
        <v>1</v>
      </c>
      <c r="F393" s="15">
        <f>+'CALIFICACION FINAL'!F393/'CALIFICACION FINAL'!T393</f>
        <v>1.7386118933244989</v>
      </c>
      <c r="G393" s="15">
        <f>+'CALIFICACION FINAL'!G393/'CALIFICACION FINAL'!T393</f>
        <v>0</v>
      </c>
      <c r="H393" s="15">
        <f>+'CALIFICACION FINAL'!H393/'CALIFICACION FINAL'!T393</f>
        <v>2.0293191982772902</v>
      </c>
      <c r="I393" s="15">
        <f>+'CALIFICACION FINAL'!I393/'CALIFICACION FINAL'!T393</f>
        <v>1.8974656286234886</v>
      </c>
      <c r="J393" s="15">
        <f>+'CALIFICACION FINAL'!J393/'CALIFICACION FINAL'!T393</f>
        <v>1.9719198277290046</v>
      </c>
      <c r="K393" s="15">
        <f>+'CALIFICACION FINAL'!K393/'CALIFICACION FINAL'!T393</f>
        <v>0</v>
      </c>
      <c r="L393" s="15">
        <f>+'CALIFICACION FINAL'!L393/'CALIFICACION FINAL'!T393</f>
        <v>0</v>
      </c>
      <c r="M393" s="15">
        <f>+'CALIFICACION FINAL'!M393/'CALIFICACION FINAL'!T393</f>
        <v>0</v>
      </c>
      <c r="N393" s="15">
        <f>+'CALIFICACION FINAL'!N393/'CALIFICACION FINAL'!T393</f>
        <v>1.421567003478549</v>
      </c>
      <c r="O393" s="15">
        <f>+'CALIFICACION FINAL'!O393/'CALIFICACION FINAL'!T393</f>
        <v>2.1368229252940201</v>
      </c>
      <c r="P393" s="15">
        <f>+'CALIFICACION FINAL'!P393/'CALIFICACION FINAL'!T393</f>
        <v>0</v>
      </c>
      <c r="Q393" s="15">
        <f>+'CALIFICACION FINAL'!Q393/'CALIFICACION FINAL'!T393</f>
        <v>0</v>
      </c>
      <c r="R393" s="15">
        <f>+'CALIFICACION FINAL'!R393/'CALIFICACION FINAL'!T393</f>
        <v>0</v>
      </c>
      <c r="S393" s="15">
        <f>+'CALIFICACION FINAL'!S393/'CALIFICACION FINAL'!T393</f>
        <v>0</v>
      </c>
      <c r="T393" s="15" t="e">
        <f>+'CALIFICACION FINAL'!#REF!/'CALIFICACION FINAL'!T393</f>
        <v>#REF!</v>
      </c>
      <c r="U393" s="15" t="e">
        <f>+'CALIFICACION FINAL'!#REF!/'CALIFICACION FINAL'!T393</f>
        <v>#REF!</v>
      </c>
    </row>
    <row r="394" spans="1:21">
      <c r="A394" s="9">
        <f>+'CALIFICACION FINAL'!A394</f>
        <v>389</v>
      </c>
      <c r="B394" s="9" t="str">
        <f>+'CALIFICACION FINAL'!B394</f>
        <v>VICRYL 0 CT1 HR37= HRG38 90</v>
      </c>
      <c r="C394" s="9" t="str">
        <f>+'CALIFICACION FINAL'!C394</f>
        <v>UND</v>
      </c>
      <c r="D394" s="9">
        <f>+'CALIFICACION FINAL'!D394</f>
        <v>240</v>
      </c>
      <c r="E394" s="15">
        <f>+'CALIFICACION FINAL'!E394/'CALIFICACION FINAL'!T394</f>
        <v>1</v>
      </c>
      <c r="F394" s="15">
        <f>+'CALIFICACION FINAL'!F394/'CALIFICACION FINAL'!T394</f>
        <v>1.851250621169455</v>
      </c>
      <c r="G394" s="15">
        <f>+'CALIFICACION FINAL'!G394/'CALIFICACION FINAL'!T394</f>
        <v>0</v>
      </c>
      <c r="H394" s="15">
        <f>+'CALIFICACION FINAL'!H394/'CALIFICACION FINAL'!T394</f>
        <v>2.0006625807520293</v>
      </c>
      <c r="I394" s="15">
        <f>+'CALIFICACION FINAL'!I394/'CALIFICACION FINAL'!T394</f>
        <v>1.8707967533543151</v>
      </c>
      <c r="J394" s="15">
        <f>+'CALIFICACION FINAL'!J394/'CALIFICACION FINAL'!T394</f>
        <v>1.9719198277290046</v>
      </c>
      <c r="K394" s="15">
        <f>+'CALIFICACION FINAL'!K394/'CALIFICACION FINAL'!T394</f>
        <v>0</v>
      </c>
      <c r="L394" s="15">
        <f>+'CALIFICACION FINAL'!L394/'CALIFICACION FINAL'!T394</f>
        <v>0</v>
      </c>
      <c r="M394" s="15">
        <f>+'CALIFICACION FINAL'!M394/'CALIFICACION FINAL'!T394</f>
        <v>0</v>
      </c>
      <c r="N394" s="15">
        <f>+'CALIFICACION FINAL'!N394/'CALIFICACION FINAL'!T394</f>
        <v>1.2693390756998508</v>
      </c>
      <c r="O394" s="15">
        <f>+'CALIFICACION FINAL'!O394/'CALIFICACION FINAL'!T394</f>
        <v>2.3266523107503727</v>
      </c>
      <c r="P394" s="15">
        <f>+'CALIFICACION FINAL'!P394/'CALIFICACION FINAL'!T394</f>
        <v>0</v>
      </c>
      <c r="Q394" s="15">
        <f>+'CALIFICACION FINAL'!Q394/'CALIFICACION FINAL'!T394</f>
        <v>0</v>
      </c>
      <c r="R394" s="15">
        <f>+'CALIFICACION FINAL'!R394/'CALIFICACION FINAL'!T394</f>
        <v>0</v>
      </c>
      <c r="S394" s="15">
        <f>+'CALIFICACION FINAL'!S394/'CALIFICACION FINAL'!T394</f>
        <v>0</v>
      </c>
      <c r="T394" s="15" t="e">
        <f>+'CALIFICACION FINAL'!#REF!/'CALIFICACION FINAL'!T394</f>
        <v>#REF!</v>
      </c>
      <c r="U394" s="15" t="e">
        <f>+'CALIFICACION FINAL'!#REF!/'CALIFICACION FINAL'!T394</f>
        <v>#REF!</v>
      </c>
    </row>
    <row r="395" spans="1:21">
      <c r="A395" s="9">
        <f>+'CALIFICACION FINAL'!A395</f>
        <v>390</v>
      </c>
      <c r="B395" s="9" t="str">
        <f>+'CALIFICACION FINAL'!B395</f>
        <v>VICRYL 2/0 CT1 HR37S 90</v>
      </c>
      <c r="C395" s="9" t="str">
        <f>+'CALIFICACION FINAL'!C395</f>
        <v>UND</v>
      </c>
      <c r="D395" s="9">
        <f>+'CALIFICACION FINAL'!D395</f>
        <v>240</v>
      </c>
      <c r="E395" s="15">
        <f>+'CALIFICACION FINAL'!E395/'CALIFICACION FINAL'!T395</f>
        <v>1</v>
      </c>
      <c r="F395" s="15">
        <f>+'CALIFICACION FINAL'!F395/'CALIFICACION FINAL'!T395</f>
        <v>2.0547894833609117</v>
      </c>
      <c r="G395" s="15">
        <f>+'CALIFICACION FINAL'!G395/'CALIFICACION FINAL'!T395</f>
        <v>0</v>
      </c>
      <c r="H395" s="15">
        <f>+'CALIFICACION FINAL'!H395/'CALIFICACION FINAL'!T395</f>
        <v>2.2206287920573633</v>
      </c>
      <c r="I395" s="15">
        <f>+'CALIFICACION FINAL'!I395/'CALIFICACION FINAL'!T395</f>
        <v>2.0764846479132193</v>
      </c>
      <c r="J395" s="15">
        <f>+'CALIFICACION FINAL'!J395/'CALIFICACION FINAL'!T395</f>
        <v>2.1887258687258688</v>
      </c>
      <c r="K395" s="15">
        <f>+'CALIFICACION FINAL'!K395/'CALIFICACION FINAL'!T395</f>
        <v>0</v>
      </c>
      <c r="L395" s="15">
        <f>+'CALIFICACION FINAL'!L395/'CALIFICACION FINAL'!T395</f>
        <v>0</v>
      </c>
      <c r="M395" s="15">
        <f>+'CALIFICACION FINAL'!M395/'CALIFICACION FINAL'!T395</f>
        <v>0</v>
      </c>
      <c r="N395" s="15">
        <f>+'CALIFICACION FINAL'!N395/'CALIFICACION FINAL'!T395</f>
        <v>1.5467916896488325</v>
      </c>
      <c r="O395" s="15">
        <f>+'CALIFICACION FINAL'!O395/'CALIFICACION FINAL'!T395</f>
        <v>2.5034013605442178</v>
      </c>
      <c r="P395" s="15">
        <f>+'CALIFICACION FINAL'!P395/'CALIFICACION FINAL'!T395</f>
        <v>0</v>
      </c>
      <c r="Q395" s="15">
        <f>+'CALIFICACION FINAL'!Q395/'CALIFICACION FINAL'!T395</f>
        <v>0</v>
      </c>
      <c r="R395" s="15">
        <f>+'CALIFICACION FINAL'!R395/'CALIFICACION FINAL'!T395</f>
        <v>0</v>
      </c>
      <c r="S395" s="15">
        <f>+'CALIFICACION FINAL'!S395/'CALIFICACION FINAL'!T395</f>
        <v>0</v>
      </c>
      <c r="T395" s="15" t="e">
        <f>+'CALIFICACION FINAL'!#REF!/'CALIFICACION FINAL'!T395</f>
        <v>#REF!</v>
      </c>
      <c r="U395" s="15" t="e">
        <f>+'CALIFICACION FINAL'!#REF!/'CALIFICACION FINAL'!T395</f>
        <v>#REF!</v>
      </c>
    </row>
    <row r="396" spans="1:21">
      <c r="A396" s="9">
        <f>+'CALIFICACION FINAL'!A396</f>
        <v>391</v>
      </c>
      <c r="B396" s="9" t="str">
        <f>+'CALIFICACION FINAL'!B396</f>
        <v>VICRYL 4/0 SC20</v>
      </c>
      <c r="C396" s="9" t="str">
        <f>+'CALIFICACION FINAL'!C396</f>
        <v>UND</v>
      </c>
      <c r="D396" s="9">
        <f>+'CALIFICACION FINAL'!D396</f>
        <v>48</v>
      </c>
      <c r="E396" s="15">
        <f>+'CALIFICACION FINAL'!E396/'CALIFICACION FINAL'!T396</f>
        <v>1.3507051943584452</v>
      </c>
      <c r="F396" s="15">
        <f>+'CALIFICACION FINAL'!F396/'CALIFICACION FINAL'!T396</f>
        <v>1.6687306501547987</v>
      </c>
      <c r="G396" s="15">
        <f>+'CALIFICACION FINAL'!G396/'CALIFICACION FINAL'!T396</f>
        <v>0</v>
      </c>
      <c r="H396" s="15">
        <f>+'CALIFICACION FINAL'!H396/'CALIFICACION FINAL'!T396</f>
        <v>1</v>
      </c>
      <c r="I396" s="15">
        <f>+'CALIFICACION FINAL'!I396/'CALIFICACION FINAL'!T396</f>
        <v>1.6862745098039216</v>
      </c>
      <c r="J396" s="15">
        <f>+'CALIFICACION FINAL'!J396/'CALIFICACION FINAL'!T396</f>
        <v>1.7774750601995186</v>
      </c>
      <c r="K396" s="15">
        <f>+'CALIFICACION FINAL'!K396/'CALIFICACION FINAL'!T396</f>
        <v>0</v>
      </c>
      <c r="L396" s="15">
        <f>+'CALIFICACION FINAL'!L396/'CALIFICACION FINAL'!T396</f>
        <v>0</v>
      </c>
      <c r="M396" s="15">
        <f>+'CALIFICACION FINAL'!M396/'CALIFICACION FINAL'!T396</f>
        <v>0</v>
      </c>
      <c r="N396" s="15">
        <f>+'CALIFICACION FINAL'!N396/'CALIFICACION FINAL'!T396</f>
        <v>1.1568627450980393</v>
      </c>
      <c r="O396" s="15">
        <f>+'CALIFICACION FINAL'!O396/'CALIFICACION FINAL'!T396</f>
        <v>1.8135534915720675</v>
      </c>
      <c r="P396" s="15">
        <f>+'CALIFICACION FINAL'!P396/'CALIFICACION FINAL'!T396</f>
        <v>0</v>
      </c>
      <c r="Q396" s="15">
        <f>+'CALIFICACION FINAL'!Q396/'CALIFICACION FINAL'!T396</f>
        <v>0</v>
      </c>
      <c r="R396" s="15">
        <f>+'CALIFICACION FINAL'!R396/'CALIFICACION FINAL'!T396</f>
        <v>0</v>
      </c>
      <c r="S396" s="15">
        <f>+'CALIFICACION FINAL'!S396/'CALIFICACION FINAL'!T396</f>
        <v>0</v>
      </c>
      <c r="T396" s="15" t="e">
        <f>+'CALIFICACION FINAL'!#REF!/'CALIFICACION FINAL'!T396</f>
        <v>#REF!</v>
      </c>
      <c r="U396" s="15" t="e">
        <f>+'CALIFICACION FINAL'!#REF!/'CALIFICACION FINAL'!T396</f>
        <v>#REF!</v>
      </c>
    </row>
    <row r="397" spans="1:21">
      <c r="A397" s="9">
        <f>+'CALIFICACION FINAL'!A397</f>
        <v>392</v>
      </c>
      <c r="B397" s="9" t="str">
        <f>+'CALIFICACION FINAL'!B397</f>
        <v>VICRYL 4-0 RB1  HR17 90</v>
      </c>
      <c r="C397" s="9" t="str">
        <f>+'CALIFICACION FINAL'!C397</f>
        <v>UND</v>
      </c>
      <c r="D397" s="9">
        <f>+'CALIFICACION FINAL'!D397</f>
        <v>96</v>
      </c>
      <c r="E397" s="15">
        <f>+'CALIFICACION FINAL'!E397/'CALIFICACION FINAL'!T397</f>
        <v>1.0159120497613192</v>
      </c>
      <c r="F397" s="15">
        <f>+'CALIFICACION FINAL'!F397/'CALIFICACION FINAL'!T397</f>
        <v>1.5182988572255172</v>
      </c>
      <c r="G397" s="15">
        <f>+'CALIFICACION FINAL'!G397/'CALIFICACION FINAL'!T397</f>
        <v>0</v>
      </c>
      <c r="H397" s="15">
        <f>+'CALIFICACION FINAL'!H397/'CALIFICACION FINAL'!T397</f>
        <v>1.7721683784174744</v>
      </c>
      <c r="I397" s="15">
        <f>+'CALIFICACION FINAL'!I397/'CALIFICACION FINAL'!T397</f>
        <v>1.6570230001446551</v>
      </c>
      <c r="J397" s="15">
        <f>+'CALIFICACION FINAL'!J397/'CALIFICACION FINAL'!T397</f>
        <v>1.7466685953999712</v>
      </c>
      <c r="K397" s="15">
        <f>+'CALIFICACION FINAL'!K397/'CALIFICACION FINAL'!T397</f>
        <v>0</v>
      </c>
      <c r="L397" s="15">
        <f>+'CALIFICACION FINAL'!L397/'CALIFICACION FINAL'!T397</f>
        <v>0</v>
      </c>
      <c r="M397" s="15">
        <f>+'CALIFICACION FINAL'!M397/'CALIFICACION FINAL'!T397</f>
        <v>0</v>
      </c>
      <c r="N397" s="15">
        <f>+'CALIFICACION FINAL'!N397/'CALIFICACION FINAL'!T397</f>
        <v>1</v>
      </c>
      <c r="O397" s="15">
        <f>+'CALIFICACION FINAL'!O397/'CALIFICACION FINAL'!T397</f>
        <v>1.866049472009258</v>
      </c>
      <c r="P397" s="15">
        <f>+'CALIFICACION FINAL'!P397/'CALIFICACION FINAL'!T397</f>
        <v>0</v>
      </c>
      <c r="Q397" s="15">
        <f>+'CALIFICACION FINAL'!Q397/'CALIFICACION FINAL'!T397</f>
        <v>0</v>
      </c>
      <c r="R397" s="15">
        <f>+'CALIFICACION FINAL'!R397/'CALIFICACION FINAL'!T397</f>
        <v>0</v>
      </c>
      <c r="S397" s="15">
        <f>+'CALIFICACION FINAL'!S397/'CALIFICACION FINAL'!T397</f>
        <v>0</v>
      </c>
      <c r="T397" s="15" t="e">
        <f>+'CALIFICACION FINAL'!#REF!/'CALIFICACION FINAL'!T397</f>
        <v>#REF!</v>
      </c>
      <c r="U397" s="15" t="e">
        <f>+'CALIFICACION FINAL'!#REF!/'CALIFICACION FINAL'!T397</f>
        <v>#REF!</v>
      </c>
    </row>
    <row r="398" spans="1:21">
      <c r="A398" s="9">
        <f>+'CALIFICACION FINAL'!A398</f>
        <v>393</v>
      </c>
      <c r="B398" s="9" t="str">
        <f>+'CALIFICACION FINAL'!B398</f>
        <v>VICRYL 5/0 HR 17 RB1 90</v>
      </c>
      <c r="C398" s="9" t="str">
        <f>+'CALIFICACION FINAL'!C398</f>
        <v>UND</v>
      </c>
      <c r="D398" s="9">
        <f>+'CALIFICACION FINAL'!D398</f>
        <v>48</v>
      </c>
      <c r="E398" s="15">
        <f>+'CALIFICACION FINAL'!E398/'CALIFICACION FINAL'!T398</f>
        <v>1</v>
      </c>
      <c r="F398" s="15">
        <f>+'CALIFICACION FINAL'!F398/'CALIFICACION FINAL'!T398</f>
        <v>1.7386118933244989</v>
      </c>
      <c r="G398" s="15">
        <f>+'CALIFICACION FINAL'!G398/'CALIFICACION FINAL'!T398</f>
        <v>0</v>
      </c>
      <c r="H398" s="15">
        <f>+'CALIFICACION FINAL'!H398/'CALIFICACION FINAL'!T398</f>
        <v>2.0293191982772902</v>
      </c>
      <c r="I398" s="15">
        <f>+'CALIFICACION FINAL'!I398/'CALIFICACION FINAL'!T398</f>
        <v>1.8974656286234886</v>
      </c>
      <c r="J398" s="15">
        <f>+'CALIFICACION FINAL'!J398/'CALIFICACION FINAL'!T398</f>
        <v>2.0001192645353654</v>
      </c>
      <c r="K398" s="15">
        <f>+'CALIFICACION FINAL'!K398/'CALIFICACION FINAL'!T398</f>
        <v>0</v>
      </c>
      <c r="L398" s="15">
        <f>+'CALIFICACION FINAL'!L398/'CALIFICACION FINAL'!T398</f>
        <v>0</v>
      </c>
      <c r="M398" s="15">
        <f>+'CALIFICACION FINAL'!M398/'CALIFICACION FINAL'!T398</f>
        <v>0</v>
      </c>
      <c r="N398" s="15">
        <f>+'CALIFICACION FINAL'!N398/'CALIFICACION FINAL'!T398</f>
        <v>1.3935729667053172</v>
      </c>
      <c r="O398" s="15">
        <f>+'CALIFICACION FINAL'!O398/'CALIFICACION FINAL'!T398</f>
        <v>2.165313897631274</v>
      </c>
      <c r="P398" s="15">
        <f>+'CALIFICACION FINAL'!P398/'CALIFICACION FINAL'!T398</f>
        <v>0</v>
      </c>
      <c r="Q398" s="15">
        <f>+'CALIFICACION FINAL'!Q398/'CALIFICACION FINAL'!T398</f>
        <v>0</v>
      </c>
      <c r="R398" s="15">
        <f>+'CALIFICACION FINAL'!R398/'CALIFICACION FINAL'!T398</f>
        <v>0</v>
      </c>
      <c r="S398" s="15">
        <f>+'CALIFICACION FINAL'!S398/'CALIFICACION FINAL'!T398</f>
        <v>0</v>
      </c>
      <c r="T398" s="15" t="e">
        <f>+'CALIFICACION FINAL'!#REF!/'CALIFICACION FINAL'!T398</f>
        <v>#REF!</v>
      </c>
      <c r="U398" s="15" t="e">
        <f>+'CALIFICACION FINAL'!#REF!/'CALIFICACION FINAL'!T398</f>
        <v>#REF!</v>
      </c>
    </row>
    <row r="399" spans="1:21">
      <c r="A399" s="9">
        <f>+'CALIFICACION FINAL'!A399</f>
        <v>394</v>
      </c>
      <c r="B399" s="9" t="str">
        <f>+'CALIFICACION FINAL'!B399</f>
        <v>Y DE TOUR</v>
      </c>
      <c r="C399" s="9" t="str">
        <f>+'CALIFICACION FINAL'!C399</f>
        <v>UND</v>
      </c>
      <c r="D399" s="9">
        <f>+'CALIFICACION FINAL'!D399</f>
        <v>80</v>
      </c>
      <c r="E399" s="15">
        <f>+'CALIFICACION FINAL'!E399/'CALIFICACION FINAL'!T399</f>
        <v>2.0869384390294621</v>
      </c>
      <c r="F399" s="15">
        <f>+'CALIFICACION FINAL'!F399/'CALIFICACION FINAL'!T399</f>
        <v>0</v>
      </c>
      <c r="G399" s="15">
        <f>+'CALIFICACION FINAL'!G399/'CALIFICACION FINAL'!T399</f>
        <v>0</v>
      </c>
      <c r="H399" s="15">
        <f>+'CALIFICACION FINAL'!H399/'CALIFICACION FINAL'!T399</f>
        <v>1.5613047449998885</v>
      </c>
      <c r="I399" s="15">
        <f>+'CALIFICACION FINAL'!I399/'CALIFICACION FINAL'!T399</f>
        <v>0</v>
      </c>
      <c r="J399" s="15">
        <f>+'CALIFICACION FINAL'!J399/'CALIFICACION FINAL'!T399</f>
        <v>1.8549243577651193</v>
      </c>
      <c r="K399" s="15">
        <f>+'CALIFICACION FINAL'!K399/'CALIFICACION FINAL'!T399</f>
        <v>0</v>
      </c>
      <c r="L399" s="15">
        <f>+'CALIFICACION FINAL'!L399/'CALIFICACION FINAL'!T399</f>
        <v>0</v>
      </c>
      <c r="M399" s="15">
        <f>+'CALIFICACION FINAL'!M399/'CALIFICACION FINAL'!T399</f>
        <v>0</v>
      </c>
      <c r="N399" s="15">
        <f>+'CALIFICACION FINAL'!N399/'CALIFICACION FINAL'!T399</f>
        <v>1.6246184467533624</v>
      </c>
      <c r="O399" s="15">
        <f>+'CALIFICACION FINAL'!O399/'CALIFICACION FINAL'!T399</f>
        <v>1</v>
      </c>
      <c r="P399" s="15">
        <f>+'CALIFICACION FINAL'!P399/'CALIFICACION FINAL'!T399</f>
        <v>0</v>
      </c>
      <c r="Q399" s="15">
        <f>+'CALIFICACION FINAL'!Q399/'CALIFICACION FINAL'!T399</f>
        <v>0</v>
      </c>
      <c r="R399" s="15">
        <f>+'CALIFICACION FINAL'!R399/'CALIFICACION FINAL'!T399</f>
        <v>0</v>
      </c>
      <c r="S399" s="15">
        <f>+'CALIFICACION FINAL'!S399/'CALIFICACION FINAL'!T399</f>
        <v>0</v>
      </c>
      <c r="T399" s="15" t="e">
        <f>+'CALIFICACION FINAL'!#REF!/'CALIFICACION FINAL'!T399</f>
        <v>#REF!</v>
      </c>
      <c r="U399" s="15" t="e">
        <f>+'CALIFICACION FINAL'!#REF!/'CALIFICACION FINAL'!T399</f>
        <v>#REF!</v>
      </c>
    </row>
    <row r="400" spans="1:21">
      <c r="A400" s="9">
        <f>+'CALIFICACION FINAL'!A400</f>
        <v>395</v>
      </c>
      <c r="B400" s="9" t="str">
        <f>+'CALIFICACION FINAL'!B400</f>
        <v>YODO ESPUMA (YODOPOVIDONA) PV</v>
      </c>
      <c r="C400" s="9" t="str">
        <f>+'CALIFICACION FINAL'!C400</f>
        <v>FCO X 120mL</v>
      </c>
      <c r="D400" s="9">
        <f>+'CALIFICACION FINAL'!D400</f>
        <v>2000</v>
      </c>
      <c r="E400" s="15">
        <f>+'CALIFICACION FINAL'!E400/'CALIFICACION FINAL'!T400</f>
        <v>0</v>
      </c>
      <c r="F400" s="15">
        <f>+'CALIFICACION FINAL'!F400/'CALIFICACION FINAL'!T400</f>
        <v>0</v>
      </c>
      <c r="G400" s="15">
        <f>+'CALIFICACION FINAL'!G400/'CALIFICACION FINAL'!T400</f>
        <v>0</v>
      </c>
      <c r="H400" s="15">
        <f>+'CALIFICACION FINAL'!H400/'CALIFICACION FINAL'!T400</f>
        <v>1.1160714285714286</v>
      </c>
      <c r="I400" s="15">
        <f>+'CALIFICACION FINAL'!I400/'CALIFICACION FINAL'!T400</f>
        <v>0</v>
      </c>
      <c r="J400" s="15">
        <f>+'CALIFICACION FINAL'!J400/'CALIFICACION FINAL'!T400</f>
        <v>1</v>
      </c>
      <c r="K400" s="15">
        <f>+'CALIFICACION FINAL'!K400/'CALIFICACION FINAL'!T400</f>
        <v>0</v>
      </c>
      <c r="L400" s="15">
        <f>+'CALIFICACION FINAL'!L400/'CALIFICACION FINAL'!T400</f>
        <v>0</v>
      </c>
      <c r="M400" s="15">
        <f>+'CALIFICACION FINAL'!M400/'CALIFICACION FINAL'!T400</f>
        <v>0</v>
      </c>
      <c r="N400" s="15">
        <f>+'CALIFICACION FINAL'!N400/'CALIFICACION FINAL'!T400</f>
        <v>1.3116071428571427</v>
      </c>
      <c r="O400" s="15">
        <f>+'CALIFICACION FINAL'!O400/'CALIFICACION FINAL'!T400</f>
        <v>2.0924107142857142</v>
      </c>
      <c r="P400" s="15">
        <f>+'CALIFICACION FINAL'!P400/'CALIFICACION FINAL'!T400</f>
        <v>1.0803571428571428</v>
      </c>
      <c r="Q400" s="15">
        <f>+'CALIFICACION FINAL'!Q400/'CALIFICACION FINAL'!T400</f>
        <v>0</v>
      </c>
      <c r="R400" s="15">
        <f>+'CALIFICACION FINAL'!R400/'CALIFICACION FINAL'!T400</f>
        <v>1.3392857142857142</v>
      </c>
      <c r="S400" s="15">
        <f>+'CALIFICACION FINAL'!S400/'CALIFICACION FINAL'!T400</f>
        <v>0</v>
      </c>
      <c r="T400" s="15" t="e">
        <f>+'CALIFICACION FINAL'!#REF!/'CALIFICACION FINAL'!T400</f>
        <v>#REF!</v>
      </c>
      <c r="U400" s="15" t="e">
        <f>+'CALIFICACION FINAL'!#REF!/'CALIFICACION FINAL'!T400</f>
        <v>#REF!</v>
      </c>
    </row>
    <row r="401" spans="1:21">
      <c r="A401" s="9">
        <f>+'CALIFICACION FINAL'!A401</f>
        <v>396</v>
      </c>
      <c r="B401" s="9" t="str">
        <f>+'CALIFICACION FINAL'!B401</f>
        <v>YODO SOLUCION (YODOPOVIDONA)</v>
      </c>
      <c r="C401" s="9" t="str">
        <f>+'CALIFICACION FINAL'!C401</f>
        <v>FCO X 120mL</v>
      </c>
      <c r="D401" s="9">
        <f>+'CALIFICACION FINAL'!D401</f>
        <v>1800</v>
      </c>
      <c r="E401" s="15">
        <f>+'CALIFICACION FINAL'!E401/'CALIFICACION FINAL'!T401</f>
        <v>0</v>
      </c>
      <c r="F401" s="15">
        <f>+'CALIFICACION FINAL'!F401/'CALIFICACION FINAL'!T401</f>
        <v>0</v>
      </c>
      <c r="G401" s="15">
        <f>+'CALIFICACION FINAL'!G401/'CALIFICACION FINAL'!T401</f>
        <v>0</v>
      </c>
      <c r="H401" s="15">
        <f>+'CALIFICACION FINAL'!H401/'CALIFICACION FINAL'!T401</f>
        <v>1</v>
      </c>
      <c r="I401" s="15">
        <f>+'CALIFICACION FINAL'!I401/'CALIFICACION FINAL'!T401</f>
        <v>0</v>
      </c>
      <c r="J401" s="15">
        <f>+'CALIFICACION FINAL'!J401/'CALIFICACION FINAL'!T401</f>
        <v>1.1622641509433964</v>
      </c>
      <c r="K401" s="15">
        <f>+'CALIFICACION FINAL'!K401/'CALIFICACION FINAL'!T401</f>
        <v>0</v>
      </c>
      <c r="L401" s="15">
        <f>+'CALIFICACION FINAL'!L401/'CALIFICACION FINAL'!T401</f>
        <v>0</v>
      </c>
      <c r="M401" s="15">
        <f>+'CALIFICACION FINAL'!M401/'CALIFICACION FINAL'!T401</f>
        <v>0</v>
      </c>
      <c r="N401" s="15">
        <f>+'CALIFICACION FINAL'!N401/'CALIFICACION FINAL'!T401</f>
        <v>1.3858490566037736</v>
      </c>
      <c r="O401" s="15">
        <f>+'CALIFICACION FINAL'!O401/'CALIFICACION FINAL'!T401</f>
        <v>1.3476415094339622</v>
      </c>
      <c r="P401" s="15">
        <f>+'CALIFICACION FINAL'!P401/'CALIFICACION FINAL'!T401</f>
        <v>1.1415094339622642</v>
      </c>
      <c r="Q401" s="15">
        <f>+'CALIFICACION FINAL'!Q401/'CALIFICACION FINAL'!T401</f>
        <v>0</v>
      </c>
      <c r="R401" s="15">
        <f>+'CALIFICACION FINAL'!R401/'CALIFICACION FINAL'!T401</f>
        <v>1.4150943396226414</v>
      </c>
      <c r="S401" s="15">
        <f>+'CALIFICACION FINAL'!S401/'CALIFICACION FINAL'!T401</f>
        <v>0</v>
      </c>
      <c r="T401" s="15" t="e">
        <f>+'CALIFICACION FINAL'!#REF!/'CALIFICACION FINAL'!T401</f>
        <v>#REF!</v>
      </c>
      <c r="U401" s="15" t="e">
        <f>+'CALIFICACION FINAL'!#REF!/'CALIFICACION FINAL'!T401</f>
        <v>#REF!</v>
      </c>
    </row>
    <row r="402" spans="1:21">
      <c r="A402" s="9">
        <f>+'CALIFICACION FINAL'!A402</f>
        <v>397</v>
      </c>
      <c r="B402" s="9" t="str">
        <f>+'CALIFICACION FINAL'!B402</f>
        <v>APOSITO  HIDROCELULAR   DE POLIURETANO CON PARTÍCULAS SUPER ABSORBENTES Y CAPA DE SILICONA DE  12.5 X 12.5cm</v>
      </c>
      <c r="C402" s="9" t="str">
        <f>+'CALIFICACION FINAL'!C402</f>
        <v>CAJA X 3 UNIDADES</v>
      </c>
      <c r="D402" s="9">
        <f>+'CALIFICACION FINAL'!D402</f>
        <v>40</v>
      </c>
      <c r="E402" s="15">
        <f>+'CALIFICACION FINAL'!E402/'CALIFICACION FINAL'!T402</f>
        <v>1</v>
      </c>
      <c r="F402" s="15">
        <f>+'CALIFICACION FINAL'!F402/'CALIFICACION FINAL'!T402</f>
        <v>6.6818326103057881</v>
      </c>
      <c r="G402" s="15">
        <f>+'CALIFICACION FINAL'!G402/'CALIFICACION FINAL'!T402</f>
        <v>0</v>
      </c>
      <c r="H402" s="15">
        <f>+'CALIFICACION FINAL'!H402/'CALIFICACION FINAL'!T402</f>
        <v>2.5568722886467041</v>
      </c>
      <c r="I402" s="15">
        <f>+'CALIFICACION FINAL'!I402/'CALIFICACION FINAL'!T402</f>
        <v>0</v>
      </c>
      <c r="J402" s="15">
        <f>+'CALIFICACION FINAL'!J402/'CALIFICACION FINAL'!T402</f>
        <v>5.9252989101682374</v>
      </c>
      <c r="K402" s="15">
        <f>+'CALIFICACION FINAL'!K402/'CALIFICACION FINAL'!T402</f>
        <v>0</v>
      </c>
      <c r="L402" s="15">
        <f>+'CALIFICACION FINAL'!L402/'CALIFICACION FINAL'!T402</f>
        <v>0</v>
      </c>
      <c r="M402" s="15">
        <f>+'CALIFICACION FINAL'!M402/'CALIFICACION FINAL'!T402</f>
        <v>0</v>
      </c>
      <c r="N402" s="15">
        <f>+'CALIFICACION FINAL'!N402/'CALIFICACION FINAL'!T402</f>
        <v>0</v>
      </c>
      <c r="O402" s="15">
        <f>+'CALIFICACION FINAL'!O402/'CALIFICACION FINAL'!T402</f>
        <v>0</v>
      </c>
      <c r="P402" s="15">
        <f>+'CALIFICACION FINAL'!P402/'CALIFICACION FINAL'!T402</f>
        <v>0</v>
      </c>
      <c r="Q402" s="15">
        <f>+'CALIFICACION FINAL'!Q402/'CALIFICACION FINAL'!T402</f>
        <v>0</v>
      </c>
      <c r="R402" s="15">
        <f>+'CALIFICACION FINAL'!R402/'CALIFICACION FINAL'!T402</f>
        <v>9.8754981836137272</v>
      </c>
      <c r="S402" s="15">
        <f>+'CALIFICACION FINAL'!S402/'CALIFICACION FINAL'!T402</f>
        <v>0</v>
      </c>
      <c r="T402" s="15" t="e">
        <f>+'CALIFICACION FINAL'!#REF!/'CALIFICACION FINAL'!T402</f>
        <v>#REF!</v>
      </c>
      <c r="U402" s="15" t="e">
        <f>+'CALIFICACION FINAL'!#REF!/'CALIFICACION FINAL'!T402</f>
        <v>#REF!</v>
      </c>
    </row>
    <row r="403" spans="1:21">
      <c r="A403" s="9">
        <f>+'CALIFICACION FINAL'!A403</f>
        <v>398</v>
      </c>
      <c r="B403" s="9" t="str">
        <f>+'CALIFICACION FINAL'!B403</f>
        <v>APOSITO DE HIDROFIBRA CON REFUERZO DE NYLON PLANO DE 13X10cm</v>
      </c>
      <c r="C403" s="9" t="str">
        <f>+'CALIFICACION FINAL'!C403</f>
        <v>UND</v>
      </c>
      <c r="D403" s="9">
        <f>+'CALIFICACION FINAL'!D403</f>
        <v>40</v>
      </c>
      <c r="E403" s="15">
        <f>+'CALIFICACION FINAL'!E403/'CALIFICACION FINAL'!T403</f>
        <v>1.1733372781065088</v>
      </c>
      <c r="F403" s="15">
        <f>+'CALIFICACION FINAL'!F403/'CALIFICACION FINAL'!T403</f>
        <v>1.0476094674556213</v>
      </c>
      <c r="G403" s="15">
        <f>+'CALIFICACION FINAL'!G403/'CALIFICACION FINAL'!T403</f>
        <v>0</v>
      </c>
      <c r="H403" s="15">
        <f>+'CALIFICACION FINAL'!H403/'CALIFICACION FINAL'!T403</f>
        <v>1</v>
      </c>
      <c r="I403" s="15">
        <f>+'CALIFICACION FINAL'!I403/'CALIFICACION FINAL'!T403</f>
        <v>1.0461420118343194</v>
      </c>
      <c r="J403" s="15">
        <f>+'CALIFICACION FINAL'!J403/'CALIFICACION FINAL'!T403</f>
        <v>0</v>
      </c>
      <c r="K403" s="15">
        <f>+'CALIFICACION FINAL'!K403/'CALIFICACION FINAL'!T403</f>
        <v>0</v>
      </c>
      <c r="L403" s="15">
        <f>+'CALIFICACION FINAL'!L403/'CALIFICACION FINAL'!T403</f>
        <v>0</v>
      </c>
      <c r="M403" s="15">
        <f>+'CALIFICACION FINAL'!M403/'CALIFICACION FINAL'!T403</f>
        <v>0</v>
      </c>
      <c r="N403" s="15">
        <f>+'CALIFICACION FINAL'!N403/'CALIFICACION FINAL'!T403</f>
        <v>0</v>
      </c>
      <c r="O403" s="15">
        <f>+'CALIFICACION FINAL'!O403/'CALIFICACION FINAL'!T403</f>
        <v>0</v>
      </c>
      <c r="P403" s="15">
        <f>+'CALIFICACION FINAL'!P403/'CALIFICACION FINAL'!T403</f>
        <v>0</v>
      </c>
      <c r="Q403" s="15">
        <f>+'CALIFICACION FINAL'!Q403/'CALIFICACION FINAL'!T403</f>
        <v>0</v>
      </c>
      <c r="R403" s="15">
        <f>+'CALIFICACION FINAL'!R403/'CALIFICACION FINAL'!T403</f>
        <v>0</v>
      </c>
      <c r="S403" s="15">
        <f>+'CALIFICACION FINAL'!S403/'CALIFICACION FINAL'!T403</f>
        <v>0</v>
      </c>
      <c r="T403" s="15" t="e">
        <f>+'CALIFICACION FINAL'!#REF!/'CALIFICACION FINAL'!T403</f>
        <v>#REF!</v>
      </c>
      <c r="U403" s="15" t="e">
        <f>+'CALIFICACION FINAL'!#REF!/'CALIFICACION FINAL'!T403</f>
        <v>#REF!</v>
      </c>
    </row>
    <row r="404" spans="1:21">
      <c r="A404" s="9">
        <f>+'CALIFICACION FINAL'!A404</f>
        <v>399</v>
      </c>
      <c r="B404" s="9" t="str">
        <f>+'CALIFICACION FINAL'!B404</f>
        <v>APOSITO DE HIDROFIBRA CON REFUERZO DE NYLON PLANO DE 20X30cm</v>
      </c>
      <c r="C404" s="9" t="str">
        <f>+'CALIFICACION FINAL'!C404</f>
        <v>UND</v>
      </c>
      <c r="D404" s="9">
        <f>+'CALIFICACION FINAL'!D404</f>
        <v>40</v>
      </c>
      <c r="E404" s="15">
        <f>+'CALIFICACION FINAL'!E404/'CALIFICACION FINAL'!T404</f>
        <v>1.1733300453130298</v>
      </c>
      <c r="F404" s="15">
        <f>+'CALIFICACION FINAL'!F404/'CALIFICACION FINAL'!T404</f>
        <v>1.047612589007737</v>
      </c>
      <c r="G404" s="15">
        <f>+'CALIFICACION FINAL'!G404/'CALIFICACION FINAL'!T404</f>
        <v>0</v>
      </c>
      <c r="H404" s="15">
        <f>+'CALIFICACION FINAL'!H404/'CALIFICACION FINAL'!T404</f>
        <v>1</v>
      </c>
      <c r="I404" s="15">
        <f>+'CALIFICACION FINAL'!I404/'CALIFICACION FINAL'!T404</f>
        <v>1.0461391449092199</v>
      </c>
      <c r="J404" s="15">
        <f>+'CALIFICACION FINAL'!J404/'CALIFICACION FINAL'!T404</f>
        <v>0</v>
      </c>
      <c r="K404" s="15">
        <f>+'CALIFICACION FINAL'!K404/'CALIFICACION FINAL'!T404</f>
        <v>0</v>
      </c>
      <c r="L404" s="15">
        <f>+'CALIFICACION FINAL'!L404/'CALIFICACION FINAL'!T404</f>
        <v>0</v>
      </c>
      <c r="M404" s="15">
        <f>+'CALIFICACION FINAL'!M404/'CALIFICACION FINAL'!T404</f>
        <v>0</v>
      </c>
      <c r="N404" s="15">
        <f>+'CALIFICACION FINAL'!N404/'CALIFICACION FINAL'!T404</f>
        <v>0</v>
      </c>
      <c r="O404" s="15">
        <f>+'CALIFICACION FINAL'!O404/'CALIFICACION FINAL'!T404</f>
        <v>0</v>
      </c>
      <c r="P404" s="15">
        <f>+'CALIFICACION FINAL'!P404/'CALIFICACION FINAL'!T404</f>
        <v>0</v>
      </c>
      <c r="Q404" s="15">
        <f>+'CALIFICACION FINAL'!Q404/'CALIFICACION FINAL'!T404</f>
        <v>0</v>
      </c>
      <c r="R404" s="15">
        <f>+'CALIFICACION FINAL'!R404/'CALIFICACION FINAL'!T404</f>
        <v>0</v>
      </c>
      <c r="S404" s="15">
        <f>+'CALIFICACION FINAL'!S404/'CALIFICACION FINAL'!T404</f>
        <v>0</v>
      </c>
      <c r="T404" s="15" t="e">
        <f>+'CALIFICACION FINAL'!#REF!/'CALIFICACION FINAL'!T404</f>
        <v>#REF!</v>
      </c>
      <c r="U404" s="15" t="e">
        <f>+'CALIFICACION FINAL'!#REF!/'CALIFICACION FINAL'!T404</f>
        <v>#REF!</v>
      </c>
    </row>
    <row r="405" spans="1:21">
      <c r="A405" s="9">
        <f>+'CALIFICACION FINAL'!A405</f>
        <v>400</v>
      </c>
      <c r="B405" s="9" t="str">
        <f>+'CALIFICACION FINAL'!B405</f>
        <v>APOSITO DE HIDROFIBRA CON REFUERZO EN NYLON GUANTE DE 4.5X5.5cm</v>
      </c>
      <c r="C405" s="9" t="str">
        <f>+'CALIFICACION FINAL'!C405</f>
        <v>UND</v>
      </c>
      <c r="D405" s="9">
        <f>+'CALIFICACION FINAL'!D405</f>
        <v>40</v>
      </c>
      <c r="E405" s="15">
        <f>+'CALIFICACION FINAL'!E405/'CALIFICACION FINAL'!T405</f>
        <v>1.1733326564112978</v>
      </c>
      <c r="F405" s="15">
        <f>+'CALIFICACION FINAL'!F405/'CALIFICACION FINAL'!T405</f>
        <v>0</v>
      </c>
      <c r="G405" s="15">
        <f>+'CALIFICACION FINAL'!G405/'CALIFICACION FINAL'!T405</f>
        <v>0</v>
      </c>
      <c r="H405" s="15">
        <f>+'CALIFICACION FINAL'!H405/'CALIFICACION FINAL'!T405</f>
        <v>1</v>
      </c>
      <c r="I405" s="15">
        <f>+'CALIFICACION FINAL'!I405/'CALIFICACION FINAL'!T405</f>
        <v>1.0461423905501683</v>
      </c>
      <c r="J405" s="15">
        <f>+'CALIFICACION FINAL'!J405/'CALIFICACION FINAL'!T405</f>
        <v>0</v>
      </c>
      <c r="K405" s="15">
        <f>+'CALIFICACION FINAL'!K405/'CALIFICACION FINAL'!T405</f>
        <v>0</v>
      </c>
      <c r="L405" s="15">
        <f>+'CALIFICACION FINAL'!L405/'CALIFICACION FINAL'!T405</f>
        <v>0</v>
      </c>
      <c r="M405" s="15">
        <f>+'CALIFICACION FINAL'!M405/'CALIFICACION FINAL'!T405</f>
        <v>0</v>
      </c>
      <c r="N405" s="15">
        <f>+'CALIFICACION FINAL'!N405/'CALIFICACION FINAL'!T405</f>
        <v>0</v>
      </c>
      <c r="O405" s="15">
        <f>+'CALIFICACION FINAL'!O405/'CALIFICACION FINAL'!T405</f>
        <v>0</v>
      </c>
      <c r="P405" s="15">
        <f>+'CALIFICACION FINAL'!P405/'CALIFICACION FINAL'!T405</f>
        <v>0</v>
      </c>
      <c r="Q405" s="15">
        <f>+'CALIFICACION FINAL'!Q405/'CALIFICACION FINAL'!T405</f>
        <v>0</v>
      </c>
      <c r="R405" s="15">
        <f>+'CALIFICACION FINAL'!R405/'CALIFICACION FINAL'!T405</f>
        <v>0</v>
      </c>
      <c r="S405" s="15">
        <f>+'CALIFICACION FINAL'!S405/'CALIFICACION FINAL'!T405</f>
        <v>0</v>
      </c>
      <c r="T405" s="15" t="e">
        <f>+'CALIFICACION FINAL'!#REF!/'CALIFICACION FINAL'!T405</f>
        <v>#REF!</v>
      </c>
      <c r="U405" s="15" t="e">
        <f>+'CALIFICACION FINAL'!#REF!/'CALIFICACION FINAL'!T405</f>
        <v>#REF!</v>
      </c>
    </row>
    <row r="406" spans="1:21">
      <c r="A406" s="9">
        <f>+'CALIFICACION FINAL'!A406</f>
        <v>401</v>
      </c>
      <c r="B406" s="9" t="str">
        <f>+'CALIFICACION FINAL'!B406</f>
        <v>APOSITO DE HIDROFIBRA CON REFUERZO EN NYLON GUANTE DE 7.5X9.5cm</v>
      </c>
      <c r="C406" s="9" t="str">
        <f>+'CALIFICACION FINAL'!C406</f>
        <v>UND</v>
      </c>
      <c r="D406" s="9">
        <f>+'CALIFICACION FINAL'!D406</f>
        <v>40</v>
      </c>
      <c r="E406" s="15">
        <f>+'CALIFICACION FINAL'!E406/'CALIFICACION FINAL'!T406</f>
        <v>1.1733336581563047</v>
      </c>
      <c r="F406" s="15">
        <f>+'CALIFICACION FINAL'!F406/'CALIFICACION FINAL'!T406</f>
        <v>1.047616340760952</v>
      </c>
      <c r="G406" s="15">
        <f>+'CALIFICACION FINAL'!G406/'CALIFICACION FINAL'!T406</f>
        <v>0</v>
      </c>
      <c r="H406" s="15">
        <f>+'CALIFICACION FINAL'!H406/'CALIFICACION FINAL'!T406</f>
        <v>1</v>
      </c>
      <c r="I406" s="15">
        <f>+'CALIFICACION FINAL'!I406/'CALIFICACION FINAL'!T406</f>
        <v>1.0458216938435219</v>
      </c>
      <c r="J406" s="15">
        <f>+'CALIFICACION FINAL'!J406/'CALIFICACION FINAL'!T406</f>
        <v>0</v>
      </c>
      <c r="K406" s="15">
        <f>+'CALIFICACION FINAL'!K406/'CALIFICACION FINAL'!T406</f>
        <v>0</v>
      </c>
      <c r="L406" s="15">
        <f>+'CALIFICACION FINAL'!L406/'CALIFICACION FINAL'!T406</f>
        <v>0</v>
      </c>
      <c r="M406" s="15">
        <f>+'CALIFICACION FINAL'!M406/'CALIFICACION FINAL'!T406</f>
        <v>0</v>
      </c>
      <c r="N406" s="15">
        <f>+'CALIFICACION FINAL'!N406/'CALIFICACION FINAL'!T406</f>
        <v>0</v>
      </c>
      <c r="O406" s="15">
        <f>+'CALIFICACION FINAL'!O406/'CALIFICACION FINAL'!T406</f>
        <v>0</v>
      </c>
      <c r="P406" s="15">
        <f>+'CALIFICACION FINAL'!P406/'CALIFICACION FINAL'!T406</f>
        <v>0</v>
      </c>
      <c r="Q406" s="15">
        <f>+'CALIFICACION FINAL'!Q406/'CALIFICACION FINAL'!T406</f>
        <v>0</v>
      </c>
      <c r="R406" s="15">
        <f>+'CALIFICACION FINAL'!R406/'CALIFICACION FINAL'!T406</f>
        <v>0</v>
      </c>
      <c r="S406" s="15">
        <f>+'CALIFICACION FINAL'!S406/'CALIFICACION FINAL'!T406</f>
        <v>0</v>
      </c>
      <c r="T406" s="15" t="e">
        <f>+'CALIFICACION FINAL'!#REF!/'CALIFICACION FINAL'!T406</f>
        <v>#REF!</v>
      </c>
      <c r="U406" s="15" t="e">
        <f>+'CALIFICACION FINAL'!#REF!/'CALIFICACION FINAL'!T406</f>
        <v>#REF!</v>
      </c>
    </row>
    <row r="407" spans="1:21">
      <c r="A407" s="9">
        <f>+'CALIFICACION FINAL'!A407</f>
        <v>402</v>
      </c>
      <c r="B407" s="9" t="str">
        <f>+'CALIFICACION FINAL'!B407</f>
        <v>APOSITO ESPECIALIZADO PARA LA REGENERACION DE LA PIEL IMPREGNADO CON  LANOLINA DE 7.5X7.5 cm.</v>
      </c>
      <c r="C407" s="9" t="str">
        <f>+'CALIFICACION FINAL'!C407</f>
        <v>UND</v>
      </c>
      <c r="D407" s="9">
        <f>+'CALIFICACION FINAL'!D407</f>
        <v>24</v>
      </c>
      <c r="E407" s="15">
        <f>+'CALIFICACION FINAL'!E407/'CALIFICACION FINAL'!T407</f>
        <v>1.1695906432748537</v>
      </c>
      <c r="F407" s="15">
        <f>+'CALIFICACION FINAL'!F407/'CALIFICACION FINAL'!T407</f>
        <v>1.0326179526486119</v>
      </c>
      <c r="G407" s="15">
        <f>+'CALIFICACION FINAL'!G407/'CALIFICACION FINAL'!T407</f>
        <v>0</v>
      </c>
      <c r="H407" s="15">
        <f>+'CALIFICACION FINAL'!H407/'CALIFICACION FINAL'!T407</f>
        <v>0</v>
      </c>
      <c r="I407" s="15">
        <f>+'CALIFICACION FINAL'!I407/'CALIFICACION FINAL'!T407</f>
        <v>0</v>
      </c>
      <c r="J407" s="15">
        <f>+'CALIFICACION FINAL'!J407/'CALIFICACION FINAL'!T407</f>
        <v>1</v>
      </c>
      <c r="K407" s="15">
        <f>+'CALIFICACION FINAL'!K407/'CALIFICACION FINAL'!T407</f>
        <v>0</v>
      </c>
      <c r="L407" s="15">
        <f>+'CALIFICACION FINAL'!L407/'CALIFICACION FINAL'!T407</f>
        <v>0</v>
      </c>
      <c r="M407" s="15">
        <f>+'CALIFICACION FINAL'!M407/'CALIFICACION FINAL'!T407</f>
        <v>0</v>
      </c>
      <c r="N407" s="15">
        <f>+'CALIFICACION FINAL'!N407/'CALIFICACION FINAL'!T407</f>
        <v>0</v>
      </c>
      <c r="O407" s="15">
        <f>+'CALIFICACION FINAL'!O407/'CALIFICACION FINAL'!T407</f>
        <v>0</v>
      </c>
      <c r="P407" s="15">
        <f>+'CALIFICACION FINAL'!P407/'CALIFICACION FINAL'!T407</f>
        <v>0</v>
      </c>
      <c r="Q407" s="15">
        <f>+'CALIFICACION FINAL'!Q407/'CALIFICACION FINAL'!T407</f>
        <v>0</v>
      </c>
      <c r="R407" s="15">
        <f>+'CALIFICACION FINAL'!R407/'CALIFICACION FINAL'!T407</f>
        <v>0</v>
      </c>
      <c r="S407" s="15">
        <f>+'CALIFICACION FINAL'!S407/'CALIFICACION FINAL'!T407</f>
        <v>0</v>
      </c>
      <c r="T407" s="15" t="e">
        <f>+'CALIFICACION FINAL'!#REF!/'CALIFICACION FINAL'!T407</f>
        <v>#REF!</v>
      </c>
      <c r="U407" s="15" t="e">
        <f>+'CALIFICACION FINAL'!#REF!/'CALIFICACION FINAL'!T407</f>
        <v>#REF!</v>
      </c>
    </row>
    <row r="408" spans="1:21">
      <c r="A408" s="9">
        <f>+'CALIFICACION FINAL'!A408</f>
        <v>403</v>
      </c>
      <c r="B408" s="9" t="str">
        <f>+'CALIFICACION FINAL'!B408</f>
        <v>APOSITO ESTERIL EN POLIURETANO CON ALMOHADILLA CENTRAL 8X15cm</v>
      </c>
      <c r="C408" s="9" t="str">
        <f>+'CALIFICACION FINAL'!C408</f>
        <v>UND</v>
      </c>
      <c r="D408" s="9">
        <f>+'CALIFICACION FINAL'!D408</f>
        <v>40</v>
      </c>
      <c r="E408" s="15">
        <f>+'CALIFICACION FINAL'!E408/'CALIFICACION FINAL'!T408</f>
        <v>0</v>
      </c>
      <c r="F408" s="15">
        <f>+'CALIFICACION FINAL'!F408/'CALIFICACION FINAL'!T408</f>
        <v>1</v>
      </c>
      <c r="G408" s="15">
        <f>+'CALIFICACION FINAL'!G408/'CALIFICACION FINAL'!T408</f>
        <v>0</v>
      </c>
      <c r="H408" s="15">
        <f>+'CALIFICACION FINAL'!H408/'CALIFICACION FINAL'!T408</f>
        <v>0</v>
      </c>
      <c r="I408" s="15">
        <f>+'CALIFICACION FINAL'!I408/'CALIFICACION FINAL'!T408</f>
        <v>1.3781314470969643</v>
      </c>
      <c r="J408" s="15">
        <f>+'CALIFICACION FINAL'!J408/'CALIFICACION FINAL'!T408</f>
        <v>1.4917771883289124</v>
      </c>
      <c r="K408" s="15">
        <f>+'CALIFICACION FINAL'!K408/'CALIFICACION FINAL'!T408</f>
        <v>0</v>
      </c>
      <c r="L408" s="15">
        <f>+'CALIFICACION FINAL'!L408/'CALIFICACION FINAL'!T408</f>
        <v>0</v>
      </c>
      <c r="M408" s="15">
        <f>+'CALIFICACION FINAL'!M408/'CALIFICACION FINAL'!T408</f>
        <v>0</v>
      </c>
      <c r="N408" s="15">
        <f>+'CALIFICACION FINAL'!N408/'CALIFICACION FINAL'!T408</f>
        <v>0</v>
      </c>
      <c r="O408" s="15">
        <f>+'CALIFICACION FINAL'!O408/'CALIFICACION FINAL'!T408</f>
        <v>0</v>
      </c>
      <c r="P408" s="15">
        <f>+'CALIFICACION FINAL'!P408/'CALIFICACION FINAL'!T408</f>
        <v>0</v>
      </c>
      <c r="Q408" s="15">
        <f>+'CALIFICACION FINAL'!Q408/'CALIFICACION FINAL'!T408</f>
        <v>0</v>
      </c>
      <c r="R408" s="15">
        <f>+'CALIFICACION FINAL'!R408/'CALIFICACION FINAL'!T408</f>
        <v>3.389330975537872</v>
      </c>
      <c r="S408" s="15">
        <f>+'CALIFICACION FINAL'!S408/'CALIFICACION FINAL'!T408</f>
        <v>0</v>
      </c>
      <c r="T408" s="15" t="e">
        <f>+'CALIFICACION FINAL'!#REF!/'CALIFICACION FINAL'!T408</f>
        <v>#REF!</v>
      </c>
      <c r="U408" s="15" t="e">
        <f>+'CALIFICACION FINAL'!#REF!/'CALIFICACION FINAL'!T408</f>
        <v>#REF!</v>
      </c>
    </row>
    <row r="409" spans="1:21">
      <c r="A409" s="9">
        <f>+'CALIFICACION FINAL'!A409</f>
        <v>404</v>
      </c>
      <c r="B409" s="9" t="str">
        <f>+'CALIFICACION FINAL'!B409</f>
        <v>APOSITO HIDROCELULAR NO ADHESIVO PARA CODOS</v>
      </c>
      <c r="C409" s="9" t="str">
        <f>+'CALIFICACION FINAL'!C409</f>
        <v>UND</v>
      </c>
      <c r="D409" s="9">
        <f>+'CALIFICACION FINAL'!D409</f>
        <v>40</v>
      </c>
      <c r="E409" s="15" t="e">
        <f>+'CALIFICACION FINAL'!E409/'CALIFICACION FINAL'!T409</f>
        <v>#DIV/0!</v>
      </c>
      <c r="F409" s="15" t="e">
        <f>+'CALIFICACION FINAL'!F409/'CALIFICACION FINAL'!T409</f>
        <v>#DIV/0!</v>
      </c>
      <c r="G409" s="15" t="e">
        <f>+'CALIFICACION FINAL'!G409/'CALIFICACION FINAL'!T409</f>
        <v>#DIV/0!</v>
      </c>
      <c r="H409" s="15" t="e">
        <f>+'CALIFICACION FINAL'!H409/'CALIFICACION FINAL'!T409</f>
        <v>#DIV/0!</v>
      </c>
      <c r="I409" s="15" t="e">
        <f>+'CALIFICACION FINAL'!I409/'CALIFICACION FINAL'!T409</f>
        <v>#DIV/0!</v>
      </c>
      <c r="J409" s="15" t="e">
        <f>+'CALIFICACION FINAL'!J409/'CALIFICACION FINAL'!T409</f>
        <v>#DIV/0!</v>
      </c>
      <c r="K409" s="15" t="e">
        <f>+'CALIFICACION FINAL'!K409/'CALIFICACION FINAL'!T409</f>
        <v>#DIV/0!</v>
      </c>
      <c r="L409" s="15" t="e">
        <f>+'CALIFICACION FINAL'!L409/'CALIFICACION FINAL'!T409</f>
        <v>#DIV/0!</v>
      </c>
      <c r="M409" s="15" t="e">
        <f>+'CALIFICACION FINAL'!M409/'CALIFICACION FINAL'!T409</f>
        <v>#DIV/0!</v>
      </c>
      <c r="N409" s="15" t="e">
        <f>+'CALIFICACION FINAL'!N409/'CALIFICACION FINAL'!T409</f>
        <v>#DIV/0!</v>
      </c>
      <c r="O409" s="15" t="e">
        <f>+'CALIFICACION FINAL'!O409/'CALIFICACION FINAL'!T409</f>
        <v>#DIV/0!</v>
      </c>
      <c r="P409" s="15" t="e">
        <f>+'CALIFICACION FINAL'!P409/'CALIFICACION FINAL'!T409</f>
        <v>#DIV/0!</v>
      </c>
      <c r="Q409" s="15" t="e">
        <f>+'CALIFICACION FINAL'!Q409/'CALIFICACION FINAL'!T409</f>
        <v>#DIV/0!</v>
      </c>
      <c r="R409" s="15" t="e">
        <f>+'CALIFICACION FINAL'!R409/'CALIFICACION FINAL'!T409</f>
        <v>#DIV/0!</v>
      </c>
      <c r="S409" s="15" t="e">
        <f>+'CALIFICACION FINAL'!S409/'CALIFICACION FINAL'!T409</f>
        <v>#DIV/0!</v>
      </c>
      <c r="T409" s="15" t="e">
        <f>+'CALIFICACION FINAL'!#REF!/'CALIFICACION FINAL'!T409</f>
        <v>#REF!</v>
      </c>
      <c r="U409" s="15" t="e">
        <f>+'CALIFICACION FINAL'!#REF!/'CALIFICACION FINAL'!T409</f>
        <v>#REF!</v>
      </c>
    </row>
    <row r="410" spans="1:21">
      <c r="A410" s="9">
        <f>+'CALIFICACION FINAL'!A410</f>
        <v>405</v>
      </c>
      <c r="B410" s="9" t="str">
        <f>+'CALIFICACION FINAL'!B410</f>
        <v>COTONOIDES EN ALGODÓN RADIOOPACO 1/2 X 1/2 (13mm X 13mm)</v>
      </c>
      <c r="C410" s="9" t="str">
        <f>+'CALIFICACION FINAL'!C410</f>
        <v>UND</v>
      </c>
      <c r="D410" s="9">
        <f>+'CALIFICACION FINAL'!D410</f>
        <v>40</v>
      </c>
      <c r="E410" s="15">
        <f>+'CALIFICACION FINAL'!E410/'CALIFICACION FINAL'!T410</f>
        <v>0</v>
      </c>
      <c r="F410" s="15">
        <f>+'CALIFICACION FINAL'!F410/'CALIFICACION FINAL'!T410</f>
        <v>0</v>
      </c>
      <c r="G410" s="15">
        <f>+'CALIFICACION FINAL'!G410/'CALIFICACION FINAL'!T410</f>
        <v>0</v>
      </c>
      <c r="H410" s="15">
        <f>+'CALIFICACION FINAL'!H410/'CALIFICACION FINAL'!T410</f>
        <v>7.5314900752642044</v>
      </c>
      <c r="I410" s="15">
        <f>+'CALIFICACION FINAL'!I410/'CALIFICACION FINAL'!T410</f>
        <v>0</v>
      </c>
      <c r="J410" s="15">
        <f>+'CALIFICACION FINAL'!J410/'CALIFICACION FINAL'!T410</f>
        <v>0</v>
      </c>
      <c r="K410" s="15">
        <f>+'CALIFICACION FINAL'!K410/'CALIFICACION FINAL'!T410</f>
        <v>0</v>
      </c>
      <c r="L410" s="15">
        <f>+'CALIFICACION FINAL'!L410/'CALIFICACION FINAL'!T410</f>
        <v>0</v>
      </c>
      <c r="M410" s="15">
        <f>+'CALIFICACION FINAL'!M410/'CALIFICACION FINAL'!T410</f>
        <v>0</v>
      </c>
      <c r="N410" s="15">
        <f>+'CALIFICACION FINAL'!N410/'CALIFICACION FINAL'!T410</f>
        <v>7.8750536208711921</v>
      </c>
      <c r="O410" s="15">
        <f>+'CALIFICACION FINAL'!O410/'CALIFICACION FINAL'!T410</f>
        <v>1</v>
      </c>
      <c r="P410" s="15">
        <f>+'CALIFICACION FINAL'!P410/'CALIFICACION FINAL'!T410</f>
        <v>0</v>
      </c>
      <c r="Q410" s="15">
        <f>+'CALIFICACION FINAL'!Q410/'CALIFICACION FINAL'!T410</f>
        <v>0</v>
      </c>
      <c r="R410" s="15">
        <f>+'CALIFICACION FINAL'!R410/'CALIFICACION FINAL'!T410</f>
        <v>0</v>
      </c>
      <c r="S410" s="15">
        <f>+'CALIFICACION FINAL'!S410/'CALIFICACION FINAL'!T410</f>
        <v>0</v>
      </c>
      <c r="T410" s="15" t="e">
        <f>+'CALIFICACION FINAL'!#REF!/'CALIFICACION FINAL'!T410</f>
        <v>#REF!</v>
      </c>
      <c r="U410" s="15" t="e">
        <f>+'CALIFICACION FINAL'!#REF!/'CALIFICACION FINAL'!T410</f>
        <v>#REF!</v>
      </c>
    </row>
    <row r="411" spans="1:21">
      <c r="A411" s="9">
        <f>+'CALIFICACION FINAL'!A411</f>
        <v>406</v>
      </c>
      <c r="B411" s="9" t="str">
        <f>+'CALIFICACION FINAL'!B411</f>
        <v>COTONOIDES EN ALGODÓN RADIOOPACO 1X3 (25mm X 76mm)</v>
      </c>
      <c r="C411" s="9" t="str">
        <f>+'CALIFICACION FINAL'!C411</f>
        <v>UND</v>
      </c>
      <c r="D411" s="9">
        <f>+'CALIFICACION FINAL'!D411</f>
        <v>20</v>
      </c>
      <c r="E411" s="15">
        <f>+'CALIFICACION FINAL'!E411/'CALIFICACION FINAL'!T411</f>
        <v>0</v>
      </c>
      <c r="F411" s="15">
        <f>+'CALIFICACION FINAL'!F411/'CALIFICACION FINAL'!T411</f>
        <v>0</v>
      </c>
      <c r="G411" s="15">
        <f>+'CALIFICACION FINAL'!G411/'CALIFICACION FINAL'!T411</f>
        <v>0</v>
      </c>
      <c r="H411" s="15">
        <f>+'CALIFICACION FINAL'!H411/'CALIFICACION FINAL'!T411</f>
        <v>7.5314900752642044</v>
      </c>
      <c r="I411" s="15">
        <f>+'CALIFICACION FINAL'!I411/'CALIFICACION FINAL'!T411</f>
        <v>0</v>
      </c>
      <c r="J411" s="15">
        <f>+'CALIFICACION FINAL'!J411/'CALIFICACION FINAL'!T411</f>
        <v>0</v>
      </c>
      <c r="K411" s="15">
        <f>+'CALIFICACION FINAL'!K411/'CALIFICACION FINAL'!T411</f>
        <v>0</v>
      </c>
      <c r="L411" s="15">
        <f>+'CALIFICACION FINAL'!L411/'CALIFICACION FINAL'!T411</f>
        <v>0</v>
      </c>
      <c r="M411" s="15">
        <f>+'CALIFICACION FINAL'!M411/'CALIFICACION FINAL'!T411</f>
        <v>0</v>
      </c>
      <c r="N411" s="15">
        <f>+'CALIFICACION FINAL'!N411/'CALIFICACION FINAL'!T411</f>
        <v>7.8750536208711921</v>
      </c>
      <c r="O411" s="15">
        <f>+'CALIFICACION FINAL'!O411/'CALIFICACION FINAL'!T411</f>
        <v>1</v>
      </c>
      <c r="P411" s="15">
        <f>+'CALIFICACION FINAL'!P411/'CALIFICACION FINAL'!T411</f>
        <v>0</v>
      </c>
      <c r="Q411" s="15">
        <f>+'CALIFICACION FINAL'!Q411/'CALIFICACION FINAL'!T411</f>
        <v>0</v>
      </c>
      <c r="R411" s="15">
        <f>+'CALIFICACION FINAL'!R411/'CALIFICACION FINAL'!T411</f>
        <v>0</v>
      </c>
      <c r="S411" s="15">
        <f>+'CALIFICACION FINAL'!S411/'CALIFICACION FINAL'!T411</f>
        <v>0</v>
      </c>
      <c r="T411" s="15" t="e">
        <f>+'CALIFICACION FINAL'!#REF!/'CALIFICACION FINAL'!T411</f>
        <v>#REF!</v>
      </c>
      <c r="U411" s="15" t="e">
        <f>+'CALIFICACION FINAL'!#REF!/'CALIFICACION FINAL'!T411</f>
        <v>#REF!</v>
      </c>
    </row>
    <row r="412" spans="1:21">
      <c r="A412" s="9">
        <f>+'CALIFICACION FINAL'!A412</f>
        <v>407</v>
      </c>
      <c r="B412" s="9" t="str">
        <f>+'CALIFICACION FINAL'!B412</f>
        <v>DREN JACKSON PRATT</v>
      </c>
      <c r="C412" s="9" t="str">
        <f>+'CALIFICACION FINAL'!C412</f>
        <v>UND</v>
      </c>
      <c r="D412" s="9">
        <f>+'CALIFICACION FINAL'!D412</f>
        <v>40</v>
      </c>
      <c r="E412" s="15">
        <f>+'CALIFICACION FINAL'!E412/'CALIFICACION FINAL'!T412</f>
        <v>0</v>
      </c>
      <c r="F412" s="15">
        <f>+'CALIFICACION FINAL'!F412/'CALIFICACION FINAL'!T412</f>
        <v>0</v>
      </c>
      <c r="G412" s="15">
        <f>+'CALIFICACION FINAL'!G412/'CALIFICACION FINAL'!T412</f>
        <v>1</v>
      </c>
      <c r="H412" s="15">
        <f>+'CALIFICACION FINAL'!H412/'CALIFICACION FINAL'!T412</f>
        <v>0</v>
      </c>
      <c r="I412" s="15">
        <f>+'CALIFICACION FINAL'!I412/'CALIFICACION FINAL'!T412</f>
        <v>0</v>
      </c>
      <c r="J412" s="15">
        <f>+'CALIFICACION FINAL'!J412/'CALIFICACION FINAL'!T412</f>
        <v>0</v>
      </c>
      <c r="K412" s="15">
        <f>+'CALIFICACION FINAL'!K412/'CALIFICACION FINAL'!T412</f>
        <v>0</v>
      </c>
      <c r="L412" s="15">
        <f>+'CALIFICACION FINAL'!L412/'CALIFICACION FINAL'!T412</f>
        <v>0</v>
      </c>
      <c r="M412" s="15">
        <f>+'CALIFICACION FINAL'!M412/'CALIFICACION FINAL'!T412</f>
        <v>0</v>
      </c>
      <c r="N412" s="15">
        <f>+'CALIFICACION FINAL'!N412/'CALIFICACION FINAL'!T412</f>
        <v>0</v>
      </c>
      <c r="O412" s="15">
        <f>+'CALIFICACION FINAL'!O412/'CALIFICACION FINAL'!T412</f>
        <v>0</v>
      </c>
      <c r="P412" s="15">
        <f>+'CALIFICACION FINAL'!P412/'CALIFICACION FINAL'!T412</f>
        <v>0</v>
      </c>
      <c r="Q412" s="15">
        <f>+'CALIFICACION FINAL'!Q412/'CALIFICACION FINAL'!T412</f>
        <v>0</v>
      </c>
      <c r="R412" s="15">
        <f>+'CALIFICACION FINAL'!R412/'CALIFICACION FINAL'!T412</f>
        <v>0</v>
      </c>
      <c r="S412" s="15">
        <f>+'CALIFICACION FINAL'!S412/'CALIFICACION FINAL'!T412</f>
        <v>0</v>
      </c>
      <c r="T412" s="15" t="e">
        <f>+'CALIFICACION FINAL'!#REF!/'CALIFICACION FINAL'!T412</f>
        <v>#REF!</v>
      </c>
      <c r="U412" s="15" t="e">
        <f>+'CALIFICACION FINAL'!#REF!/'CALIFICACION FINAL'!T412</f>
        <v>#REF!</v>
      </c>
    </row>
    <row r="413" spans="1:21">
      <c r="A413" s="9">
        <f>+'CALIFICACION FINAL'!A413</f>
        <v>408</v>
      </c>
      <c r="B413" s="9" t="str">
        <f>+'CALIFICACION FINAL'!B413</f>
        <v>ESTILETE LUMINOSO</v>
      </c>
      <c r="C413" s="9" t="str">
        <f>+'CALIFICACION FINAL'!C413</f>
        <v>UND</v>
      </c>
      <c r="D413" s="9">
        <f>+'CALIFICACION FINAL'!D413</f>
        <v>8</v>
      </c>
      <c r="E413" s="15" t="e">
        <f>+'CALIFICACION FINAL'!E413/'CALIFICACION FINAL'!T413</f>
        <v>#DIV/0!</v>
      </c>
      <c r="F413" s="15" t="e">
        <f>+'CALIFICACION FINAL'!F413/'CALIFICACION FINAL'!T413</f>
        <v>#DIV/0!</v>
      </c>
      <c r="G413" s="15" t="e">
        <f>+'CALIFICACION FINAL'!G413/'CALIFICACION FINAL'!T413</f>
        <v>#DIV/0!</v>
      </c>
      <c r="H413" s="15" t="e">
        <f>+'CALIFICACION FINAL'!H413/'CALIFICACION FINAL'!T413</f>
        <v>#DIV/0!</v>
      </c>
      <c r="I413" s="15" t="e">
        <f>+'CALIFICACION FINAL'!I413/'CALIFICACION FINAL'!T413</f>
        <v>#DIV/0!</v>
      </c>
      <c r="J413" s="15" t="e">
        <f>+'CALIFICACION FINAL'!J413/'CALIFICACION FINAL'!T413</f>
        <v>#DIV/0!</v>
      </c>
      <c r="K413" s="15" t="e">
        <f>+'CALIFICACION FINAL'!K413/'CALIFICACION FINAL'!T413</f>
        <v>#DIV/0!</v>
      </c>
      <c r="L413" s="15" t="e">
        <f>+'CALIFICACION FINAL'!L413/'CALIFICACION FINAL'!T413</f>
        <v>#DIV/0!</v>
      </c>
      <c r="M413" s="15" t="e">
        <f>+'CALIFICACION FINAL'!M413/'CALIFICACION FINAL'!T413</f>
        <v>#DIV/0!</v>
      </c>
      <c r="N413" s="15" t="e">
        <f>+'CALIFICACION FINAL'!N413/'CALIFICACION FINAL'!T413</f>
        <v>#DIV/0!</v>
      </c>
      <c r="O413" s="15" t="e">
        <f>+'CALIFICACION FINAL'!O413/'CALIFICACION FINAL'!T413</f>
        <v>#DIV/0!</v>
      </c>
      <c r="P413" s="15" t="e">
        <f>+'CALIFICACION FINAL'!P413/'CALIFICACION FINAL'!T413</f>
        <v>#DIV/0!</v>
      </c>
      <c r="Q413" s="15" t="e">
        <f>+'CALIFICACION FINAL'!Q413/'CALIFICACION FINAL'!T413</f>
        <v>#DIV/0!</v>
      </c>
      <c r="R413" s="15" t="e">
        <f>+'CALIFICACION FINAL'!R413/'CALIFICACION FINAL'!T413</f>
        <v>#DIV/0!</v>
      </c>
      <c r="S413" s="15" t="e">
        <f>+'CALIFICACION FINAL'!S413/'CALIFICACION FINAL'!T413</f>
        <v>#DIV/0!</v>
      </c>
      <c r="T413" s="15" t="e">
        <f>+'CALIFICACION FINAL'!#REF!/'CALIFICACION FINAL'!T413</f>
        <v>#REF!</v>
      </c>
      <c r="U413" s="15" t="e">
        <f>+'CALIFICACION FINAL'!#REF!/'CALIFICACION FINAL'!T413</f>
        <v>#REF!</v>
      </c>
    </row>
    <row r="414" spans="1:21">
      <c r="A414" s="9">
        <f>+'CALIFICACION FINAL'!A414</f>
        <v>409</v>
      </c>
      <c r="B414" s="9" t="str">
        <f>+'CALIFICACION FINAL'!B414</f>
        <v>GASA IMPREGNADA CON EXTRACTO ACUOSO DE TRITICUM VULGARE</v>
      </c>
      <c r="C414" s="9" t="str">
        <f>+'CALIFICACION FINAL'!C414</f>
        <v>UND</v>
      </c>
      <c r="D414" s="9">
        <f>+'CALIFICACION FINAL'!D414</f>
        <v>40</v>
      </c>
      <c r="E414" s="15">
        <f>+'CALIFICACION FINAL'!E414/'CALIFICACION FINAL'!T414</f>
        <v>0</v>
      </c>
      <c r="F414" s="15">
        <f>+'CALIFICACION FINAL'!F414/'CALIFICACION FINAL'!T414</f>
        <v>0</v>
      </c>
      <c r="G414" s="15">
        <f>+'CALIFICACION FINAL'!G414/'CALIFICACION FINAL'!T414</f>
        <v>0</v>
      </c>
      <c r="H414" s="15">
        <f>+'CALIFICACION FINAL'!H414/'CALIFICACION FINAL'!T414</f>
        <v>0</v>
      </c>
      <c r="I414" s="15">
        <f>+'CALIFICACION FINAL'!I414/'CALIFICACION FINAL'!T414</f>
        <v>0</v>
      </c>
      <c r="J414" s="15">
        <f>+'CALIFICACION FINAL'!J414/'CALIFICACION FINAL'!T414</f>
        <v>0</v>
      </c>
      <c r="K414" s="15">
        <f>+'CALIFICACION FINAL'!K414/'CALIFICACION FINAL'!T414</f>
        <v>0</v>
      </c>
      <c r="L414" s="15">
        <f>+'CALIFICACION FINAL'!L414/'CALIFICACION FINAL'!T414</f>
        <v>0</v>
      </c>
      <c r="M414" s="15">
        <f>+'CALIFICACION FINAL'!M414/'CALIFICACION FINAL'!T414</f>
        <v>0</v>
      </c>
      <c r="N414" s="15">
        <f>+'CALIFICACION FINAL'!N414/'CALIFICACION FINAL'!T414</f>
        <v>1</v>
      </c>
      <c r="O414" s="15">
        <f>+'CALIFICACION FINAL'!O414/'CALIFICACION FINAL'!T414</f>
        <v>0</v>
      </c>
      <c r="P414" s="15">
        <f>+'CALIFICACION FINAL'!P414/'CALIFICACION FINAL'!T414</f>
        <v>0</v>
      </c>
      <c r="Q414" s="15">
        <f>+'CALIFICACION FINAL'!Q414/'CALIFICACION FINAL'!T414</f>
        <v>0</v>
      </c>
      <c r="R414" s="15">
        <f>+'CALIFICACION FINAL'!R414/'CALIFICACION FINAL'!T414</f>
        <v>0</v>
      </c>
      <c r="S414" s="15">
        <f>+'CALIFICACION FINAL'!S414/'CALIFICACION FINAL'!T414</f>
        <v>0</v>
      </c>
      <c r="T414" s="15" t="e">
        <f>+'CALIFICACION FINAL'!#REF!/'CALIFICACION FINAL'!T414</f>
        <v>#REF!</v>
      </c>
      <c r="U414" s="15" t="e">
        <f>+'CALIFICACION FINAL'!#REF!/'CALIFICACION FINAL'!T414</f>
        <v>#REF!</v>
      </c>
    </row>
    <row r="415" spans="1:21">
      <c r="A415" s="9">
        <f>+'CALIFICACION FINAL'!A415</f>
        <v>410</v>
      </c>
      <c r="B415" s="9" t="str">
        <f>+'CALIFICACION FINAL'!B415</f>
        <v>GEL PARA HIDRATACION Y DESCONTAMINACION DE HERIDAS FRASCO</v>
      </c>
      <c r="C415" s="9" t="str">
        <f>+'CALIFICACION FINAL'!C415</f>
        <v>FCO X 40mL</v>
      </c>
      <c r="D415" s="9">
        <f>+'CALIFICACION FINAL'!D415</f>
        <v>16</v>
      </c>
      <c r="E415" s="15" t="e">
        <f>+'CALIFICACION FINAL'!E415/'CALIFICACION FINAL'!T415</f>
        <v>#DIV/0!</v>
      </c>
      <c r="F415" s="15" t="e">
        <f>+'CALIFICACION FINAL'!F415/'CALIFICACION FINAL'!T415</f>
        <v>#DIV/0!</v>
      </c>
      <c r="G415" s="15" t="e">
        <f>+'CALIFICACION FINAL'!G415/'CALIFICACION FINAL'!T415</f>
        <v>#DIV/0!</v>
      </c>
      <c r="H415" s="15" t="e">
        <f>+'CALIFICACION FINAL'!H415/'CALIFICACION FINAL'!T415</f>
        <v>#DIV/0!</v>
      </c>
      <c r="I415" s="15" t="e">
        <f>+'CALIFICACION FINAL'!I415/'CALIFICACION FINAL'!T415</f>
        <v>#DIV/0!</v>
      </c>
      <c r="J415" s="15" t="e">
        <f>+'CALIFICACION FINAL'!J415/'CALIFICACION FINAL'!T415</f>
        <v>#DIV/0!</v>
      </c>
      <c r="K415" s="15" t="e">
        <f>+'CALIFICACION FINAL'!K415/'CALIFICACION FINAL'!T415</f>
        <v>#DIV/0!</v>
      </c>
      <c r="L415" s="15" t="e">
        <f>+'CALIFICACION FINAL'!L415/'CALIFICACION FINAL'!T415</f>
        <v>#DIV/0!</v>
      </c>
      <c r="M415" s="15" t="e">
        <f>+'CALIFICACION FINAL'!M415/'CALIFICACION FINAL'!T415</f>
        <v>#DIV/0!</v>
      </c>
      <c r="N415" s="15" t="e">
        <f>+'CALIFICACION FINAL'!N415/'CALIFICACION FINAL'!T415</f>
        <v>#DIV/0!</v>
      </c>
      <c r="O415" s="15" t="e">
        <f>+'CALIFICACION FINAL'!O415/'CALIFICACION FINAL'!T415</f>
        <v>#DIV/0!</v>
      </c>
      <c r="P415" s="15" t="e">
        <f>+'CALIFICACION FINAL'!P415/'CALIFICACION FINAL'!T415</f>
        <v>#DIV/0!</v>
      </c>
      <c r="Q415" s="15" t="e">
        <f>+'CALIFICACION FINAL'!Q415/'CALIFICACION FINAL'!T415</f>
        <v>#DIV/0!</v>
      </c>
      <c r="R415" s="15" t="e">
        <f>+'CALIFICACION FINAL'!R415/'CALIFICACION FINAL'!T415</f>
        <v>#DIV/0!</v>
      </c>
      <c r="S415" s="15" t="e">
        <f>+'CALIFICACION FINAL'!S415/'CALIFICACION FINAL'!T415</f>
        <v>#DIV/0!</v>
      </c>
      <c r="T415" s="15" t="e">
        <f>+'CALIFICACION FINAL'!#REF!/'CALIFICACION FINAL'!T415</f>
        <v>#REF!</v>
      </c>
      <c r="U415" s="15" t="e">
        <f>+'CALIFICACION FINAL'!#REF!/'CALIFICACION FINAL'!T415</f>
        <v>#REF!</v>
      </c>
    </row>
    <row r="416" spans="1:21">
      <c r="A416" s="9">
        <f>+'CALIFICACION FINAL'!A416</f>
        <v>411</v>
      </c>
      <c r="B416" s="9" t="str">
        <f>+'CALIFICACION FINAL'!B416</f>
        <v>MASCARA  FASTRAK N. 5</v>
      </c>
      <c r="C416" s="9" t="str">
        <f>+'CALIFICACION FINAL'!C416</f>
        <v>UND</v>
      </c>
      <c r="D416" s="9">
        <f>+'CALIFICACION FINAL'!D416</f>
        <v>2</v>
      </c>
      <c r="E416" s="15" t="e">
        <f>+'CALIFICACION FINAL'!E416/'CALIFICACION FINAL'!T416</f>
        <v>#DIV/0!</v>
      </c>
      <c r="F416" s="15" t="e">
        <f>+'CALIFICACION FINAL'!F416/'CALIFICACION FINAL'!T416</f>
        <v>#DIV/0!</v>
      </c>
      <c r="G416" s="15" t="e">
        <f>+'CALIFICACION FINAL'!G416/'CALIFICACION FINAL'!T416</f>
        <v>#DIV/0!</v>
      </c>
      <c r="H416" s="15" t="e">
        <f>+'CALIFICACION FINAL'!H416/'CALIFICACION FINAL'!T416</f>
        <v>#DIV/0!</v>
      </c>
      <c r="I416" s="15" t="e">
        <f>+'CALIFICACION FINAL'!I416/'CALIFICACION FINAL'!T416</f>
        <v>#DIV/0!</v>
      </c>
      <c r="J416" s="15" t="e">
        <f>+'CALIFICACION FINAL'!J416/'CALIFICACION FINAL'!T416</f>
        <v>#DIV/0!</v>
      </c>
      <c r="K416" s="15" t="e">
        <f>+'CALIFICACION FINAL'!K416/'CALIFICACION FINAL'!T416</f>
        <v>#DIV/0!</v>
      </c>
      <c r="L416" s="15" t="e">
        <f>+'CALIFICACION FINAL'!L416/'CALIFICACION FINAL'!T416</f>
        <v>#DIV/0!</v>
      </c>
      <c r="M416" s="15" t="e">
        <f>+'CALIFICACION FINAL'!M416/'CALIFICACION FINAL'!T416</f>
        <v>#DIV/0!</v>
      </c>
      <c r="N416" s="15" t="e">
        <f>+'CALIFICACION FINAL'!N416/'CALIFICACION FINAL'!T416</f>
        <v>#DIV/0!</v>
      </c>
      <c r="O416" s="15" t="e">
        <f>+'CALIFICACION FINAL'!O416/'CALIFICACION FINAL'!T416</f>
        <v>#DIV/0!</v>
      </c>
      <c r="P416" s="15" t="e">
        <f>+'CALIFICACION FINAL'!P416/'CALIFICACION FINAL'!T416</f>
        <v>#DIV/0!</v>
      </c>
      <c r="Q416" s="15" t="e">
        <f>+'CALIFICACION FINAL'!Q416/'CALIFICACION FINAL'!T416</f>
        <v>#DIV/0!</v>
      </c>
      <c r="R416" s="15" t="e">
        <f>+'CALIFICACION FINAL'!R416/'CALIFICACION FINAL'!T416</f>
        <v>#DIV/0!</v>
      </c>
      <c r="S416" s="15" t="e">
        <f>+'CALIFICACION FINAL'!S416/'CALIFICACION FINAL'!T416</f>
        <v>#DIV/0!</v>
      </c>
      <c r="T416" s="15" t="e">
        <f>+'CALIFICACION FINAL'!#REF!/'CALIFICACION FINAL'!T416</f>
        <v>#REF!</v>
      </c>
      <c r="U416" s="15" t="e">
        <f>+'CALIFICACION FINAL'!#REF!/'CALIFICACION FINAL'!T416</f>
        <v>#REF!</v>
      </c>
    </row>
    <row r="417" spans="1:21">
      <c r="A417" s="9">
        <f>+'CALIFICACION FINAL'!A417</f>
        <v>412</v>
      </c>
      <c r="B417" s="9" t="str">
        <f>+'CALIFICACION FINAL'!B417</f>
        <v>MASCARA FASTRAK N. 4</v>
      </c>
      <c r="C417" s="9" t="str">
        <f>+'CALIFICACION FINAL'!C417</f>
        <v>UND</v>
      </c>
      <c r="D417" s="9">
        <f>+'CALIFICACION FINAL'!D417</f>
        <v>2</v>
      </c>
      <c r="E417" s="15" t="e">
        <f>+'CALIFICACION FINAL'!E417/'CALIFICACION FINAL'!T417</f>
        <v>#DIV/0!</v>
      </c>
      <c r="F417" s="15" t="e">
        <f>+'CALIFICACION FINAL'!F417/'CALIFICACION FINAL'!T417</f>
        <v>#DIV/0!</v>
      </c>
      <c r="G417" s="15" t="e">
        <f>+'CALIFICACION FINAL'!G417/'CALIFICACION FINAL'!T417</f>
        <v>#DIV/0!</v>
      </c>
      <c r="H417" s="15" t="e">
        <f>+'CALIFICACION FINAL'!H417/'CALIFICACION FINAL'!T417</f>
        <v>#DIV/0!</v>
      </c>
      <c r="I417" s="15" t="e">
        <f>+'CALIFICACION FINAL'!I417/'CALIFICACION FINAL'!T417</f>
        <v>#DIV/0!</v>
      </c>
      <c r="J417" s="15" t="e">
        <f>+'CALIFICACION FINAL'!J417/'CALIFICACION FINAL'!T417</f>
        <v>#DIV/0!</v>
      </c>
      <c r="K417" s="15" t="e">
        <f>+'CALIFICACION FINAL'!K417/'CALIFICACION FINAL'!T417</f>
        <v>#DIV/0!</v>
      </c>
      <c r="L417" s="15" t="e">
        <f>+'CALIFICACION FINAL'!L417/'CALIFICACION FINAL'!T417</f>
        <v>#DIV/0!</v>
      </c>
      <c r="M417" s="15" t="e">
        <f>+'CALIFICACION FINAL'!M417/'CALIFICACION FINAL'!T417</f>
        <v>#DIV/0!</v>
      </c>
      <c r="N417" s="15" t="e">
        <f>+'CALIFICACION FINAL'!N417/'CALIFICACION FINAL'!T417</f>
        <v>#DIV/0!</v>
      </c>
      <c r="O417" s="15" t="e">
        <f>+'CALIFICACION FINAL'!O417/'CALIFICACION FINAL'!T417</f>
        <v>#DIV/0!</v>
      </c>
      <c r="P417" s="15" t="e">
        <f>+'CALIFICACION FINAL'!P417/'CALIFICACION FINAL'!T417</f>
        <v>#DIV/0!</v>
      </c>
      <c r="Q417" s="15" t="e">
        <f>+'CALIFICACION FINAL'!Q417/'CALIFICACION FINAL'!T417</f>
        <v>#DIV/0!</v>
      </c>
      <c r="R417" s="15" t="e">
        <f>+'CALIFICACION FINAL'!R417/'CALIFICACION FINAL'!T417</f>
        <v>#DIV/0!</v>
      </c>
      <c r="S417" s="15" t="e">
        <f>+'CALIFICACION FINAL'!S417/'CALIFICACION FINAL'!T417</f>
        <v>#DIV/0!</v>
      </c>
      <c r="T417" s="15" t="e">
        <f>+'CALIFICACION FINAL'!#REF!/'CALIFICACION FINAL'!T417</f>
        <v>#REF!</v>
      </c>
      <c r="U417" s="15" t="e">
        <f>+'CALIFICACION FINAL'!#REF!/'CALIFICACION FINAL'!T417</f>
        <v>#REF!</v>
      </c>
    </row>
    <row r="418" spans="1:21">
      <c r="A418" s="9">
        <f>+'CALIFICACION FINAL'!A418</f>
        <v>413</v>
      </c>
      <c r="B418" s="9" t="str">
        <f>+'CALIFICACION FINAL'!B418</f>
        <v>ROLLO ABDOMINAL 22.5cm X 15m ESTERIL RADIOOPACO</v>
      </c>
      <c r="C418" s="9" t="str">
        <f>+'CALIFICACION FINAL'!C418</f>
        <v>UND</v>
      </c>
      <c r="D418" s="9">
        <f>+'CALIFICACION FINAL'!D418</f>
        <v>40</v>
      </c>
      <c r="E418" s="15">
        <f>+'CALIFICACION FINAL'!E418/'CALIFICACION FINAL'!T418</f>
        <v>0</v>
      </c>
      <c r="F418" s="15">
        <f>+'CALIFICACION FINAL'!F418/'CALIFICACION FINAL'!T418</f>
        <v>0</v>
      </c>
      <c r="G418" s="15">
        <f>+'CALIFICACION FINAL'!G418/'CALIFICACION FINAL'!T418</f>
        <v>0</v>
      </c>
      <c r="H418" s="15">
        <f>+'CALIFICACION FINAL'!H418/'CALIFICACION FINAL'!T418</f>
        <v>0</v>
      </c>
      <c r="I418" s="15">
        <f>+'CALIFICACION FINAL'!I418/'CALIFICACION FINAL'!T418</f>
        <v>0</v>
      </c>
      <c r="J418" s="15">
        <f>+'CALIFICACION FINAL'!J418/'CALIFICACION FINAL'!T418</f>
        <v>1</v>
      </c>
      <c r="K418" s="15">
        <f>+'CALIFICACION FINAL'!K418/'CALIFICACION FINAL'!T418</f>
        <v>0</v>
      </c>
      <c r="L418" s="15">
        <f>+'CALIFICACION FINAL'!L418/'CALIFICACION FINAL'!T418</f>
        <v>0</v>
      </c>
      <c r="M418" s="15">
        <f>+'CALIFICACION FINAL'!M418/'CALIFICACION FINAL'!T418</f>
        <v>0</v>
      </c>
      <c r="N418" s="15">
        <f>+'CALIFICACION FINAL'!N418/'CALIFICACION FINAL'!T418</f>
        <v>0</v>
      </c>
      <c r="O418" s="15">
        <f>+'CALIFICACION FINAL'!O418/'CALIFICACION FINAL'!T418</f>
        <v>1.3157894736842106</v>
      </c>
      <c r="P418" s="15">
        <f>+'CALIFICACION FINAL'!P418/'CALIFICACION FINAL'!T418</f>
        <v>0</v>
      </c>
      <c r="Q418" s="15">
        <f>+'CALIFICACION FINAL'!Q418/'CALIFICACION FINAL'!T418</f>
        <v>0</v>
      </c>
      <c r="R418" s="15">
        <f>+'CALIFICACION FINAL'!R418/'CALIFICACION FINAL'!T418</f>
        <v>0</v>
      </c>
      <c r="S418" s="15">
        <f>+'CALIFICACION FINAL'!S418/'CALIFICACION FINAL'!T418</f>
        <v>0</v>
      </c>
      <c r="T418" s="15" t="e">
        <f>+'CALIFICACION FINAL'!#REF!/'CALIFICACION FINAL'!T418</f>
        <v>#REF!</v>
      </c>
      <c r="U418" s="15" t="e">
        <f>+'CALIFICACION FINAL'!#REF!/'CALIFICACION FINAL'!T418</f>
        <v>#REF!</v>
      </c>
    </row>
    <row r="419" spans="1:21">
      <c r="A419" s="9">
        <f>+'CALIFICACION FINAL'!A419</f>
        <v>414</v>
      </c>
      <c r="B419" s="9" t="str">
        <f>+'CALIFICACION FINAL'!B419</f>
        <v>ROLLO ESTOQUINETA 3 X 25 Yardas  7.6 cm</v>
      </c>
      <c r="C419" s="9" t="str">
        <f>+'CALIFICACION FINAL'!C419</f>
        <v>UND</v>
      </c>
      <c r="D419" s="9">
        <f>+'CALIFICACION FINAL'!D419</f>
        <v>12</v>
      </c>
      <c r="E419" s="15">
        <f>+'CALIFICACION FINAL'!E419/'CALIFICACION FINAL'!T419</f>
        <v>1.0863507195893298</v>
      </c>
      <c r="F419" s="15">
        <f>+'CALIFICACION FINAL'!F419/'CALIFICACION FINAL'!T419</f>
        <v>2.2071133926116051</v>
      </c>
      <c r="G419" s="15">
        <f>+'CALIFICACION FINAL'!G419/'CALIFICACION FINAL'!T419</f>
        <v>0</v>
      </c>
      <c r="H419" s="15">
        <f>+'CALIFICACION FINAL'!H419/'CALIFICACION FINAL'!T419</f>
        <v>1</v>
      </c>
      <c r="I419" s="15">
        <f>+'CALIFICACION FINAL'!I419/'CALIFICACION FINAL'!T419</f>
        <v>2.2039966999724996</v>
      </c>
      <c r="J419" s="15">
        <f>+'CALIFICACION FINAL'!J419/'CALIFICACION FINAL'!T419</f>
        <v>1.0063433861948847</v>
      </c>
      <c r="K419" s="15">
        <f>+'CALIFICACION FINAL'!K419/'CALIFICACION FINAL'!T419</f>
        <v>0</v>
      </c>
      <c r="L419" s="15">
        <f>+'CALIFICACION FINAL'!L419/'CALIFICACION FINAL'!T419</f>
        <v>0</v>
      </c>
      <c r="M419" s="15">
        <f>+'CALIFICACION FINAL'!M419/'CALIFICACION FINAL'!T419</f>
        <v>0</v>
      </c>
      <c r="N419" s="15">
        <f>+'CALIFICACION FINAL'!N419/'CALIFICACION FINAL'!T419</f>
        <v>0</v>
      </c>
      <c r="O419" s="15">
        <f>+'CALIFICACION FINAL'!O419/'CALIFICACION FINAL'!T419</f>
        <v>0</v>
      </c>
      <c r="P419" s="15">
        <f>+'CALIFICACION FINAL'!P419/'CALIFICACION FINAL'!T419</f>
        <v>3.153011275093959</v>
      </c>
      <c r="Q419" s="15">
        <f>+'CALIFICACION FINAL'!Q419/'CALIFICACION FINAL'!T419</f>
        <v>0</v>
      </c>
      <c r="R419" s="15">
        <f>+'CALIFICACION FINAL'!R419/'CALIFICACION FINAL'!T419</f>
        <v>0</v>
      </c>
      <c r="S419" s="15">
        <f>+'CALIFICACION FINAL'!S419/'CALIFICACION FINAL'!T419</f>
        <v>0</v>
      </c>
      <c r="T419" s="15" t="e">
        <f>+'CALIFICACION FINAL'!#REF!/'CALIFICACION FINAL'!T419</f>
        <v>#REF!</v>
      </c>
      <c r="U419" s="15" t="e">
        <f>+'CALIFICACION FINAL'!#REF!/'CALIFICACION FINAL'!T419</f>
        <v>#REF!</v>
      </c>
    </row>
    <row r="420" spans="1:21">
      <c r="A420" s="9">
        <f>+'CALIFICACION FINAL'!A420</f>
        <v>415</v>
      </c>
      <c r="B420" s="9" t="str">
        <f>+'CALIFICACION FINAL'!B420</f>
        <v>ROLLO ESTOQUINETA 4 X 25 Yardas 10.1 cm</v>
      </c>
      <c r="C420" s="9" t="str">
        <f>+'CALIFICACION FINAL'!C420</f>
        <v>UND</v>
      </c>
      <c r="D420" s="9">
        <f>+'CALIFICACION FINAL'!D420</f>
        <v>32</v>
      </c>
      <c r="E420" s="15">
        <f>+'CALIFICACION FINAL'!E420/'CALIFICACION FINAL'!T420</f>
        <v>1.0865037693232817</v>
      </c>
      <c r="F420" s="15">
        <f>+'CALIFICACION FINAL'!F420/'CALIFICACION FINAL'!T420</f>
        <v>2.0556598515737292</v>
      </c>
      <c r="G420" s="15">
        <f>+'CALIFICACION FINAL'!G420/'CALIFICACION FINAL'!T420</f>
        <v>0</v>
      </c>
      <c r="H420" s="15">
        <f>+'CALIFICACION FINAL'!H420/'CALIFICACION FINAL'!T420</f>
        <v>1</v>
      </c>
      <c r="I420" s="15">
        <f>+'CALIFICACION FINAL'!I420/'CALIFICACION FINAL'!T420</f>
        <v>2.0527558593177084</v>
      </c>
      <c r="J420" s="15">
        <f>+'CALIFICACION FINAL'!J420/'CALIFICACION FINAL'!T420</f>
        <v>1.0053093191751488</v>
      </c>
      <c r="K420" s="15">
        <f>+'CALIFICACION FINAL'!K420/'CALIFICACION FINAL'!T420</f>
        <v>0</v>
      </c>
      <c r="L420" s="15">
        <f>+'CALIFICACION FINAL'!L420/'CALIFICACION FINAL'!T420</f>
        <v>0</v>
      </c>
      <c r="M420" s="15">
        <f>+'CALIFICACION FINAL'!M420/'CALIFICACION FINAL'!T420</f>
        <v>0</v>
      </c>
      <c r="N420" s="15">
        <f>+'CALIFICACION FINAL'!N420/'CALIFICACION FINAL'!T420</f>
        <v>0</v>
      </c>
      <c r="O420" s="15">
        <f>+'CALIFICACION FINAL'!O420/'CALIFICACION FINAL'!T420</f>
        <v>3.2895192279487255</v>
      </c>
      <c r="P420" s="15">
        <f>+'CALIFICACION FINAL'!P420/'CALIFICACION FINAL'!T420</f>
        <v>2.5223812736499371</v>
      </c>
      <c r="Q420" s="15">
        <f>+'CALIFICACION FINAL'!Q420/'CALIFICACION FINAL'!T420</f>
        <v>0</v>
      </c>
      <c r="R420" s="15">
        <f>+'CALIFICACION FINAL'!R420/'CALIFICACION FINAL'!T420</f>
        <v>0</v>
      </c>
      <c r="S420" s="15">
        <f>+'CALIFICACION FINAL'!S420/'CALIFICACION FINAL'!T420</f>
        <v>0</v>
      </c>
      <c r="T420" s="15" t="e">
        <f>+'CALIFICACION FINAL'!#REF!/'CALIFICACION FINAL'!T420</f>
        <v>#REF!</v>
      </c>
      <c r="U420" s="15" t="e">
        <f>+'CALIFICACION FINAL'!#REF!/'CALIFICACION FINAL'!T420</f>
        <v>#REF!</v>
      </c>
    </row>
    <row r="421" spans="1:21">
      <c r="A421" s="9">
        <f>+'CALIFICACION FINAL'!A421</f>
        <v>416</v>
      </c>
      <c r="B421" s="9" t="str">
        <f>+'CALIFICACION FINAL'!B421</f>
        <v>SOLUCION PARA LAVADO HIDRATACION Y DESCONTAMINACION DE HERIDAS FRASCO</v>
      </c>
      <c r="C421" s="9" t="str">
        <f>+'CALIFICACION FINAL'!C421</f>
        <v>FCO X 350mL</v>
      </c>
      <c r="D421" s="9">
        <f>+'CALIFICACION FINAL'!D421</f>
        <v>16</v>
      </c>
      <c r="E421" s="15" t="e">
        <f>+'CALIFICACION FINAL'!E421/'CALIFICACION FINAL'!T421</f>
        <v>#DIV/0!</v>
      </c>
      <c r="F421" s="15" t="e">
        <f>+'CALIFICACION FINAL'!F421/'CALIFICACION FINAL'!T421</f>
        <v>#DIV/0!</v>
      </c>
      <c r="G421" s="15" t="e">
        <f>+'CALIFICACION FINAL'!G421/'CALIFICACION FINAL'!T421</f>
        <v>#DIV/0!</v>
      </c>
      <c r="H421" s="15" t="e">
        <f>+'CALIFICACION FINAL'!H421/'CALIFICACION FINAL'!T421</f>
        <v>#DIV/0!</v>
      </c>
      <c r="I421" s="15" t="e">
        <f>+'CALIFICACION FINAL'!I421/'CALIFICACION FINAL'!T421</f>
        <v>#DIV/0!</v>
      </c>
      <c r="J421" s="15" t="e">
        <f>+'CALIFICACION FINAL'!J421/'CALIFICACION FINAL'!T421</f>
        <v>#DIV/0!</v>
      </c>
      <c r="K421" s="15" t="e">
        <f>+'CALIFICACION FINAL'!K421/'CALIFICACION FINAL'!T421</f>
        <v>#DIV/0!</v>
      </c>
      <c r="L421" s="15" t="e">
        <f>+'CALIFICACION FINAL'!L421/'CALIFICACION FINAL'!T421</f>
        <v>#DIV/0!</v>
      </c>
      <c r="M421" s="15" t="e">
        <f>+'CALIFICACION FINAL'!M421/'CALIFICACION FINAL'!T421</f>
        <v>#DIV/0!</v>
      </c>
      <c r="N421" s="15" t="e">
        <f>+'CALIFICACION FINAL'!N421/'CALIFICACION FINAL'!T421</f>
        <v>#DIV/0!</v>
      </c>
      <c r="O421" s="15" t="e">
        <f>+'CALIFICACION FINAL'!O421/'CALIFICACION FINAL'!T421</f>
        <v>#DIV/0!</v>
      </c>
      <c r="P421" s="15" t="e">
        <f>+'CALIFICACION FINAL'!P421/'CALIFICACION FINAL'!T421</f>
        <v>#DIV/0!</v>
      </c>
      <c r="Q421" s="15" t="e">
        <f>+'CALIFICACION FINAL'!Q421/'CALIFICACION FINAL'!T421</f>
        <v>#DIV/0!</v>
      </c>
      <c r="R421" s="15" t="e">
        <f>+'CALIFICACION FINAL'!R421/'CALIFICACION FINAL'!T421</f>
        <v>#DIV/0!</v>
      </c>
      <c r="S421" s="15" t="e">
        <f>+'CALIFICACION FINAL'!S421/'CALIFICACION FINAL'!T421</f>
        <v>#DIV/0!</v>
      </c>
      <c r="T421" s="15" t="e">
        <f>+'CALIFICACION FINAL'!#REF!/'CALIFICACION FINAL'!T421</f>
        <v>#REF!</v>
      </c>
      <c r="U421" s="15" t="e">
        <f>+'CALIFICACION FINAL'!#REF!/'CALIFICACION FINAL'!T421</f>
        <v>#REF!</v>
      </c>
    </row>
    <row r="422" spans="1:21">
      <c r="A422" s="9">
        <f>+'CALIFICACION FINAL'!A422</f>
        <v>417</v>
      </c>
      <c r="B422" s="9" t="str">
        <f>+'CALIFICACION FINAL'!B422</f>
        <v xml:space="preserve">TORUNDAS DE GASA RADIOOPACA 1/4 X 1/2 (25X76mm) ESTERIL </v>
      </c>
      <c r="C422" s="9" t="str">
        <f>+'CALIFICACION FINAL'!C422</f>
        <v xml:space="preserve">SOBRE X 4 </v>
      </c>
      <c r="D422" s="9">
        <f>+'CALIFICACION FINAL'!D422</f>
        <v>60</v>
      </c>
      <c r="E422" s="15">
        <f>+'CALIFICACION FINAL'!E422/'CALIFICACION FINAL'!T422</f>
        <v>0</v>
      </c>
      <c r="F422" s="15">
        <f>+'CALIFICACION FINAL'!F422/'CALIFICACION FINAL'!T422</f>
        <v>0</v>
      </c>
      <c r="G422" s="15">
        <f>+'CALIFICACION FINAL'!G422/'CALIFICACION FINAL'!T422</f>
        <v>0</v>
      </c>
      <c r="H422" s="15">
        <f>+'CALIFICACION FINAL'!H422/'CALIFICACION FINAL'!T422</f>
        <v>13.996190476190476</v>
      </c>
      <c r="I422" s="15">
        <f>+'CALIFICACION FINAL'!I422/'CALIFICACION FINAL'!T422</f>
        <v>0</v>
      </c>
      <c r="J422" s="15">
        <f>+'CALIFICACION FINAL'!J422/'CALIFICACION FINAL'!T422</f>
        <v>3.5090285714285709</v>
      </c>
      <c r="K422" s="15">
        <f>+'CALIFICACION FINAL'!K422/'CALIFICACION FINAL'!T422</f>
        <v>0</v>
      </c>
      <c r="L422" s="15">
        <f>+'CALIFICACION FINAL'!L422/'CALIFICACION FINAL'!T422</f>
        <v>0</v>
      </c>
      <c r="M422" s="15">
        <f>+'CALIFICACION FINAL'!M422/'CALIFICACION FINAL'!T422</f>
        <v>0</v>
      </c>
      <c r="N422" s="15">
        <f>+'CALIFICACION FINAL'!N422/'CALIFICACION FINAL'!T422</f>
        <v>4.0895238095238096</v>
      </c>
      <c r="O422" s="15">
        <f>+'CALIFICACION FINAL'!O422/'CALIFICACION FINAL'!T422</f>
        <v>1</v>
      </c>
      <c r="P422" s="15">
        <f>+'CALIFICACION FINAL'!P422/'CALIFICACION FINAL'!T422</f>
        <v>0</v>
      </c>
      <c r="Q422" s="15">
        <f>+'CALIFICACION FINAL'!Q422/'CALIFICACION FINAL'!T422</f>
        <v>0</v>
      </c>
      <c r="R422" s="15">
        <f>+'CALIFICACION FINAL'!R422/'CALIFICACION FINAL'!T422</f>
        <v>0</v>
      </c>
      <c r="S422" s="15">
        <f>+'CALIFICACION FINAL'!S422/'CALIFICACION FINAL'!T422</f>
        <v>0</v>
      </c>
      <c r="T422" s="15" t="e">
        <f>+'CALIFICACION FINAL'!#REF!/'CALIFICACION FINAL'!T422</f>
        <v>#REF!</v>
      </c>
      <c r="U422" s="15" t="e">
        <f>+'CALIFICACION FINAL'!#REF!/'CALIFICACION FINAL'!T422</f>
        <v>#REF!</v>
      </c>
    </row>
    <row r="423" spans="1:21">
      <c r="A423" s="9">
        <f>+'CALIFICACION FINAL'!A423</f>
        <v>418</v>
      </c>
      <c r="B423" s="9" t="str">
        <f>+'CALIFICACION FINAL'!B423</f>
        <v xml:space="preserve">TORUNDAS DE GASA RADIOOPACA 3/4 X 3/4 (1.9X1.9cm) ESTERIL </v>
      </c>
      <c r="C423" s="9" t="str">
        <f>+'CALIFICACION FINAL'!C423</f>
        <v xml:space="preserve">SOBRE X 4 </v>
      </c>
      <c r="D423" s="9">
        <f>+'CALIFICACION FINAL'!D423</f>
        <v>400</v>
      </c>
      <c r="E423" s="15">
        <f>+'CALIFICACION FINAL'!E423/'CALIFICACION FINAL'!T423</f>
        <v>0</v>
      </c>
      <c r="F423" s="15">
        <f>+'CALIFICACION FINAL'!F423/'CALIFICACION FINAL'!T423</f>
        <v>0</v>
      </c>
      <c r="G423" s="15">
        <f>+'CALIFICACION FINAL'!G423/'CALIFICACION FINAL'!T423</f>
        <v>0</v>
      </c>
      <c r="H423" s="15">
        <f>+'CALIFICACION FINAL'!H423/'CALIFICACION FINAL'!T423</f>
        <v>13.996190476190476</v>
      </c>
      <c r="I423" s="15">
        <f>+'CALIFICACION FINAL'!I423/'CALIFICACION FINAL'!T423</f>
        <v>0</v>
      </c>
      <c r="J423" s="15">
        <f>+'CALIFICACION FINAL'!J423/'CALIFICACION FINAL'!T423</f>
        <v>3.5090285714285709</v>
      </c>
      <c r="K423" s="15">
        <f>+'CALIFICACION FINAL'!K423/'CALIFICACION FINAL'!T423</f>
        <v>0</v>
      </c>
      <c r="L423" s="15">
        <f>+'CALIFICACION FINAL'!L423/'CALIFICACION FINAL'!T423</f>
        <v>0</v>
      </c>
      <c r="M423" s="15">
        <f>+'CALIFICACION FINAL'!M423/'CALIFICACION FINAL'!T423</f>
        <v>0</v>
      </c>
      <c r="N423" s="15">
        <f>+'CALIFICACION FINAL'!N423/'CALIFICACION FINAL'!T423</f>
        <v>4.0895238095238096</v>
      </c>
      <c r="O423" s="15">
        <f>+'CALIFICACION FINAL'!O423/'CALIFICACION FINAL'!T423</f>
        <v>1</v>
      </c>
      <c r="P423" s="15">
        <f>+'CALIFICACION FINAL'!P423/'CALIFICACION FINAL'!T423</f>
        <v>0</v>
      </c>
      <c r="Q423" s="15">
        <f>+'CALIFICACION FINAL'!Q423/'CALIFICACION FINAL'!T423</f>
        <v>0</v>
      </c>
      <c r="R423" s="15">
        <f>+'CALIFICACION FINAL'!R423/'CALIFICACION FINAL'!T423</f>
        <v>0</v>
      </c>
      <c r="S423" s="15">
        <f>+'CALIFICACION FINAL'!S423/'CALIFICACION FINAL'!T423</f>
        <v>0</v>
      </c>
      <c r="T423" s="15" t="e">
        <f>+'CALIFICACION FINAL'!#REF!/'CALIFICACION FINAL'!T423</f>
        <v>#REF!</v>
      </c>
      <c r="U423" s="15" t="e">
        <f>+'CALIFICACION FINAL'!#REF!/'CALIFICACION FINAL'!T423</f>
        <v>#REF!</v>
      </c>
    </row>
    <row r="424" spans="1:21">
      <c r="A424" s="9">
        <f>+'CALIFICACION FINAL'!A424</f>
        <v>419</v>
      </c>
      <c r="B424" s="9" t="str">
        <f>+'CALIFICACION FINAL'!B424</f>
        <v>JERINGA DOS VIAS   DE KARMMAN PARA ASPIRACION MANUAL ENDOUTERINA</v>
      </c>
      <c r="C424" s="9" t="str">
        <f>+'CALIFICACION FINAL'!C424</f>
        <v>UNIDADES</v>
      </c>
      <c r="D424" s="9">
        <f>+'CALIFICACION FINAL'!D424</f>
        <v>10</v>
      </c>
      <c r="E424" s="15" t="e">
        <f>+'CALIFICACION FINAL'!E424/'CALIFICACION FINAL'!T424</f>
        <v>#DIV/0!</v>
      </c>
      <c r="F424" s="15" t="e">
        <f>+'CALIFICACION FINAL'!F424/'CALIFICACION FINAL'!T424</f>
        <v>#DIV/0!</v>
      </c>
      <c r="G424" s="15" t="e">
        <f>+'CALIFICACION FINAL'!G424/'CALIFICACION FINAL'!T424</f>
        <v>#DIV/0!</v>
      </c>
      <c r="H424" s="15" t="e">
        <f>+'CALIFICACION FINAL'!H424/'CALIFICACION FINAL'!T424</f>
        <v>#DIV/0!</v>
      </c>
      <c r="I424" s="15" t="e">
        <f>+'CALIFICACION FINAL'!I424/'CALIFICACION FINAL'!T424</f>
        <v>#DIV/0!</v>
      </c>
      <c r="J424" s="15" t="e">
        <f>+'CALIFICACION FINAL'!J424/'CALIFICACION FINAL'!T424</f>
        <v>#DIV/0!</v>
      </c>
      <c r="K424" s="15" t="e">
        <f>+'CALIFICACION FINAL'!K424/'CALIFICACION FINAL'!T424</f>
        <v>#DIV/0!</v>
      </c>
      <c r="L424" s="15" t="e">
        <f>+'CALIFICACION FINAL'!L424/'CALIFICACION FINAL'!T424</f>
        <v>#DIV/0!</v>
      </c>
      <c r="M424" s="15" t="e">
        <f>+'CALIFICACION FINAL'!M424/'CALIFICACION FINAL'!T424</f>
        <v>#DIV/0!</v>
      </c>
      <c r="N424" s="15" t="e">
        <f>+'CALIFICACION FINAL'!N424/'CALIFICACION FINAL'!T424</f>
        <v>#DIV/0!</v>
      </c>
      <c r="O424" s="15" t="e">
        <f>+'CALIFICACION FINAL'!O424/'CALIFICACION FINAL'!T424</f>
        <v>#DIV/0!</v>
      </c>
      <c r="P424" s="15" t="e">
        <f>+'CALIFICACION FINAL'!P424/'CALIFICACION FINAL'!T424</f>
        <v>#DIV/0!</v>
      </c>
      <c r="Q424" s="15" t="e">
        <f>+'CALIFICACION FINAL'!Q424/'CALIFICACION FINAL'!T424</f>
        <v>#DIV/0!</v>
      </c>
      <c r="R424" s="15" t="e">
        <f>+'CALIFICACION FINAL'!R424/'CALIFICACION FINAL'!T424</f>
        <v>#DIV/0!</v>
      </c>
      <c r="S424" s="15" t="e">
        <f>+'CALIFICACION FINAL'!S424/'CALIFICACION FINAL'!T424</f>
        <v>#DIV/0!</v>
      </c>
      <c r="T424" s="15" t="e">
        <f>+'CALIFICACION FINAL'!#REF!/'CALIFICACION FINAL'!T424</f>
        <v>#REF!</v>
      </c>
      <c r="U424" s="15" t="e">
        <f>+'CALIFICACION FINAL'!#REF!/'CALIFICACION FINAL'!T424</f>
        <v>#REF!</v>
      </c>
    </row>
    <row r="425" spans="1:21">
      <c r="A425" s="9">
        <f>+'CALIFICACION FINAL'!A425</f>
        <v>420</v>
      </c>
      <c r="B425" s="9" t="str">
        <f>+'CALIFICACION FINAL'!B425</f>
        <v>CANULAS DE SUCCION  IPAS  PARA ASPIRACION MANUAL ENDOUTERINA</v>
      </c>
      <c r="C425" s="9" t="str">
        <f>+'CALIFICACION FINAL'!C425</f>
        <v>UNIDADES</v>
      </c>
      <c r="D425" s="9">
        <f>+'CALIFICACION FINAL'!D425</f>
        <v>10</v>
      </c>
      <c r="E425" s="15" t="e">
        <f>+'CALIFICACION FINAL'!E425/'CALIFICACION FINAL'!T425</f>
        <v>#DIV/0!</v>
      </c>
      <c r="F425" s="15" t="e">
        <f>+'CALIFICACION FINAL'!F425/'CALIFICACION FINAL'!T425</f>
        <v>#DIV/0!</v>
      </c>
      <c r="G425" s="15" t="e">
        <f>+'CALIFICACION FINAL'!G425/'CALIFICACION FINAL'!T425</f>
        <v>#DIV/0!</v>
      </c>
      <c r="H425" s="15" t="e">
        <f>+'CALIFICACION FINAL'!H425/'CALIFICACION FINAL'!T425</f>
        <v>#DIV/0!</v>
      </c>
      <c r="I425" s="15" t="e">
        <f>+'CALIFICACION FINAL'!I425/'CALIFICACION FINAL'!T425</f>
        <v>#DIV/0!</v>
      </c>
      <c r="J425" s="15" t="e">
        <f>+'CALIFICACION FINAL'!J425/'CALIFICACION FINAL'!T425</f>
        <v>#DIV/0!</v>
      </c>
      <c r="K425" s="15" t="e">
        <f>+'CALIFICACION FINAL'!K425/'CALIFICACION FINAL'!T425</f>
        <v>#DIV/0!</v>
      </c>
      <c r="L425" s="15" t="e">
        <f>+'CALIFICACION FINAL'!L425/'CALIFICACION FINAL'!T425</f>
        <v>#DIV/0!</v>
      </c>
      <c r="M425" s="15" t="e">
        <f>+'CALIFICACION FINAL'!M425/'CALIFICACION FINAL'!T425</f>
        <v>#DIV/0!</v>
      </c>
      <c r="N425" s="15" t="e">
        <f>+'CALIFICACION FINAL'!N425/'CALIFICACION FINAL'!T425</f>
        <v>#DIV/0!</v>
      </c>
      <c r="O425" s="15" t="e">
        <f>+'CALIFICACION FINAL'!O425/'CALIFICACION FINAL'!T425</f>
        <v>#DIV/0!</v>
      </c>
      <c r="P425" s="15" t="e">
        <f>+'CALIFICACION FINAL'!P425/'CALIFICACION FINAL'!T425</f>
        <v>#DIV/0!</v>
      </c>
      <c r="Q425" s="15" t="e">
        <f>+'CALIFICACION FINAL'!Q425/'CALIFICACION FINAL'!T425</f>
        <v>#DIV/0!</v>
      </c>
      <c r="R425" s="15" t="e">
        <f>+'CALIFICACION FINAL'!R425/'CALIFICACION FINAL'!T425</f>
        <v>#DIV/0!</v>
      </c>
      <c r="S425" s="15" t="e">
        <f>+'CALIFICACION FINAL'!S425/'CALIFICACION FINAL'!T425</f>
        <v>#DIV/0!</v>
      </c>
      <c r="T425" s="15" t="e">
        <f>+'CALIFICACION FINAL'!#REF!/'CALIFICACION FINAL'!T425</f>
        <v>#REF!</v>
      </c>
      <c r="U425" s="15" t="e">
        <f>+'CALIFICACION FINAL'!#REF!/'CALIFICACION FINAL'!T425</f>
        <v>#REF!</v>
      </c>
    </row>
    <row r="426" spans="1:21">
      <c r="A426" s="9">
        <f>+'CALIFICACION FINAL'!A426</f>
        <v>421</v>
      </c>
      <c r="B426" s="9" t="str">
        <f>+'CALIFICACION FINAL'!B426</f>
        <v>DILATADORES DENISTON PARA ASPIRACION MANUAL ENDOUTERINA</v>
      </c>
      <c r="C426" s="9" t="str">
        <f>+'CALIFICACION FINAL'!C426</f>
        <v>UNIDADES</v>
      </c>
      <c r="D426" s="9">
        <f>+'CALIFICACION FINAL'!D426</f>
        <v>10</v>
      </c>
      <c r="E426" s="15" t="e">
        <f>+'CALIFICACION FINAL'!E426/'CALIFICACION FINAL'!T426</f>
        <v>#DIV/0!</v>
      </c>
      <c r="F426" s="15" t="e">
        <f>+'CALIFICACION FINAL'!F426/'CALIFICACION FINAL'!T426</f>
        <v>#DIV/0!</v>
      </c>
      <c r="G426" s="15" t="e">
        <f>+'CALIFICACION FINAL'!G426/'CALIFICACION FINAL'!T426</f>
        <v>#DIV/0!</v>
      </c>
      <c r="H426" s="15" t="e">
        <f>+'CALIFICACION FINAL'!H426/'CALIFICACION FINAL'!T426</f>
        <v>#DIV/0!</v>
      </c>
      <c r="I426" s="15" t="e">
        <f>+'CALIFICACION FINAL'!I426/'CALIFICACION FINAL'!T426</f>
        <v>#DIV/0!</v>
      </c>
      <c r="J426" s="15" t="e">
        <f>+'CALIFICACION FINAL'!J426/'CALIFICACION FINAL'!T426</f>
        <v>#DIV/0!</v>
      </c>
      <c r="K426" s="15" t="e">
        <f>+'CALIFICACION FINAL'!K426/'CALIFICACION FINAL'!T426</f>
        <v>#DIV/0!</v>
      </c>
      <c r="L426" s="15" t="e">
        <f>+'CALIFICACION FINAL'!L426/'CALIFICACION FINAL'!T426</f>
        <v>#DIV/0!</v>
      </c>
      <c r="M426" s="15" t="e">
        <f>+'CALIFICACION FINAL'!M426/'CALIFICACION FINAL'!T426</f>
        <v>#DIV/0!</v>
      </c>
      <c r="N426" s="15" t="e">
        <f>+'CALIFICACION FINAL'!N426/'CALIFICACION FINAL'!T426</f>
        <v>#DIV/0!</v>
      </c>
      <c r="O426" s="15" t="e">
        <f>+'CALIFICACION FINAL'!O426/'CALIFICACION FINAL'!T426</f>
        <v>#DIV/0!</v>
      </c>
      <c r="P426" s="15" t="e">
        <f>+'CALIFICACION FINAL'!P426/'CALIFICACION FINAL'!T426</f>
        <v>#DIV/0!</v>
      </c>
      <c r="Q426" s="15" t="e">
        <f>+'CALIFICACION FINAL'!Q426/'CALIFICACION FINAL'!T426</f>
        <v>#DIV/0!</v>
      </c>
      <c r="R426" s="15" t="e">
        <f>+'CALIFICACION FINAL'!R426/'CALIFICACION FINAL'!T426</f>
        <v>#DIV/0!</v>
      </c>
      <c r="S426" s="15" t="e">
        <f>+'CALIFICACION FINAL'!S426/'CALIFICACION FINAL'!T426</f>
        <v>#DIV/0!</v>
      </c>
      <c r="T426" s="15" t="e">
        <f>+'CALIFICACION FINAL'!#REF!/'CALIFICACION FINAL'!T426</f>
        <v>#REF!</v>
      </c>
      <c r="U426" s="15" t="e">
        <f>+'CALIFICACION FINAL'!#REF!/'CALIFICACION FINAL'!T426</f>
        <v>#REF!</v>
      </c>
    </row>
    <row r="427" spans="1:21">
      <c r="A427" s="9">
        <f>+'CALIFICACION FINAL'!A427</f>
        <v>422</v>
      </c>
      <c r="B427" s="9" t="str">
        <f>+'CALIFICACION FINAL'!B427</f>
        <v>PUNCH DESECHABLE PARA BIOPSIA DERMATOLOGICA X 3 MM</v>
      </c>
      <c r="C427" s="9" t="str">
        <f>+'CALIFICACION FINAL'!C427</f>
        <v xml:space="preserve">CAJA  X 20 </v>
      </c>
      <c r="D427" s="9">
        <f>+'CALIFICACION FINAL'!D427</f>
        <v>3</v>
      </c>
      <c r="E427" s="15">
        <f>+'CALIFICACION FINAL'!E427/'CALIFICACION FINAL'!T427</f>
        <v>0</v>
      </c>
      <c r="F427" s="15">
        <f>+'CALIFICACION FINAL'!F427/'CALIFICACION FINAL'!T427</f>
        <v>0</v>
      </c>
      <c r="G427" s="15">
        <f>+'CALIFICACION FINAL'!G427/'CALIFICACION FINAL'!T427</f>
        <v>0</v>
      </c>
      <c r="H427" s="15">
        <f>+'CALIFICACION FINAL'!H427/'CALIFICACION FINAL'!T427</f>
        <v>0</v>
      </c>
      <c r="I427" s="15">
        <f>+'CALIFICACION FINAL'!I427/'CALIFICACION FINAL'!T427</f>
        <v>0</v>
      </c>
      <c r="J427" s="15">
        <f>+'CALIFICACION FINAL'!J427/'CALIFICACION FINAL'!T427</f>
        <v>0</v>
      </c>
      <c r="K427" s="15">
        <f>+'CALIFICACION FINAL'!K427/'CALIFICACION FINAL'!T427</f>
        <v>0</v>
      </c>
      <c r="L427" s="15">
        <f>+'CALIFICACION FINAL'!L427/'CALIFICACION FINAL'!T427</f>
        <v>0</v>
      </c>
      <c r="M427" s="15">
        <f>+'CALIFICACION FINAL'!M427/'CALIFICACION FINAL'!T427</f>
        <v>0</v>
      </c>
      <c r="N427" s="15">
        <f>+'CALIFICACION FINAL'!N427/'CALIFICACION FINAL'!T427</f>
        <v>0</v>
      </c>
      <c r="O427" s="15">
        <f>+'CALIFICACION FINAL'!O427/'CALIFICACION FINAL'!T427</f>
        <v>1</v>
      </c>
      <c r="P427" s="15">
        <f>+'CALIFICACION FINAL'!P427/'CALIFICACION FINAL'!T427</f>
        <v>0</v>
      </c>
      <c r="Q427" s="15">
        <f>+'CALIFICACION FINAL'!Q427/'CALIFICACION FINAL'!T427</f>
        <v>0</v>
      </c>
      <c r="R427" s="15">
        <f>+'CALIFICACION FINAL'!R427/'CALIFICACION FINAL'!T427</f>
        <v>0</v>
      </c>
      <c r="S427" s="15">
        <f>+'CALIFICACION FINAL'!S427/'CALIFICACION FINAL'!T427</f>
        <v>0</v>
      </c>
      <c r="T427" s="15" t="e">
        <f>+'CALIFICACION FINAL'!#REF!/'CALIFICACION FINAL'!T427</f>
        <v>#REF!</v>
      </c>
      <c r="U427" s="15" t="e">
        <f>+'CALIFICACION FINAL'!#REF!/'CALIFICACION FINAL'!T427</f>
        <v>#REF!</v>
      </c>
    </row>
    <row r="428" spans="1:21">
      <c r="A428" s="9">
        <f>+'CALIFICACION FINAL'!A428</f>
        <v>423</v>
      </c>
      <c r="B428" s="9" t="str">
        <f>+'CALIFICACION FINAL'!B428</f>
        <v>PUNCH DESECHABLE PARA BIOPSIA DERMATOLOGICA X 4 MM</v>
      </c>
      <c r="C428" s="9" t="str">
        <f>+'CALIFICACION FINAL'!C428</f>
        <v xml:space="preserve">CAJA  X 20 </v>
      </c>
      <c r="D428" s="9">
        <f>+'CALIFICACION FINAL'!D428</f>
        <v>8</v>
      </c>
      <c r="E428" s="15">
        <f>+'CALIFICACION FINAL'!E428/'CALIFICACION FINAL'!T428</f>
        <v>0</v>
      </c>
      <c r="F428" s="15">
        <f>+'CALIFICACION FINAL'!F428/'CALIFICACION FINAL'!T428</f>
        <v>0</v>
      </c>
      <c r="G428" s="15">
        <f>+'CALIFICACION FINAL'!G428/'CALIFICACION FINAL'!T428</f>
        <v>0</v>
      </c>
      <c r="H428" s="15">
        <f>+'CALIFICACION FINAL'!H428/'CALIFICACION FINAL'!T428</f>
        <v>0</v>
      </c>
      <c r="I428" s="15">
        <f>+'CALIFICACION FINAL'!I428/'CALIFICACION FINAL'!T428</f>
        <v>0</v>
      </c>
      <c r="J428" s="15">
        <f>+'CALIFICACION FINAL'!J428/'CALIFICACION FINAL'!T428</f>
        <v>0</v>
      </c>
      <c r="K428" s="15">
        <f>+'CALIFICACION FINAL'!K428/'CALIFICACION FINAL'!T428</f>
        <v>0</v>
      </c>
      <c r="L428" s="15">
        <f>+'CALIFICACION FINAL'!L428/'CALIFICACION FINAL'!T428</f>
        <v>0</v>
      </c>
      <c r="M428" s="15">
        <f>+'CALIFICACION FINAL'!M428/'CALIFICACION FINAL'!T428</f>
        <v>0</v>
      </c>
      <c r="N428" s="15">
        <f>+'CALIFICACION FINAL'!N428/'CALIFICACION FINAL'!T428</f>
        <v>0</v>
      </c>
      <c r="O428" s="15">
        <f>+'CALIFICACION FINAL'!O428/'CALIFICACION FINAL'!T428</f>
        <v>1</v>
      </c>
      <c r="P428" s="15">
        <f>+'CALIFICACION FINAL'!P428/'CALIFICACION FINAL'!T428</f>
        <v>0</v>
      </c>
      <c r="Q428" s="15">
        <f>+'CALIFICACION FINAL'!Q428/'CALIFICACION FINAL'!T428</f>
        <v>0</v>
      </c>
      <c r="R428" s="15">
        <f>+'CALIFICACION FINAL'!R428/'CALIFICACION FINAL'!T428</f>
        <v>0</v>
      </c>
      <c r="S428" s="15">
        <f>+'CALIFICACION FINAL'!S428/'CALIFICACION FINAL'!T428</f>
        <v>0</v>
      </c>
      <c r="T428" s="15" t="e">
        <f>+'CALIFICACION FINAL'!#REF!/'CALIFICACION FINAL'!T428</f>
        <v>#REF!</v>
      </c>
      <c r="U428" s="15" t="e">
        <f>+'CALIFICACION FINAL'!#REF!/'CALIFICACION FINAL'!T428</f>
        <v>#REF!</v>
      </c>
    </row>
    <row r="429" spans="1:21">
      <c r="A429" s="9">
        <f>+'CALIFICACION FINAL'!A429</f>
        <v>424</v>
      </c>
      <c r="B429" s="9" t="str">
        <f>+'CALIFICACION FINAL'!B429</f>
        <v>PUNCH DESECHABLE PARA BIOPSIA DERMATOLOGICA X 5 MM</v>
      </c>
      <c r="C429" s="9" t="str">
        <f>+'CALIFICACION FINAL'!C429</f>
        <v xml:space="preserve">CAJA  X 20 </v>
      </c>
      <c r="D429" s="9">
        <f>+'CALIFICACION FINAL'!D429</f>
        <v>3</v>
      </c>
      <c r="E429" s="15">
        <f>+'CALIFICACION FINAL'!E429/'CALIFICACION FINAL'!T429</f>
        <v>0</v>
      </c>
      <c r="F429" s="15">
        <f>+'CALIFICACION FINAL'!F429/'CALIFICACION FINAL'!T429</f>
        <v>0</v>
      </c>
      <c r="G429" s="15">
        <f>+'CALIFICACION FINAL'!G429/'CALIFICACION FINAL'!T429</f>
        <v>0</v>
      </c>
      <c r="H429" s="15">
        <f>+'CALIFICACION FINAL'!H429/'CALIFICACION FINAL'!T429</f>
        <v>0</v>
      </c>
      <c r="I429" s="15">
        <f>+'CALIFICACION FINAL'!I429/'CALIFICACION FINAL'!T429</f>
        <v>0</v>
      </c>
      <c r="J429" s="15">
        <f>+'CALIFICACION FINAL'!J429/'CALIFICACION FINAL'!T429</f>
        <v>0</v>
      </c>
      <c r="K429" s="15">
        <f>+'CALIFICACION FINAL'!K429/'CALIFICACION FINAL'!T429</f>
        <v>0</v>
      </c>
      <c r="L429" s="15">
        <f>+'CALIFICACION FINAL'!L429/'CALIFICACION FINAL'!T429</f>
        <v>0</v>
      </c>
      <c r="M429" s="15">
        <f>+'CALIFICACION FINAL'!M429/'CALIFICACION FINAL'!T429</f>
        <v>0</v>
      </c>
      <c r="N429" s="15">
        <f>+'CALIFICACION FINAL'!N429/'CALIFICACION FINAL'!T429</f>
        <v>0</v>
      </c>
      <c r="O429" s="15">
        <f>+'CALIFICACION FINAL'!O429/'CALIFICACION FINAL'!T429</f>
        <v>1</v>
      </c>
      <c r="P429" s="15">
        <f>+'CALIFICACION FINAL'!P429/'CALIFICACION FINAL'!T429</f>
        <v>0</v>
      </c>
      <c r="Q429" s="15">
        <f>+'CALIFICACION FINAL'!Q429/'CALIFICACION FINAL'!T429</f>
        <v>0</v>
      </c>
      <c r="R429" s="15">
        <f>+'CALIFICACION FINAL'!R429/'CALIFICACION FINAL'!T429</f>
        <v>0</v>
      </c>
      <c r="S429" s="15">
        <f>+'CALIFICACION FINAL'!S429/'CALIFICACION FINAL'!T429</f>
        <v>0</v>
      </c>
      <c r="T429" s="15" t="e">
        <f>+'CALIFICACION FINAL'!#REF!/'CALIFICACION FINAL'!T429</f>
        <v>#REF!</v>
      </c>
      <c r="U429" s="15" t="e">
        <f>+'CALIFICACION FINAL'!#REF!/'CALIFICACION FINAL'!T429</f>
        <v>#REF!</v>
      </c>
    </row>
    <row r="430" spans="1:21">
      <c r="A430" s="9">
        <f>+'CALIFICACION FINAL'!A430</f>
        <v>425</v>
      </c>
      <c r="B430" s="9" t="str">
        <f>+'CALIFICACION FINAL'!B430</f>
        <v>CURETAS  DERMATOLOGICAS DESECHABLES X 4 MM</v>
      </c>
      <c r="C430" s="9" t="str">
        <f>+'CALIFICACION FINAL'!C430</f>
        <v>CAJA  X 20</v>
      </c>
      <c r="D430" s="9">
        <f>+'CALIFICACION FINAL'!D430</f>
        <v>2</v>
      </c>
      <c r="E430" s="15">
        <f>+'CALIFICACION FINAL'!E430/'CALIFICACION FINAL'!T430</f>
        <v>0</v>
      </c>
      <c r="F430" s="15">
        <f>+'CALIFICACION FINAL'!F430/'CALIFICACION FINAL'!T430</f>
        <v>0</v>
      </c>
      <c r="G430" s="15">
        <f>+'CALIFICACION FINAL'!G430/'CALIFICACION FINAL'!T430</f>
        <v>0</v>
      </c>
      <c r="H430" s="15">
        <f>+'CALIFICACION FINAL'!H430/'CALIFICACION FINAL'!T430</f>
        <v>0</v>
      </c>
      <c r="I430" s="15">
        <f>+'CALIFICACION FINAL'!I430/'CALIFICACION FINAL'!T430</f>
        <v>0</v>
      </c>
      <c r="J430" s="15">
        <f>+'CALIFICACION FINAL'!J430/'CALIFICACION FINAL'!T430</f>
        <v>0</v>
      </c>
      <c r="K430" s="15">
        <f>+'CALIFICACION FINAL'!K430/'CALIFICACION FINAL'!T430</f>
        <v>0</v>
      </c>
      <c r="L430" s="15">
        <f>+'CALIFICACION FINAL'!L430/'CALIFICACION FINAL'!T430</f>
        <v>0</v>
      </c>
      <c r="M430" s="15">
        <f>+'CALIFICACION FINAL'!M430/'CALIFICACION FINAL'!T430</f>
        <v>0</v>
      </c>
      <c r="N430" s="15">
        <f>+'CALIFICACION FINAL'!N430/'CALIFICACION FINAL'!T430</f>
        <v>0</v>
      </c>
      <c r="O430" s="15">
        <f>+'CALIFICACION FINAL'!O430/'CALIFICACION FINAL'!T430</f>
        <v>1</v>
      </c>
      <c r="P430" s="15">
        <f>+'CALIFICACION FINAL'!P430/'CALIFICACION FINAL'!T430</f>
        <v>0</v>
      </c>
      <c r="Q430" s="15">
        <f>+'CALIFICACION FINAL'!Q430/'CALIFICACION FINAL'!T430</f>
        <v>0</v>
      </c>
      <c r="R430" s="15">
        <f>+'CALIFICACION FINAL'!R430/'CALIFICACION FINAL'!T430</f>
        <v>0</v>
      </c>
      <c r="S430" s="15">
        <f>+'CALIFICACION FINAL'!S430/'CALIFICACION FINAL'!T430</f>
        <v>0</v>
      </c>
      <c r="T430" s="15" t="e">
        <f>+'CALIFICACION FINAL'!#REF!/'CALIFICACION FINAL'!T430</f>
        <v>#REF!</v>
      </c>
      <c r="U430" s="15" t="e">
        <f>+'CALIFICACION FINAL'!#REF!/'CALIFICACION FINAL'!T430</f>
        <v>#REF!</v>
      </c>
    </row>
    <row r="431" spans="1:21">
      <c r="A431" s="9">
        <f>+'CALIFICACION FINAL'!A431</f>
        <v>426</v>
      </c>
      <c r="B431" s="9" t="str">
        <f>+'CALIFICACION FINAL'!B431</f>
        <v>CURETAS  DERMATOLOGICAS DESECHABLES X 5 MM</v>
      </c>
      <c r="C431" s="9" t="str">
        <f>+'CALIFICACION FINAL'!C431</f>
        <v>CAJA  X 20</v>
      </c>
      <c r="D431" s="9">
        <f>+'CALIFICACION FINAL'!D431</f>
        <v>2</v>
      </c>
      <c r="E431" s="15">
        <f>+'CALIFICACION FINAL'!E431/'CALIFICACION FINAL'!T431</f>
        <v>0</v>
      </c>
      <c r="F431" s="15">
        <f>+'CALIFICACION FINAL'!F431/'CALIFICACION FINAL'!T431</f>
        <v>0</v>
      </c>
      <c r="G431" s="15">
        <f>+'CALIFICACION FINAL'!G431/'CALIFICACION FINAL'!T431</f>
        <v>0</v>
      </c>
      <c r="H431" s="15">
        <f>+'CALIFICACION FINAL'!H431/'CALIFICACION FINAL'!T431</f>
        <v>0</v>
      </c>
      <c r="I431" s="15">
        <f>+'CALIFICACION FINAL'!I431/'CALIFICACION FINAL'!T431</f>
        <v>0</v>
      </c>
      <c r="J431" s="15">
        <f>+'CALIFICACION FINAL'!J431/'CALIFICACION FINAL'!T431</f>
        <v>0</v>
      </c>
      <c r="K431" s="15">
        <f>+'CALIFICACION FINAL'!K431/'CALIFICACION FINAL'!T431</f>
        <v>0</v>
      </c>
      <c r="L431" s="15">
        <f>+'CALIFICACION FINAL'!L431/'CALIFICACION FINAL'!T431</f>
        <v>0</v>
      </c>
      <c r="M431" s="15">
        <f>+'CALIFICACION FINAL'!M431/'CALIFICACION FINAL'!T431</f>
        <v>0</v>
      </c>
      <c r="N431" s="15">
        <f>+'CALIFICACION FINAL'!N431/'CALIFICACION FINAL'!T431</f>
        <v>0</v>
      </c>
      <c r="O431" s="15">
        <f>+'CALIFICACION FINAL'!O431/'CALIFICACION FINAL'!T431</f>
        <v>1</v>
      </c>
      <c r="P431" s="15">
        <f>+'CALIFICACION FINAL'!P431/'CALIFICACION FINAL'!T431</f>
        <v>0</v>
      </c>
      <c r="Q431" s="15">
        <f>+'CALIFICACION FINAL'!Q431/'CALIFICACION FINAL'!T431</f>
        <v>0</v>
      </c>
      <c r="R431" s="15">
        <f>+'CALIFICACION FINAL'!R431/'CALIFICACION FINAL'!T431</f>
        <v>0</v>
      </c>
      <c r="S431" s="15">
        <f>+'CALIFICACION FINAL'!S431/'CALIFICACION FINAL'!T431</f>
        <v>0</v>
      </c>
      <c r="T431" s="15" t="e">
        <f>+'CALIFICACION FINAL'!#REF!/'CALIFICACION FINAL'!T431</f>
        <v>#REF!</v>
      </c>
      <c r="U431" s="15" t="e">
        <f>+'CALIFICACION FINAL'!#REF!/'CALIFICACION FINAL'!T431</f>
        <v>#REF!</v>
      </c>
    </row>
    <row r="432" spans="1:21">
      <c r="A432" s="9">
        <f>+'CALIFICACION FINAL'!A432</f>
        <v>0</v>
      </c>
      <c r="B432" s="9">
        <f>+'CALIFICACION FINAL'!B432</f>
        <v>0</v>
      </c>
      <c r="C432" s="9">
        <f>+'CALIFICACION FINAL'!C432</f>
        <v>0</v>
      </c>
      <c r="D432" s="9">
        <f>+'CALIFICACION FINAL'!D432</f>
        <v>0</v>
      </c>
      <c r="E432" s="15" t="e">
        <f>+'CALIFICACION FINAL'!E432/'CALIFICACION FINAL'!T432</f>
        <v>#DIV/0!</v>
      </c>
      <c r="F432" s="15" t="e">
        <f>+'CALIFICACION FINAL'!F432/'CALIFICACION FINAL'!T432</f>
        <v>#DIV/0!</v>
      </c>
      <c r="G432" s="15" t="e">
        <f>+'CALIFICACION FINAL'!G432/'CALIFICACION FINAL'!T432</f>
        <v>#DIV/0!</v>
      </c>
      <c r="H432" s="15" t="e">
        <f>+'CALIFICACION FINAL'!H432/'CALIFICACION FINAL'!T432</f>
        <v>#DIV/0!</v>
      </c>
      <c r="I432" s="15" t="e">
        <f>+'CALIFICACION FINAL'!I432/'CALIFICACION FINAL'!T432</f>
        <v>#DIV/0!</v>
      </c>
      <c r="J432" s="15" t="e">
        <f>+'CALIFICACION FINAL'!J432/'CALIFICACION FINAL'!T432</f>
        <v>#DIV/0!</v>
      </c>
      <c r="K432" s="15" t="e">
        <f>+'CALIFICACION FINAL'!K432/'CALIFICACION FINAL'!T432</f>
        <v>#DIV/0!</v>
      </c>
      <c r="L432" s="15" t="e">
        <f>+'CALIFICACION FINAL'!L432/'CALIFICACION FINAL'!T432</f>
        <v>#DIV/0!</v>
      </c>
      <c r="M432" s="15" t="e">
        <f>+'CALIFICACION FINAL'!M432/'CALIFICACION FINAL'!T432</f>
        <v>#DIV/0!</v>
      </c>
      <c r="N432" s="15" t="e">
        <f>+'CALIFICACION FINAL'!N432/'CALIFICACION FINAL'!T432</f>
        <v>#DIV/0!</v>
      </c>
      <c r="O432" s="15" t="e">
        <f>+'CALIFICACION FINAL'!O432/'CALIFICACION FINAL'!T432</f>
        <v>#DIV/0!</v>
      </c>
      <c r="P432" s="15" t="e">
        <f>+'CALIFICACION FINAL'!P432/'CALIFICACION FINAL'!T432</f>
        <v>#DIV/0!</v>
      </c>
      <c r="Q432" s="15" t="e">
        <f>+'CALIFICACION FINAL'!Q432/'CALIFICACION FINAL'!T432</f>
        <v>#DIV/0!</v>
      </c>
      <c r="R432" s="15" t="e">
        <f>+'CALIFICACION FINAL'!R432/'CALIFICACION FINAL'!T432</f>
        <v>#DIV/0!</v>
      </c>
      <c r="S432" s="15" t="e">
        <f>+'CALIFICACION FINAL'!S432/'CALIFICACION FINAL'!T432</f>
        <v>#DIV/0!</v>
      </c>
      <c r="T432" s="15" t="e">
        <f>+'CALIFICACION FINAL'!#REF!/'CALIFICACION FINAL'!T432</f>
        <v>#REF!</v>
      </c>
      <c r="U432" s="15" t="e">
        <f>+'CALIFICACION FINAL'!#REF!/'CALIFICACION FINAL'!T432</f>
        <v>#REF!</v>
      </c>
    </row>
    <row r="433" spans="1:21">
      <c r="A433" s="9">
        <f>+'CALIFICACION FINAL'!A433</f>
        <v>0</v>
      </c>
      <c r="B433" s="9">
        <f>+'CALIFICACION FINAL'!B433</f>
        <v>0</v>
      </c>
      <c r="C433" s="9">
        <f>+'CALIFICACION FINAL'!C433</f>
        <v>0</v>
      </c>
      <c r="D433" s="9">
        <f>+'CALIFICACION FINAL'!D433</f>
        <v>0</v>
      </c>
      <c r="E433" s="15" t="e">
        <f>+'CALIFICACION FINAL'!E433/'CALIFICACION FINAL'!T433</f>
        <v>#DIV/0!</v>
      </c>
      <c r="F433" s="15" t="e">
        <f>+'CALIFICACION FINAL'!F433/'CALIFICACION FINAL'!T433</f>
        <v>#DIV/0!</v>
      </c>
      <c r="G433" s="15" t="e">
        <f>+'CALIFICACION FINAL'!G433/'CALIFICACION FINAL'!T433</f>
        <v>#DIV/0!</v>
      </c>
      <c r="H433" s="15" t="e">
        <f>+'CALIFICACION FINAL'!H433/'CALIFICACION FINAL'!T433</f>
        <v>#DIV/0!</v>
      </c>
      <c r="I433" s="15" t="e">
        <f>+'CALIFICACION FINAL'!I433/'CALIFICACION FINAL'!T433</f>
        <v>#DIV/0!</v>
      </c>
      <c r="J433" s="15" t="e">
        <f>+'CALIFICACION FINAL'!J433/'CALIFICACION FINAL'!T433</f>
        <v>#DIV/0!</v>
      </c>
      <c r="K433" s="15" t="e">
        <f>+'CALIFICACION FINAL'!K433/'CALIFICACION FINAL'!T433</f>
        <v>#DIV/0!</v>
      </c>
      <c r="L433" s="15" t="e">
        <f>+'CALIFICACION FINAL'!L433/'CALIFICACION FINAL'!T433</f>
        <v>#DIV/0!</v>
      </c>
      <c r="M433" s="15" t="e">
        <f>+'CALIFICACION FINAL'!M433/'CALIFICACION FINAL'!T433</f>
        <v>#DIV/0!</v>
      </c>
      <c r="N433" s="15" t="e">
        <f>+'CALIFICACION FINAL'!N433/'CALIFICACION FINAL'!T433</f>
        <v>#DIV/0!</v>
      </c>
      <c r="O433" s="15" t="e">
        <f>+'CALIFICACION FINAL'!O433/'CALIFICACION FINAL'!T433</f>
        <v>#DIV/0!</v>
      </c>
      <c r="P433" s="15" t="e">
        <f>+'CALIFICACION FINAL'!P433/'CALIFICACION FINAL'!T433</f>
        <v>#DIV/0!</v>
      </c>
      <c r="Q433" s="15" t="e">
        <f>+'CALIFICACION FINAL'!Q433/'CALIFICACION FINAL'!T433</f>
        <v>#DIV/0!</v>
      </c>
      <c r="R433" s="15" t="e">
        <f>+'CALIFICACION FINAL'!R433/'CALIFICACION FINAL'!T433</f>
        <v>#DIV/0!</v>
      </c>
      <c r="S433" s="15" t="e">
        <f>+'CALIFICACION FINAL'!S433/'CALIFICACION FINAL'!T433</f>
        <v>#DIV/0!</v>
      </c>
      <c r="T433" s="15" t="e">
        <f>+'CALIFICACION FINAL'!#REF!/'CALIFICACION FINAL'!T433</f>
        <v>#REF!</v>
      </c>
      <c r="U433" s="15" t="e">
        <f>+'CALIFICACION FINAL'!#REF!/'CALIFICACION FINAL'!T433</f>
        <v>#REF!</v>
      </c>
    </row>
    <row r="434" spans="1:21">
      <c r="A434" s="9" t="e">
        <f>+'CALIFICACION FINAL'!#REF!</f>
        <v>#REF!</v>
      </c>
      <c r="B434" s="9" t="e">
        <f>+'CALIFICACION FINAL'!#REF!</f>
        <v>#REF!</v>
      </c>
      <c r="C434" s="9" t="e">
        <f>+'CALIFICACION FINAL'!#REF!</f>
        <v>#REF!</v>
      </c>
      <c r="D434" s="9" t="e">
        <f>+'CALIFICACION FINAL'!#REF!</f>
        <v>#REF!</v>
      </c>
      <c r="E434" s="15" t="e">
        <f>+'CALIFICACION FINAL'!#REF!/'CALIFICACION FINAL'!#REF!</f>
        <v>#REF!</v>
      </c>
      <c r="F434" s="15" t="e">
        <f>+'CALIFICACION FINAL'!#REF!/'CALIFICACION FINAL'!#REF!</f>
        <v>#REF!</v>
      </c>
      <c r="G434" s="15" t="e">
        <f>+'CALIFICACION FINAL'!#REF!/'CALIFICACION FINAL'!#REF!</f>
        <v>#REF!</v>
      </c>
      <c r="H434" s="15" t="e">
        <f>+'CALIFICACION FINAL'!#REF!/'CALIFICACION FINAL'!#REF!</f>
        <v>#REF!</v>
      </c>
      <c r="I434" s="15" t="e">
        <f>+'CALIFICACION FINAL'!#REF!/'CALIFICACION FINAL'!#REF!</f>
        <v>#REF!</v>
      </c>
      <c r="J434" s="15" t="e">
        <f>+'CALIFICACION FINAL'!#REF!/'CALIFICACION FINAL'!#REF!</f>
        <v>#REF!</v>
      </c>
      <c r="K434" s="15" t="e">
        <f>+'CALIFICACION FINAL'!#REF!/'CALIFICACION FINAL'!#REF!</f>
        <v>#REF!</v>
      </c>
      <c r="L434" s="15" t="e">
        <f>+'CALIFICACION FINAL'!#REF!/'CALIFICACION FINAL'!#REF!</f>
        <v>#REF!</v>
      </c>
      <c r="M434" s="15" t="e">
        <f>+'CALIFICACION FINAL'!#REF!/'CALIFICACION FINAL'!#REF!</f>
        <v>#REF!</v>
      </c>
      <c r="N434" s="15" t="e">
        <f>+'CALIFICACION FINAL'!#REF!/'CALIFICACION FINAL'!#REF!</f>
        <v>#REF!</v>
      </c>
      <c r="O434" s="15" t="e">
        <f>+'CALIFICACION FINAL'!#REF!/'CALIFICACION FINAL'!#REF!</f>
        <v>#REF!</v>
      </c>
      <c r="P434" s="15" t="e">
        <f>+'CALIFICACION FINAL'!#REF!/'CALIFICACION FINAL'!#REF!</f>
        <v>#REF!</v>
      </c>
      <c r="Q434" s="15" t="e">
        <f>+'CALIFICACION FINAL'!#REF!/'CALIFICACION FINAL'!#REF!</f>
        <v>#REF!</v>
      </c>
      <c r="R434" s="15" t="e">
        <f>+'CALIFICACION FINAL'!#REF!/'CALIFICACION FINAL'!#REF!</f>
        <v>#REF!</v>
      </c>
      <c r="S434" s="15" t="e">
        <f>+'CALIFICACION FINAL'!#REF!/'CALIFICACION FINAL'!#REF!</f>
        <v>#REF!</v>
      </c>
      <c r="T434" s="15" t="e">
        <f>+'CALIFICACION FINAL'!#REF!/'CALIFICACION FINAL'!#REF!</f>
        <v>#REF!</v>
      </c>
      <c r="U434" s="15" t="e">
        <f>+'CALIFICACION FINAL'!#REF!/'CALIFICACION FINAL'!#REF!</f>
        <v>#REF!</v>
      </c>
    </row>
    <row r="435" spans="1:21">
      <c r="A435" s="9" t="e">
        <f>+'CALIFICACION FINAL'!#REF!</f>
        <v>#REF!</v>
      </c>
      <c r="B435" s="9" t="e">
        <f>+'CALIFICACION FINAL'!#REF!</f>
        <v>#REF!</v>
      </c>
      <c r="C435" s="9" t="e">
        <f>+'CALIFICACION FINAL'!#REF!</f>
        <v>#REF!</v>
      </c>
      <c r="D435" s="9" t="e">
        <f>+'CALIFICACION FINAL'!#REF!</f>
        <v>#REF!</v>
      </c>
      <c r="E435" s="15" t="e">
        <f>+'CALIFICACION FINAL'!#REF!/'CALIFICACION FINAL'!#REF!</f>
        <v>#REF!</v>
      </c>
      <c r="F435" s="15" t="e">
        <f>+'CALIFICACION FINAL'!#REF!/'CALIFICACION FINAL'!#REF!</f>
        <v>#REF!</v>
      </c>
      <c r="G435" s="15" t="e">
        <f>+'CALIFICACION FINAL'!#REF!/'CALIFICACION FINAL'!#REF!</f>
        <v>#REF!</v>
      </c>
      <c r="H435" s="15" t="e">
        <f>+'CALIFICACION FINAL'!#REF!/'CALIFICACION FINAL'!#REF!</f>
        <v>#REF!</v>
      </c>
      <c r="I435" s="15" t="e">
        <f>+'CALIFICACION FINAL'!#REF!/'CALIFICACION FINAL'!#REF!</f>
        <v>#REF!</v>
      </c>
      <c r="J435" s="15" t="e">
        <f>+'CALIFICACION FINAL'!#REF!/'CALIFICACION FINAL'!#REF!</f>
        <v>#REF!</v>
      </c>
      <c r="K435" s="15" t="e">
        <f>+'CALIFICACION FINAL'!#REF!/'CALIFICACION FINAL'!#REF!</f>
        <v>#REF!</v>
      </c>
      <c r="L435" s="15" t="e">
        <f>+'CALIFICACION FINAL'!#REF!/'CALIFICACION FINAL'!#REF!</f>
        <v>#REF!</v>
      </c>
      <c r="M435" s="15" t="e">
        <f>+'CALIFICACION FINAL'!#REF!/'CALIFICACION FINAL'!#REF!</f>
        <v>#REF!</v>
      </c>
      <c r="N435" s="15" t="e">
        <f>+'CALIFICACION FINAL'!#REF!/'CALIFICACION FINAL'!#REF!</f>
        <v>#REF!</v>
      </c>
      <c r="O435" s="15" t="e">
        <f>+'CALIFICACION FINAL'!#REF!/'CALIFICACION FINAL'!#REF!</f>
        <v>#REF!</v>
      </c>
      <c r="P435" s="15" t="e">
        <f>+'CALIFICACION FINAL'!#REF!/'CALIFICACION FINAL'!#REF!</f>
        <v>#REF!</v>
      </c>
      <c r="Q435" s="15" t="e">
        <f>+'CALIFICACION FINAL'!#REF!/'CALIFICACION FINAL'!#REF!</f>
        <v>#REF!</v>
      </c>
      <c r="R435" s="15" t="e">
        <f>+'CALIFICACION FINAL'!#REF!/'CALIFICACION FINAL'!#REF!</f>
        <v>#REF!</v>
      </c>
      <c r="S435" s="15" t="e">
        <f>+'CALIFICACION FINAL'!#REF!/'CALIFICACION FINAL'!#REF!</f>
        <v>#REF!</v>
      </c>
      <c r="T435" s="15" t="e">
        <f>+'CALIFICACION FINAL'!#REF!/'CALIFICACION FINAL'!#REF!</f>
        <v>#REF!</v>
      </c>
      <c r="U435" s="15" t="e">
        <f>+'CALIFICACION FINAL'!#REF!/'CALIFICACION FINAL'!#REF!</f>
        <v>#REF!</v>
      </c>
    </row>
    <row r="436" spans="1:21">
      <c r="A436" s="9" t="e">
        <f>+'CALIFICACION FINAL'!#REF!</f>
        <v>#REF!</v>
      </c>
      <c r="B436" s="9" t="e">
        <f>+'CALIFICACION FINAL'!#REF!</f>
        <v>#REF!</v>
      </c>
      <c r="C436" s="9" t="e">
        <f>+'CALIFICACION FINAL'!#REF!</f>
        <v>#REF!</v>
      </c>
      <c r="D436" s="9" t="e">
        <f>+'CALIFICACION FINAL'!#REF!</f>
        <v>#REF!</v>
      </c>
      <c r="E436" s="15" t="e">
        <f>+'CALIFICACION FINAL'!#REF!/'CALIFICACION FINAL'!#REF!</f>
        <v>#REF!</v>
      </c>
      <c r="F436" s="15" t="e">
        <f>+'CALIFICACION FINAL'!#REF!/'CALIFICACION FINAL'!#REF!</f>
        <v>#REF!</v>
      </c>
      <c r="G436" s="15" t="e">
        <f>+'CALIFICACION FINAL'!#REF!/'CALIFICACION FINAL'!#REF!</f>
        <v>#REF!</v>
      </c>
      <c r="H436" s="15" t="e">
        <f>+'CALIFICACION FINAL'!#REF!/'CALIFICACION FINAL'!#REF!</f>
        <v>#REF!</v>
      </c>
      <c r="I436" s="15" t="e">
        <f>+'CALIFICACION FINAL'!#REF!/'CALIFICACION FINAL'!#REF!</f>
        <v>#REF!</v>
      </c>
      <c r="J436" s="15" t="e">
        <f>+'CALIFICACION FINAL'!#REF!/'CALIFICACION FINAL'!#REF!</f>
        <v>#REF!</v>
      </c>
      <c r="K436" s="15" t="e">
        <f>+'CALIFICACION FINAL'!#REF!/'CALIFICACION FINAL'!#REF!</f>
        <v>#REF!</v>
      </c>
      <c r="L436" s="15" t="e">
        <f>+'CALIFICACION FINAL'!#REF!/'CALIFICACION FINAL'!#REF!</f>
        <v>#REF!</v>
      </c>
      <c r="M436" s="15" t="e">
        <f>+'CALIFICACION FINAL'!#REF!/'CALIFICACION FINAL'!#REF!</f>
        <v>#REF!</v>
      </c>
      <c r="N436" s="15" t="e">
        <f>+'CALIFICACION FINAL'!#REF!/'CALIFICACION FINAL'!#REF!</f>
        <v>#REF!</v>
      </c>
      <c r="O436" s="15" t="e">
        <f>+'CALIFICACION FINAL'!#REF!/'CALIFICACION FINAL'!#REF!</f>
        <v>#REF!</v>
      </c>
      <c r="P436" s="15" t="e">
        <f>+'CALIFICACION FINAL'!#REF!/'CALIFICACION FINAL'!#REF!</f>
        <v>#REF!</v>
      </c>
      <c r="Q436" s="15" t="e">
        <f>+'CALIFICACION FINAL'!#REF!/'CALIFICACION FINAL'!#REF!</f>
        <v>#REF!</v>
      </c>
      <c r="R436" s="15" t="e">
        <f>+'CALIFICACION FINAL'!#REF!/'CALIFICACION FINAL'!#REF!</f>
        <v>#REF!</v>
      </c>
      <c r="S436" s="15" t="e">
        <f>+'CALIFICACION FINAL'!#REF!/'CALIFICACION FINAL'!#REF!</f>
        <v>#REF!</v>
      </c>
      <c r="T436" s="15" t="e">
        <f>+'CALIFICACION FINAL'!#REF!/'CALIFICACION FINAL'!#REF!</f>
        <v>#REF!</v>
      </c>
      <c r="U436" s="15" t="e">
        <f>+'CALIFICACION FINAL'!#REF!/'CALIFICACION FINAL'!#REF!</f>
        <v>#REF!</v>
      </c>
    </row>
    <row r="437" spans="1:21">
      <c r="A437" s="9" t="e">
        <f>+'CALIFICACION FINAL'!#REF!</f>
        <v>#REF!</v>
      </c>
      <c r="B437" s="9" t="e">
        <f>+'CALIFICACION FINAL'!#REF!</f>
        <v>#REF!</v>
      </c>
      <c r="C437" s="9" t="e">
        <f>+'CALIFICACION FINAL'!#REF!</f>
        <v>#REF!</v>
      </c>
      <c r="D437" s="9" t="e">
        <f>+'CALIFICACION FINAL'!#REF!</f>
        <v>#REF!</v>
      </c>
      <c r="E437" s="15" t="e">
        <f>+'CALIFICACION FINAL'!#REF!/'CALIFICACION FINAL'!#REF!</f>
        <v>#REF!</v>
      </c>
      <c r="F437" s="15" t="e">
        <f>+'CALIFICACION FINAL'!#REF!/'CALIFICACION FINAL'!#REF!</f>
        <v>#REF!</v>
      </c>
      <c r="G437" s="15" t="e">
        <f>+'CALIFICACION FINAL'!#REF!/'CALIFICACION FINAL'!#REF!</f>
        <v>#REF!</v>
      </c>
      <c r="H437" s="15" t="e">
        <f>+'CALIFICACION FINAL'!#REF!/'CALIFICACION FINAL'!#REF!</f>
        <v>#REF!</v>
      </c>
      <c r="I437" s="15" t="e">
        <f>+'CALIFICACION FINAL'!#REF!/'CALIFICACION FINAL'!#REF!</f>
        <v>#REF!</v>
      </c>
      <c r="J437" s="15" t="e">
        <f>+'CALIFICACION FINAL'!#REF!/'CALIFICACION FINAL'!#REF!</f>
        <v>#REF!</v>
      </c>
      <c r="K437" s="15" t="e">
        <f>+'CALIFICACION FINAL'!#REF!/'CALIFICACION FINAL'!#REF!</f>
        <v>#REF!</v>
      </c>
      <c r="L437" s="15" t="e">
        <f>+'CALIFICACION FINAL'!#REF!/'CALIFICACION FINAL'!#REF!</f>
        <v>#REF!</v>
      </c>
      <c r="M437" s="15" t="e">
        <f>+'CALIFICACION FINAL'!#REF!/'CALIFICACION FINAL'!#REF!</f>
        <v>#REF!</v>
      </c>
      <c r="N437" s="15" t="e">
        <f>+'CALIFICACION FINAL'!#REF!/'CALIFICACION FINAL'!#REF!</f>
        <v>#REF!</v>
      </c>
      <c r="O437" s="15" t="e">
        <f>+'CALIFICACION FINAL'!#REF!/'CALIFICACION FINAL'!#REF!</f>
        <v>#REF!</v>
      </c>
      <c r="P437" s="15" t="e">
        <f>+'CALIFICACION FINAL'!#REF!/'CALIFICACION FINAL'!#REF!</f>
        <v>#REF!</v>
      </c>
      <c r="Q437" s="15" t="e">
        <f>+'CALIFICACION FINAL'!#REF!/'CALIFICACION FINAL'!#REF!</f>
        <v>#REF!</v>
      </c>
      <c r="R437" s="15" t="e">
        <f>+'CALIFICACION FINAL'!#REF!/'CALIFICACION FINAL'!#REF!</f>
        <v>#REF!</v>
      </c>
      <c r="S437" s="15" t="e">
        <f>+'CALIFICACION FINAL'!#REF!/'CALIFICACION FINAL'!#REF!</f>
        <v>#REF!</v>
      </c>
      <c r="T437" s="15" t="e">
        <f>+'CALIFICACION FINAL'!#REF!/'CALIFICACION FINAL'!#REF!</f>
        <v>#REF!</v>
      </c>
      <c r="U437" s="15" t="e">
        <f>+'CALIFICACION FINAL'!#REF!/'CALIFICACION FINAL'!#REF!</f>
        <v>#REF!</v>
      </c>
    </row>
    <row r="438" spans="1:21">
      <c r="A438" s="9" t="e">
        <f>+'CALIFICACION FINAL'!#REF!</f>
        <v>#REF!</v>
      </c>
      <c r="B438" s="9" t="e">
        <f>+'CALIFICACION FINAL'!#REF!</f>
        <v>#REF!</v>
      </c>
      <c r="C438" s="9" t="e">
        <f>+'CALIFICACION FINAL'!#REF!</f>
        <v>#REF!</v>
      </c>
      <c r="D438" s="9" t="e">
        <f>+'CALIFICACION FINAL'!#REF!</f>
        <v>#REF!</v>
      </c>
      <c r="E438" s="15" t="e">
        <f>+'CALIFICACION FINAL'!#REF!/'CALIFICACION FINAL'!#REF!</f>
        <v>#REF!</v>
      </c>
      <c r="F438" s="15" t="e">
        <f>+'CALIFICACION FINAL'!#REF!/'CALIFICACION FINAL'!#REF!</f>
        <v>#REF!</v>
      </c>
      <c r="G438" s="15" t="e">
        <f>+'CALIFICACION FINAL'!#REF!/'CALIFICACION FINAL'!#REF!</f>
        <v>#REF!</v>
      </c>
      <c r="H438" s="15" t="e">
        <f>+'CALIFICACION FINAL'!#REF!/'CALIFICACION FINAL'!#REF!</f>
        <v>#REF!</v>
      </c>
      <c r="I438" s="15" t="e">
        <f>+'CALIFICACION FINAL'!#REF!/'CALIFICACION FINAL'!#REF!</f>
        <v>#REF!</v>
      </c>
      <c r="J438" s="15" t="e">
        <f>+'CALIFICACION FINAL'!#REF!/'CALIFICACION FINAL'!#REF!</f>
        <v>#REF!</v>
      </c>
      <c r="K438" s="15" t="e">
        <f>+'CALIFICACION FINAL'!#REF!/'CALIFICACION FINAL'!#REF!</f>
        <v>#REF!</v>
      </c>
      <c r="L438" s="15" t="e">
        <f>+'CALIFICACION FINAL'!#REF!/'CALIFICACION FINAL'!#REF!</f>
        <v>#REF!</v>
      </c>
      <c r="M438" s="15" t="e">
        <f>+'CALIFICACION FINAL'!#REF!/'CALIFICACION FINAL'!#REF!</f>
        <v>#REF!</v>
      </c>
      <c r="N438" s="15" t="e">
        <f>+'CALIFICACION FINAL'!#REF!/'CALIFICACION FINAL'!#REF!</f>
        <v>#REF!</v>
      </c>
      <c r="O438" s="15" t="e">
        <f>+'CALIFICACION FINAL'!#REF!/'CALIFICACION FINAL'!#REF!</f>
        <v>#REF!</v>
      </c>
      <c r="P438" s="15" t="e">
        <f>+'CALIFICACION FINAL'!#REF!/'CALIFICACION FINAL'!#REF!</f>
        <v>#REF!</v>
      </c>
      <c r="Q438" s="15" t="e">
        <f>+'CALIFICACION FINAL'!#REF!/'CALIFICACION FINAL'!#REF!</f>
        <v>#REF!</v>
      </c>
      <c r="R438" s="15" t="e">
        <f>+'CALIFICACION FINAL'!#REF!/'CALIFICACION FINAL'!#REF!</f>
        <v>#REF!</v>
      </c>
      <c r="S438" s="15" t="e">
        <f>+'CALIFICACION FINAL'!#REF!/'CALIFICACION FINAL'!#REF!</f>
        <v>#REF!</v>
      </c>
      <c r="T438" s="15" t="e">
        <f>+'CALIFICACION FINAL'!#REF!/'CALIFICACION FINAL'!#REF!</f>
        <v>#REF!</v>
      </c>
      <c r="U438" s="15" t="e">
        <f>+'CALIFICACION FINAL'!#REF!/'CALIFICACION FINAL'!#REF!</f>
        <v>#REF!</v>
      </c>
    </row>
    <row r="439" spans="1:21">
      <c r="A439" s="9" t="e">
        <f>+'CALIFICACION FINAL'!#REF!</f>
        <v>#REF!</v>
      </c>
      <c r="B439" s="9" t="e">
        <f>+'CALIFICACION FINAL'!#REF!</f>
        <v>#REF!</v>
      </c>
      <c r="C439" s="9" t="e">
        <f>+'CALIFICACION FINAL'!#REF!</f>
        <v>#REF!</v>
      </c>
      <c r="D439" s="9" t="e">
        <f>+'CALIFICACION FINAL'!#REF!</f>
        <v>#REF!</v>
      </c>
      <c r="E439" s="15" t="e">
        <f>+'CALIFICACION FINAL'!#REF!/'CALIFICACION FINAL'!#REF!</f>
        <v>#REF!</v>
      </c>
      <c r="F439" s="15" t="e">
        <f>+'CALIFICACION FINAL'!#REF!/'CALIFICACION FINAL'!#REF!</f>
        <v>#REF!</v>
      </c>
      <c r="G439" s="15" t="e">
        <f>+'CALIFICACION FINAL'!#REF!/'CALIFICACION FINAL'!#REF!</f>
        <v>#REF!</v>
      </c>
      <c r="H439" s="15" t="e">
        <f>+'CALIFICACION FINAL'!#REF!/'CALIFICACION FINAL'!#REF!</f>
        <v>#REF!</v>
      </c>
      <c r="I439" s="15" t="e">
        <f>+'CALIFICACION FINAL'!#REF!/'CALIFICACION FINAL'!#REF!</f>
        <v>#REF!</v>
      </c>
      <c r="J439" s="15" t="e">
        <f>+'CALIFICACION FINAL'!#REF!/'CALIFICACION FINAL'!#REF!</f>
        <v>#REF!</v>
      </c>
      <c r="K439" s="15" t="e">
        <f>+'CALIFICACION FINAL'!#REF!/'CALIFICACION FINAL'!#REF!</f>
        <v>#REF!</v>
      </c>
      <c r="L439" s="15" t="e">
        <f>+'CALIFICACION FINAL'!#REF!/'CALIFICACION FINAL'!#REF!</f>
        <v>#REF!</v>
      </c>
      <c r="M439" s="15" t="e">
        <f>+'CALIFICACION FINAL'!#REF!/'CALIFICACION FINAL'!#REF!</f>
        <v>#REF!</v>
      </c>
      <c r="N439" s="15" t="e">
        <f>+'CALIFICACION FINAL'!#REF!/'CALIFICACION FINAL'!#REF!</f>
        <v>#REF!</v>
      </c>
      <c r="O439" s="15" t="e">
        <f>+'CALIFICACION FINAL'!#REF!/'CALIFICACION FINAL'!#REF!</f>
        <v>#REF!</v>
      </c>
      <c r="P439" s="15" t="e">
        <f>+'CALIFICACION FINAL'!#REF!/'CALIFICACION FINAL'!#REF!</f>
        <v>#REF!</v>
      </c>
      <c r="Q439" s="15" t="e">
        <f>+'CALIFICACION FINAL'!#REF!/'CALIFICACION FINAL'!#REF!</f>
        <v>#REF!</v>
      </c>
      <c r="R439" s="15" t="e">
        <f>+'CALIFICACION FINAL'!#REF!/'CALIFICACION FINAL'!#REF!</f>
        <v>#REF!</v>
      </c>
      <c r="S439" s="15" t="e">
        <f>+'CALIFICACION FINAL'!#REF!/'CALIFICACION FINAL'!#REF!</f>
        <v>#REF!</v>
      </c>
      <c r="T439" s="15" t="e">
        <f>+'CALIFICACION FINAL'!#REF!/'CALIFICACION FINAL'!#REF!</f>
        <v>#REF!</v>
      </c>
      <c r="U439" s="15" t="e">
        <f>+'CALIFICACION FINAL'!#REF!/'CALIFICACION FINAL'!#REF!</f>
        <v>#REF!</v>
      </c>
    </row>
    <row r="440" spans="1:21">
      <c r="A440" s="9" t="e">
        <f>+'CALIFICACION FINAL'!#REF!</f>
        <v>#REF!</v>
      </c>
      <c r="B440" s="9" t="e">
        <f>+'CALIFICACION FINAL'!#REF!</f>
        <v>#REF!</v>
      </c>
      <c r="C440" s="9" t="e">
        <f>+'CALIFICACION FINAL'!#REF!</f>
        <v>#REF!</v>
      </c>
      <c r="D440" s="9" t="e">
        <f>+'CALIFICACION FINAL'!#REF!</f>
        <v>#REF!</v>
      </c>
      <c r="E440" s="15" t="e">
        <f>+'CALIFICACION FINAL'!#REF!/'CALIFICACION FINAL'!#REF!</f>
        <v>#REF!</v>
      </c>
      <c r="F440" s="15" t="e">
        <f>+'CALIFICACION FINAL'!#REF!/'CALIFICACION FINAL'!#REF!</f>
        <v>#REF!</v>
      </c>
      <c r="G440" s="15" t="e">
        <f>+'CALIFICACION FINAL'!#REF!/'CALIFICACION FINAL'!#REF!</f>
        <v>#REF!</v>
      </c>
      <c r="H440" s="15" t="e">
        <f>+'CALIFICACION FINAL'!#REF!/'CALIFICACION FINAL'!#REF!</f>
        <v>#REF!</v>
      </c>
      <c r="I440" s="15" t="e">
        <f>+'CALIFICACION FINAL'!#REF!/'CALIFICACION FINAL'!#REF!</f>
        <v>#REF!</v>
      </c>
      <c r="J440" s="15" t="e">
        <f>+'CALIFICACION FINAL'!#REF!/'CALIFICACION FINAL'!#REF!</f>
        <v>#REF!</v>
      </c>
      <c r="K440" s="15" t="e">
        <f>+'CALIFICACION FINAL'!#REF!/'CALIFICACION FINAL'!#REF!</f>
        <v>#REF!</v>
      </c>
      <c r="L440" s="15" t="e">
        <f>+'CALIFICACION FINAL'!#REF!/'CALIFICACION FINAL'!#REF!</f>
        <v>#REF!</v>
      </c>
      <c r="M440" s="15" t="e">
        <f>+'CALIFICACION FINAL'!#REF!/'CALIFICACION FINAL'!#REF!</f>
        <v>#REF!</v>
      </c>
      <c r="N440" s="15" t="e">
        <f>+'CALIFICACION FINAL'!#REF!/'CALIFICACION FINAL'!#REF!</f>
        <v>#REF!</v>
      </c>
      <c r="O440" s="15" t="e">
        <f>+'CALIFICACION FINAL'!#REF!/'CALIFICACION FINAL'!#REF!</f>
        <v>#REF!</v>
      </c>
      <c r="P440" s="15" t="e">
        <f>+'CALIFICACION FINAL'!#REF!/'CALIFICACION FINAL'!#REF!</f>
        <v>#REF!</v>
      </c>
      <c r="Q440" s="15" t="e">
        <f>+'CALIFICACION FINAL'!#REF!/'CALIFICACION FINAL'!#REF!</f>
        <v>#REF!</v>
      </c>
      <c r="R440" s="15" t="e">
        <f>+'CALIFICACION FINAL'!#REF!/'CALIFICACION FINAL'!#REF!</f>
        <v>#REF!</v>
      </c>
      <c r="S440" s="15" t="e">
        <f>+'CALIFICACION FINAL'!#REF!/'CALIFICACION FINAL'!#REF!</f>
        <v>#REF!</v>
      </c>
      <c r="T440" s="15" t="e">
        <f>+'CALIFICACION FINAL'!#REF!/'CALIFICACION FINAL'!#REF!</f>
        <v>#REF!</v>
      </c>
      <c r="U440" s="15" t="e">
        <f>+'CALIFICACION FINAL'!#REF!/'CALIFICACION FINAL'!#REF!</f>
        <v>#REF!</v>
      </c>
    </row>
    <row r="441" spans="1:21">
      <c r="A441" s="9" t="e">
        <f>+'CALIFICACION FINAL'!#REF!</f>
        <v>#REF!</v>
      </c>
      <c r="B441" s="9" t="e">
        <f>+'CALIFICACION FINAL'!#REF!</f>
        <v>#REF!</v>
      </c>
      <c r="C441" s="9" t="e">
        <f>+'CALIFICACION FINAL'!#REF!</f>
        <v>#REF!</v>
      </c>
      <c r="D441" s="9" t="e">
        <f>+'CALIFICACION FINAL'!#REF!</f>
        <v>#REF!</v>
      </c>
      <c r="E441" s="15" t="e">
        <f>+'CALIFICACION FINAL'!#REF!/'CALIFICACION FINAL'!#REF!</f>
        <v>#REF!</v>
      </c>
      <c r="F441" s="15" t="e">
        <f>+'CALIFICACION FINAL'!#REF!/'CALIFICACION FINAL'!#REF!</f>
        <v>#REF!</v>
      </c>
      <c r="G441" s="15" t="e">
        <f>+'CALIFICACION FINAL'!#REF!/'CALIFICACION FINAL'!#REF!</f>
        <v>#REF!</v>
      </c>
      <c r="H441" s="15" t="e">
        <f>+'CALIFICACION FINAL'!#REF!/'CALIFICACION FINAL'!#REF!</f>
        <v>#REF!</v>
      </c>
      <c r="I441" s="15" t="e">
        <f>+'CALIFICACION FINAL'!#REF!/'CALIFICACION FINAL'!#REF!</f>
        <v>#REF!</v>
      </c>
      <c r="J441" s="15" t="e">
        <f>+'CALIFICACION FINAL'!#REF!/'CALIFICACION FINAL'!#REF!</f>
        <v>#REF!</v>
      </c>
      <c r="K441" s="15" t="e">
        <f>+'CALIFICACION FINAL'!#REF!/'CALIFICACION FINAL'!#REF!</f>
        <v>#REF!</v>
      </c>
      <c r="L441" s="15" t="e">
        <f>+'CALIFICACION FINAL'!#REF!/'CALIFICACION FINAL'!#REF!</f>
        <v>#REF!</v>
      </c>
      <c r="M441" s="15" t="e">
        <f>+'CALIFICACION FINAL'!#REF!/'CALIFICACION FINAL'!#REF!</f>
        <v>#REF!</v>
      </c>
      <c r="N441" s="15" t="e">
        <f>+'CALIFICACION FINAL'!#REF!/'CALIFICACION FINAL'!#REF!</f>
        <v>#REF!</v>
      </c>
      <c r="O441" s="15" t="e">
        <f>+'CALIFICACION FINAL'!#REF!/'CALIFICACION FINAL'!#REF!</f>
        <v>#REF!</v>
      </c>
      <c r="P441" s="15" t="e">
        <f>+'CALIFICACION FINAL'!#REF!/'CALIFICACION FINAL'!#REF!</f>
        <v>#REF!</v>
      </c>
      <c r="Q441" s="15" t="e">
        <f>+'CALIFICACION FINAL'!#REF!/'CALIFICACION FINAL'!#REF!</f>
        <v>#REF!</v>
      </c>
      <c r="R441" s="15" t="e">
        <f>+'CALIFICACION FINAL'!#REF!/'CALIFICACION FINAL'!#REF!</f>
        <v>#REF!</v>
      </c>
      <c r="S441" s="15" t="e">
        <f>+'CALIFICACION FINAL'!#REF!/'CALIFICACION FINAL'!#REF!</f>
        <v>#REF!</v>
      </c>
      <c r="T441" s="15" t="e">
        <f>+'CALIFICACION FINAL'!#REF!/'CALIFICACION FINAL'!#REF!</f>
        <v>#REF!</v>
      </c>
      <c r="U441" s="15" t="e">
        <f>+'CALIFICACION FINAL'!#REF!/'CALIFICACION FINAL'!#REF!</f>
        <v>#REF!</v>
      </c>
    </row>
    <row r="442" spans="1:21">
      <c r="A442" s="9" t="e">
        <f>+'CALIFICACION FINAL'!#REF!</f>
        <v>#REF!</v>
      </c>
      <c r="B442" s="9" t="e">
        <f>+'CALIFICACION FINAL'!#REF!</f>
        <v>#REF!</v>
      </c>
      <c r="C442" s="9" t="e">
        <f>+'CALIFICACION FINAL'!#REF!</f>
        <v>#REF!</v>
      </c>
      <c r="D442" s="9" t="e">
        <f>+'CALIFICACION FINAL'!#REF!</f>
        <v>#REF!</v>
      </c>
      <c r="E442" s="15" t="e">
        <f>+'CALIFICACION FINAL'!#REF!/'CALIFICACION FINAL'!#REF!</f>
        <v>#REF!</v>
      </c>
      <c r="F442" s="15" t="e">
        <f>+'CALIFICACION FINAL'!#REF!/'CALIFICACION FINAL'!#REF!</f>
        <v>#REF!</v>
      </c>
      <c r="G442" s="15" t="e">
        <f>+'CALIFICACION FINAL'!#REF!/'CALIFICACION FINAL'!#REF!</f>
        <v>#REF!</v>
      </c>
      <c r="H442" s="15" t="e">
        <f>+'CALIFICACION FINAL'!#REF!/'CALIFICACION FINAL'!#REF!</f>
        <v>#REF!</v>
      </c>
      <c r="I442" s="15" t="e">
        <f>+'CALIFICACION FINAL'!#REF!/'CALIFICACION FINAL'!#REF!</f>
        <v>#REF!</v>
      </c>
      <c r="J442" s="15" t="e">
        <f>+'CALIFICACION FINAL'!#REF!/'CALIFICACION FINAL'!#REF!</f>
        <v>#REF!</v>
      </c>
      <c r="K442" s="15" t="e">
        <f>+'CALIFICACION FINAL'!#REF!/'CALIFICACION FINAL'!#REF!</f>
        <v>#REF!</v>
      </c>
      <c r="L442" s="15" t="e">
        <f>+'CALIFICACION FINAL'!#REF!/'CALIFICACION FINAL'!#REF!</f>
        <v>#REF!</v>
      </c>
      <c r="M442" s="15" t="e">
        <f>+'CALIFICACION FINAL'!#REF!/'CALIFICACION FINAL'!#REF!</f>
        <v>#REF!</v>
      </c>
      <c r="N442" s="15" t="e">
        <f>+'CALIFICACION FINAL'!#REF!/'CALIFICACION FINAL'!#REF!</f>
        <v>#REF!</v>
      </c>
      <c r="O442" s="15" t="e">
        <f>+'CALIFICACION FINAL'!#REF!/'CALIFICACION FINAL'!#REF!</f>
        <v>#REF!</v>
      </c>
      <c r="P442" s="15" t="e">
        <f>+'CALIFICACION FINAL'!#REF!/'CALIFICACION FINAL'!#REF!</f>
        <v>#REF!</v>
      </c>
      <c r="Q442" s="15" t="e">
        <f>+'CALIFICACION FINAL'!#REF!/'CALIFICACION FINAL'!#REF!</f>
        <v>#REF!</v>
      </c>
      <c r="R442" s="15" t="e">
        <f>+'CALIFICACION FINAL'!#REF!/'CALIFICACION FINAL'!#REF!</f>
        <v>#REF!</v>
      </c>
      <c r="S442" s="15" t="e">
        <f>+'CALIFICACION FINAL'!#REF!/'CALIFICACION FINAL'!#REF!</f>
        <v>#REF!</v>
      </c>
      <c r="T442" s="15" t="e">
        <f>+'CALIFICACION FINAL'!#REF!/'CALIFICACION FINAL'!#REF!</f>
        <v>#REF!</v>
      </c>
      <c r="U442" s="15" t="e">
        <f>+'CALIFICACION FINAL'!#REF!/'CALIFICACION FINAL'!#REF!</f>
        <v>#REF!</v>
      </c>
    </row>
    <row r="443" spans="1:21">
      <c r="A443" s="9" t="e">
        <f>+'CALIFICACION FINAL'!#REF!</f>
        <v>#REF!</v>
      </c>
      <c r="B443" s="9" t="e">
        <f>+'CALIFICACION FINAL'!#REF!</f>
        <v>#REF!</v>
      </c>
      <c r="C443" s="9" t="e">
        <f>+'CALIFICACION FINAL'!#REF!</f>
        <v>#REF!</v>
      </c>
      <c r="D443" s="9" t="e">
        <f>+'CALIFICACION FINAL'!#REF!</f>
        <v>#REF!</v>
      </c>
      <c r="E443" s="15" t="e">
        <f>+'CALIFICACION FINAL'!#REF!/'CALIFICACION FINAL'!#REF!</f>
        <v>#REF!</v>
      </c>
      <c r="F443" s="15" t="e">
        <f>+'CALIFICACION FINAL'!#REF!/'CALIFICACION FINAL'!#REF!</f>
        <v>#REF!</v>
      </c>
      <c r="G443" s="15" t="e">
        <f>+'CALIFICACION FINAL'!#REF!/'CALIFICACION FINAL'!#REF!</f>
        <v>#REF!</v>
      </c>
      <c r="H443" s="15" t="e">
        <f>+'CALIFICACION FINAL'!#REF!/'CALIFICACION FINAL'!#REF!</f>
        <v>#REF!</v>
      </c>
      <c r="I443" s="15" t="e">
        <f>+'CALIFICACION FINAL'!#REF!/'CALIFICACION FINAL'!#REF!</f>
        <v>#REF!</v>
      </c>
      <c r="J443" s="15" t="e">
        <f>+'CALIFICACION FINAL'!#REF!/'CALIFICACION FINAL'!#REF!</f>
        <v>#REF!</v>
      </c>
      <c r="K443" s="15" t="e">
        <f>+'CALIFICACION FINAL'!#REF!/'CALIFICACION FINAL'!#REF!</f>
        <v>#REF!</v>
      </c>
      <c r="L443" s="15" t="e">
        <f>+'CALIFICACION FINAL'!#REF!/'CALIFICACION FINAL'!#REF!</f>
        <v>#REF!</v>
      </c>
      <c r="M443" s="15" t="e">
        <f>+'CALIFICACION FINAL'!#REF!/'CALIFICACION FINAL'!#REF!</f>
        <v>#REF!</v>
      </c>
      <c r="N443" s="15" t="e">
        <f>+'CALIFICACION FINAL'!#REF!/'CALIFICACION FINAL'!#REF!</f>
        <v>#REF!</v>
      </c>
      <c r="O443" s="15" t="e">
        <f>+'CALIFICACION FINAL'!#REF!/'CALIFICACION FINAL'!#REF!</f>
        <v>#REF!</v>
      </c>
      <c r="P443" s="15" t="e">
        <f>+'CALIFICACION FINAL'!#REF!/'CALIFICACION FINAL'!#REF!</f>
        <v>#REF!</v>
      </c>
      <c r="Q443" s="15" t="e">
        <f>+'CALIFICACION FINAL'!#REF!/'CALIFICACION FINAL'!#REF!</f>
        <v>#REF!</v>
      </c>
      <c r="R443" s="15" t="e">
        <f>+'CALIFICACION FINAL'!#REF!/'CALIFICACION FINAL'!#REF!</f>
        <v>#REF!</v>
      </c>
      <c r="S443" s="15" t="e">
        <f>+'CALIFICACION FINAL'!#REF!/'CALIFICACION FINAL'!#REF!</f>
        <v>#REF!</v>
      </c>
      <c r="T443" s="15" t="e">
        <f>+'CALIFICACION FINAL'!#REF!/'CALIFICACION FINAL'!#REF!</f>
        <v>#REF!</v>
      </c>
      <c r="U443" s="15" t="e">
        <f>+'CALIFICACION FINAL'!#REF!/'CALIFICACION FINAL'!#REF!</f>
        <v>#REF!</v>
      </c>
    </row>
    <row r="444" spans="1:21">
      <c r="A444" s="9" t="e">
        <f>+'CALIFICACION FINAL'!#REF!</f>
        <v>#REF!</v>
      </c>
      <c r="B444" s="9" t="e">
        <f>+'CALIFICACION FINAL'!#REF!</f>
        <v>#REF!</v>
      </c>
      <c r="C444" s="9" t="e">
        <f>+'CALIFICACION FINAL'!#REF!</f>
        <v>#REF!</v>
      </c>
      <c r="D444" s="9" t="e">
        <f>+'CALIFICACION FINAL'!#REF!</f>
        <v>#REF!</v>
      </c>
      <c r="E444" s="15" t="e">
        <f>+'CALIFICACION FINAL'!#REF!/'CALIFICACION FINAL'!#REF!</f>
        <v>#REF!</v>
      </c>
      <c r="F444" s="15" t="e">
        <f>+'CALIFICACION FINAL'!#REF!/'CALIFICACION FINAL'!#REF!</f>
        <v>#REF!</v>
      </c>
      <c r="G444" s="15" t="e">
        <f>+'CALIFICACION FINAL'!#REF!/'CALIFICACION FINAL'!#REF!</f>
        <v>#REF!</v>
      </c>
      <c r="H444" s="15" t="e">
        <f>+'CALIFICACION FINAL'!#REF!/'CALIFICACION FINAL'!#REF!</f>
        <v>#REF!</v>
      </c>
      <c r="I444" s="15" t="e">
        <f>+'CALIFICACION FINAL'!#REF!/'CALIFICACION FINAL'!#REF!</f>
        <v>#REF!</v>
      </c>
      <c r="J444" s="15" t="e">
        <f>+'CALIFICACION FINAL'!#REF!/'CALIFICACION FINAL'!#REF!</f>
        <v>#REF!</v>
      </c>
      <c r="K444" s="15" t="e">
        <f>+'CALIFICACION FINAL'!#REF!/'CALIFICACION FINAL'!#REF!</f>
        <v>#REF!</v>
      </c>
      <c r="L444" s="15" t="e">
        <f>+'CALIFICACION FINAL'!#REF!/'CALIFICACION FINAL'!#REF!</f>
        <v>#REF!</v>
      </c>
      <c r="M444" s="15" t="e">
        <f>+'CALIFICACION FINAL'!#REF!/'CALIFICACION FINAL'!#REF!</f>
        <v>#REF!</v>
      </c>
      <c r="N444" s="15" t="e">
        <f>+'CALIFICACION FINAL'!#REF!/'CALIFICACION FINAL'!#REF!</f>
        <v>#REF!</v>
      </c>
      <c r="O444" s="15" t="e">
        <f>+'CALIFICACION FINAL'!#REF!/'CALIFICACION FINAL'!#REF!</f>
        <v>#REF!</v>
      </c>
      <c r="P444" s="15" t="e">
        <f>+'CALIFICACION FINAL'!#REF!/'CALIFICACION FINAL'!#REF!</f>
        <v>#REF!</v>
      </c>
      <c r="Q444" s="15" t="e">
        <f>+'CALIFICACION FINAL'!#REF!/'CALIFICACION FINAL'!#REF!</f>
        <v>#REF!</v>
      </c>
      <c r="R444" s="15" t="e">
        <f>+'CALIFICACION FINAL'!#REF!/'CALIFICACION FINAL'!#REF!</f>
        <v>#REF!</v>
      </c>
      <c r="S444" s="15" t="e">
        <f>+'CALIFICACION FINAL'!#REF!/'CALIFICACION FINAL'!#REF!</f>
        <v>#REF!</v>
      </c>
      <c r="T444" s="15" t="e">
        <f>+'CALIFICACION FINAL'!#REF!/'CALIFICACION FINAL'!#REF!</f>
        <v>#REF!</v>
      </c>
      <c r="U444" s="15" t="e">
        <f>+'CALIFICACION FINAL'!#REF!/'CALIFICACION FINAL'!#REF!</f>
        <v>#REF!</v>
      </c>
    </row>
    <row r="445" spans="1:21">
      <c r="A445" s="9" t="e">
        <f>+'CALIFICACION FINAL'!#REF!</f>
        <v>#REF!</v>
      </c>
      <c r="B445" s="9" t="e">
        <f>+'CALIFICACION FINAL'!#REF!</f>
        <v>#REF!</v>
      </c>
      <c r="C445" s="9" t="e">
        <f>+'CALIFICACION FINAL'!#REF!</f>
        <v>#REF!</v>
      </c>
      <c r="D445" s="9" t="e">
        <f>+'CALIFICACION FINAL'!#REF!</f>
        <v>#REF!</v>
      </c>
      <c r="E445" s="15" t="e">
        <f>+'CALIFICACION FINAL'!#REF!/'CALIFICACION FINAL'!#REF!</f>
        <v>#REF!</v>
      </c>
      <c r="F445" s="15" t="e">
        <f>+'CALIFICACION FINAL'!#REF!/'CALIFICACION FINAL'!#REF!</f>
        <v>#REF!</v>
      </c>
      <c r="G445" s="15" t="e">
        <f>+'CALIFICACION FINAL'!#REF!/'CALIFICACION FINAL'!#REF!</f>
        <v>#REF!</v>
      </c>
      <c r="H445" s="15" t="e">
        <f>+'CALIFICACION FINAL'!#REF!/'CALIFICACION FINAL'!#REF!</f>
        <v>#REF!</v>
      </c>
      <c r="I445" s="15" t="e">
        <f>+'CALIFICACION FINAL'!#REF!/'CALIFICACION FINAL'!#REF!</f>
        <v>#REF!</v>
      </c>
      <c r="J445" s="15" t="e">
        <f>+'CALIFICACION FINAL'!#REF!/'CALIFICACION FINAL'!#REF!</f>
        <v>#REF!</v>
      </c>
      <c r="K445" s="15" t="e">
        <f>+'CALIFICACION FINAL'!#REF!/'CALIFICACION FINAL'!#REF!</f>
        <v>#REF!</v>
      </c>
      <c r="L445" s="15" t="e">
        <f>+'CALIFICACION FINAL'!#REF!/'CALIFICACION FINAL'!#REF!</f>
        <v>#REF!</v>
      </c>
      <c r="M445" s="15" t="e">
        <f>+'CALIFICACION FINAL'!#REF!/'CALIFICACION FINAL'!#REF!</f>
        <v>#REF!</v>
      </c>
      <c r="N445" s="15" t="e">
        <f>+'CALIFICACION FINAL'!#REF!/'CALIFICACION FINAL'!#REF!</f>
        <v>#REF!</v>
      </c>
      <c r="O445" s="15" t="e">
        <f>+'CALIFICACION FINAL'!#REF!/'CALIFICACION FINAL'!#REF!</f>
        <v>#REF!</v>
      </c>
      <c r="P445" s="15" t="e">
        <f>+'CALIFICACION FINAL'!#REF!/'CALIFICACION FINAL'!#REF!</f>
        <v>#REF!</v>
      </c>
      <c r="Q445" s="15" t="e">
        <f>+'CALIFICACION FINAL'!#REF!/'CALIFICACION FINAL'!#REF!</f>
        <v>#REF!</v>
      </c>
      <c r="R445" s="15" t="e">
        <f>+'CALIFICACION FINAL'!#REF!/'CALIFICACION FINAL'!#REF!</f>
        <v>#REF!</v>
      </c>
      <c r="S445" s="15" t="e">
        <f>+'CALIFICACION FINAL'!#REF!/'CALIFICACION FINAL'!#REF!</f>
        <v>#REF!</v>
      </c>
      <c r="T445" s="15" t="e">
        <f>+'CALIFICACION FINAL'!#REF!/'CALIFICACION FINAL'!#REF!</f>
        <v>#REF!</v>
      </c>
      <c r="U445" s="15" t="e">
        <f>+'CALIFICACION FINAL'!#REF!/'CALIFICACION FINAL'!#REF!</f>
        <v>#REF!</v>
      </c>
    </row>
    <row r="446" spans="1:21">
      <c r="A446" s="9" t="e">
        <f>+'CALIFICACION FINAL'!#REF!</f>
        <v>#REF!</v>
      </c>
      <c r="B446" s="9" t="e">
        <f>+'CALIFICACION FINAL'!#REF!</f>
        <v>#REF!</v>
      </c>
      <c r="C446" s="9" t="e">
        <f>+'CALIFICACION FINAL'!#REF!</f>
        <v>#REF!</v>
      </c>
      <c r="D446" s="9" t="e">
        <f>+'CALIFICACION FINAL'!#REF!</f>
        <v>#REF!</v>
      </c>
      <c r="E446" s="15" t="e">
        <f>+'CALIFICACION FINAL'!#REF!/'CALIFICACION FINAL'!#REF!</f>
        <v>#REF!</v>
      </c>
      <c r="F446" s="15" t="e">
        <f>+'CALIFICACION FINAL'!#REF!/'CALIFICACION FINAL'!#REF!</f>
        <v>#REF!</v>
      </c>
      <c r="G446" s="15" t="e">
        <f>+'CALIFICACION FINAL'!#REF!/'CALIFICACION FINAL'!#REF!</f>
        <v>#REF!</v>
      </c>
      <c r="H446" s="15" t="e">
        <f>+'CALIFICACION FINAL'!#REF!/'CALIFICACION FINAL'!#REF!</f>
        <v>#REF!</v>
      </c>
      <c r="I446" s="15" t="e">
        <f>+'CALIFICACION FINAL'!#REF!/'CALIFICACION FINAL'!#REF!</f>
        <v>#REF!</v>
      </c>
      <c r="J446" s="15" t="e">
        <f>+'CALIFICACION FINAL'!#REF!/'CALIFICACION FINAL'!#REF!</f>
        <v>#REF!</v>
      </c>
      <c r="K446" s="15" t="e">
        <f>+'CALIFICACION FINAL'!#REF!/'CALIFICACION FINAL'!#REF!</f>
        <v>#REF!</v>
      </c>
      <c r="L446" s="15" t="e">
        <f>+'CALIFICACION FINAL'!#REF!/'CALIFICACION FINAL'!#REF!</f>
        <v>#REF!</v>
      </c>
      <c r="M446" s="15" t="e">
        <f>+'CALIFICACION FINAL'!#REF!/'CALIFICACION FINAL'!#REF!</f>
        <v>#REF!</v>
      </c>
      <c r="N446" s="15" t="e">
        <f>+'CALIFICACION FINAL'!#REF!/'CALIFICACION FINAL'!#REF!</f>
        <v>#REF!</v>
      </c>
      <c r="O446" s="15" t="e">
        <f>+'CALIFICACION FINAL'!#REF!/'CALIFICACION FINAL'!#REF!</f>
        <v>#REF!</v>
      </c>
      <c r="P446" s="15" t="e">
        <f>+'CALIFICACION FINAL'!#REF!/'CALIFICACION FINAL'!#REF!</f>
        <v>#REF!</v>
      </c>
      <c r="Q446" s="15" t="e">
        <f>+'CALIFICACION FINAL'!#REF!/'CALIFICACION FINAL'!#REF!</f>
        <v>#REF!</v>
      </c>
      <c r="R446" s="15" t="e">
        <f>+'CALIFICACION FINAL'!#REF!/'CALIFICACION FINAL'!#REF!</f>
        <v>#REF!</v>
      </c>
      <c r="S446" s="15" t="e">
        <f>+'CALIFICACION FINAL'!#REF!/'CALIFICACION FINAL'!#REF!</f>
        <v>#REF!</v>
      </c>
      <c r="T446" s="15" t="e">
        <f>+'CALIFICACION FINAL'!#REF!/'CALIFICACION FINAL'!#REF!</f>
        <v>#REF!</v>
      </c>
      <c r="U446" s="15" t="e">
        <f>+'CALIFICACION FINAL'!#REF!/'CALIFICACION FINAL'!#REF!</f>
        <v>#REF!</v>
      </c>
    </row>
    <row r="447" spans="1:21">
      <c r="A447" s="9" t="e">
        <f>+'CALIFICACION FINAL'!#REF!</f>
        <v>#REF!</v>
      </c>
      <c r="B447" s="9" t="e">
        <f>+'CALIFICACION FINAL'!#REF!</f>
        <v>#REF!</v>
      </c>
      <c r="C447" s="9" t="e">
        <f>+'CALIFICACION FINAL'!#REF!</f>
        <v>#REF!</v>
      </c>
      <c r="D447" s="9" t="e">
        <f>+'CALIFICACION FINAL'!#REF!</f>
        <v>#REF!</v>
      </c>
      <c r="E447" s="15" t="e">
        <f>+'CALIFICACION FINAL'!#REF!/'CALIFICACION FINAL'!#REF!</f>
        <v>#REF!</v>
      </c>
      <c r="F447" s="15" t="e">
        <f>+'CALIFICACION FINAL'!#REF!/'CALIFICACION FINAL'!#REF!</f>
        <v>#REF!</v>
      </c>
      <c r="G447" s="15" t="e">
        <f>+'CALIFICACION FINAL'!#REF!/'CALIFICACION FINAL'!#REF!</f>
        <v>#REF!</v>
      </c>
      <c r="H447" s="15" t="e">
        <f>+'CALIFICACION FINAL'!#REF!/'CALIFICACION FINAL'!#REF!</f>
        <v>#REF!</v>
      </c>
      <c r="I447" s="15" t="e">
        <f>+'CALIFICACION FINAL'!#REF!/'CALIFICACION FINAL'!#REF!</f>
        <v>#REF!</v>
      </c>
      <c r="J447" s="15" t="e">
        <f>+'CALIFICACION FINAL'!#REF!/'CALIFICACION FINAL'!#REF!</f>
        <v>#REF!</v>
      </c>
      <c r="K447" s="15" t="e">
        <f>+'CALIFICACION FINAL'!#REF!/'CALIFICACION FINAL'!#REF!</f>
        <v>#REF!</v>
      </c>
      <c r="L447" s="15" t="e">
        <f>+'CALIFICACION FINAL'!#REF!/'CALIFICACION FINAL'!#REF!</f>
        <v>#REF!</v>
      </c>
      <c r="M447" s="15" t="e">
        <f>+'CALIFICACION FINAL'!#REF!/'CALIFICACION FINAL'!#REF!</f>
        <v>#REF!</v>
      </c>
      <c r="N447" s="15" t="e">
        <f>+'CALIFICACION FINAL'!#REF!/'CALIFICACION FINAL'!#REF!</f>
        <v>#REF!</v>
      </c>
      <c r="O447" s="15" t="e">
        <f>+'CALIFICACION FINAL'!#REF!/'CALIFICACION FINAL'!#REF!</f>
        <v>#REF!</v>
      </c>
      <c r="P447" s="15" t="e">
        <f>+'CALIFICACION FINAL'!#REF!/'CALIFICACION FINAL'!#REF!</f>
        <v>#REF!</v>
      </c>
      <c r="Q447" s="15" t="e">
        <f>+'CALIFICACION FINAL'!#REF!/'CALIFICACION FINAL'!#REF!</f>
        <v>#REF!</v>
      </c>
      <c r="R447" s="15" t="e">
        <f>+'CALIFICACION FINAL'!#REF!/'CALIFICACION FINAL'!#REF!</f>
        <v>#REF!</v>
      </c>
      <c r="S447" s="15" t="e">
        <f>+'CALIFICACION FINAL'!#REF!/'CALIFICACION FINAL'!#REF!</f>
        <v>#REF!</v>
      </c>
      <c r="T447" s="15" t="e">
        <f>+'CALIFICACION FINAL'!#REF!/'CALIFICACION FINAL'!#REF!</f>
        <v>#REF!</v>
      </c>
      <c r="U447" s="15" t="e">
        <f>+'CALIFICACION FINAL'!#REF!/'CALIFICACION FINAL'!#REF!</f>
        <v>#REF!</v>
      </c>
    </row>
    <row r="448" spans="1:21">
      <c r="A448" s="9" t="e">
        <f>+'CALIFICACION FINAL'!#REF!</f>
        <v>#REF!</v>
      </c>
      <c r="B448" s="9" t="e">
        <f>+'CALIFICACION FINAL'!#REF!</f>
        <v>#REF!</v>
      </c>
      <c r="C448" s="9" t="e">
        <f>+'CALIFICACION FINAL'!#REF!</f>
        <v>#REF!</v>
      </c>
      <c r="D448" s="9" t="e">
        <f>+'CALIFICACION FINAL'!#REF!</f>
        <v>#REF!</v>
      </c>
      <c r="E448" s="15" t="e">
        <f>+'CALIFICACION FINAL'!#REF!/'CALIFICACION FINAL'!#REF!</f>
        <v>#REF!</v>
      </c>
      <c r="F448" s="15" t="e">
        <f>+'CALIFICACION FINAL'!#REF!/'CALIFICACION FINAL'!#REF!</f>
        <v>#REF!</v>
      </c>
      <c r="G448" s="15" t="e">
        <f>+'CALIFICACION FINAL'!#REF!/'CALIFICACION FINAL'!#REF!</f>
        <v>#REF!</v>
      </c>
      <c r="H448" s="15" t="e">
        <f>+'CALIFICACION FINAL'!#REF!/'CALIFICACION FINAL'!#REF!</f>
        <v>#REF!</v>
      </c>
      <c r="I448" s="15" t="e">
        <f>+'CALIFICACION FINAL'!#REF!/'CALIFICACION FINAL'!#REF!</f>
        <v>#REF!</v>
      </c>
      <c r="J448" s="15" t="e">
        <f>+'CALIFICACION FINAL'!#REF!/'CALIFICACION FINAL'!#REF!</f>
        <v>#REF!</v>
      </c>
      <c r="K448" s="15" t="e">
        <f>+'CALIFICACION FINAL'!#REF!/'CALIFICACION FINAL'!#REF!</f>
        <v>#REF!</v>
      </c>
      <c r="L448" s="15" t="e">
        <f>+'CALIFICACION FINAL'!#REF!/'CALIFICACION FINAL'!#REF!</f>
        <v>#REF!</v>
      </c>
      <c r="M448" s="15" t="e">
        <f>+'CALIFICACION FINAL'!#REF!/'CALIFICACION FINAL'!#REF!</f>
        <v>#REF!</v>
      </c>
      <c r="N448" s="15" t="e">
        <f>+'CALIFICACION FINAL'!#REF!/'CALIFICACION FINAL'!#REF!</f>
        <v>#REF!</v>
      </c>
      <c r="O448" s="15" t="e">
        <f>+'CALIFICACION FINAL'!#REF!/'CALIFICACION FINAL'!#REF!</f>
        <v>#REF!</v>
      </c>
      <c r="P448" s="15" t="e">
        <f>+'CALIFICACION FINAL'!#REF!/'CALIFICACION FINAL'!#REF!</f>
        <v>#REF!</v>
      </c>
      <c r="Q448" s="15" t="e">
        <f>+'CALIFICACION FINAL'!#REF!/'CALIFICACION FINAL'!#REF!</f>
        <v>#REF!</v>
      </c>
      <c r="R448" s="15" t="e">
        <f>+'CALIFICACION FINAL'!#REF!/'CALIFICACION FINAL'!#REF!</f>
        <v>#REF!</v>
      </c>
      <c r="S448" s="15" t="e">
        <f>+'CALIFICACION FINAL'!#REF!/'CALIFICACION FINAL'!#REF!</f>
        <v>#REF!</v>
      </c>
      <c r="T448" s="15" t="e">
        <f>+'CALIFICACION FINAL'!#REF!/'CALIFICACION FINAL'!#REF!</f>
        <v>#REF!</v>
      </c>
      <c r="U448" s="15" t="e">
        <f>+'CALIFICACION FINAL'!#REF!/'CALIFICACION FINAL'!#REF!</f>
        <v>#REF!</v>
      </c>
    </row>
    <row r="449" spans="1:21">
      <c r="A449" s="9" t="e">
        <f>+'CALIFICACION FINAL'!#REF!</f>
        <v>#REF!</v>
      </c>
      <c r="B449" s="9" t="e">
        <f>+'CALIFICACION FINAL'!#REF!</f>
        <v>#REF!</v>
      </c>
      <c r="C449" s="9" t="e">
        <f>+'CALIFICACION FINAL'!#REF!</f>
        <v>#REF!</v>
      </c>
      <c r="D449" s="9" t="e">
        <f>+'CALIFICACION FINAL'!#REF!</f>
        <v>#REF!</v>
      </c>
      <c r="E449" s="15" t="e">
        <f>+'CALIFICACION FINAL'!#REF!/'CALIFICACION FINAL'!#REF!</f>
        <v>#REF!</v>
      </c>
      <c r="F449" s="15" t="e">
        <f>+'CALIFICACION FINAL'!#REF!/'CALIFICACION FINAL'!#REF!</f>
        <v>#REF!</v>
      </c>
      <c r="G449" s="15" t="e">
        <f>+'CALIFICACION FINAL'!#REF!/'CALIFICACION FINAL'!#REF!</f>
        <v>#REF!</v>
      </c>
      <c r="H449" s="15" t="e">
        <f>+'CALIFICACION FINAL'!#REF!/'CALIFICACION FINAL'!#REF!</f>
        <v>#REF!</v>
      </c>
      <c r="I449" s="15" t="e">
        <f>+'CALIFICACION FINAL'!#REF!/'CALIFICACION FINAL'!#REF!</f>
        <v>#REF!</v>
      </c>
      <c r="J449" s="15" t="e">
        <f>+'CALIFICACION FINAL'!#REF!/'CALIFICACION FINAL'!#REF!</f>
        <v>#REF!</v>
      </c>
      <c r="K449" s="15" t="e">
        <f>+'CALIFICACION FINAL'!#REF!/'CALIFICACION FINAL'!#REF!</f>
        <v>#REF!</v>
      </c>
      <c r="L449" s="15" t="e">
        <f>+'CALIFICACION FINAL'!#REF!/'CALIFICACION FINAL'!#REF!</f>
        <v>#REF!</v>
      </c>
      <c r="M449" s="15" t="e">
        <f>+'CALIFICACION FINAL'!#REF!/'CALIFICACION FINAL'!#REF!</f>
        <v>#REF!</v>
      </c>
      <c r="N449" s="15" t="e">
        <f>+'CALIFICACION FINAL'!#REF!/'CALIFICACION FINAL'!#REF!</f>
        <v>#REF!</v>
      </c>
      <c r="O449" s="15" t="e">
        <f>+'CALIFICACION FINAL'!#REF!/'CALIFICACION FINAL'!#REF!</f>
        <v>#REF!</v>
      </c>
      <c r="P449" s="15" t="e">
        <f>+'CALIFICACION FINAL'!#REF!/'CALIFICACION FINAL'!#REF!</f>
        <v>#REF!</v>
      </c>
      <c r="Q449" s="15" t="e">
        <f>+'CALIFICACION FINAL'!#REF!/'CALIFICACION FINAL'!#REF!</f>
        <v>#REF!</v>
      </c>
      <c r="R449" s="15" t="e">
        <f>+'CALIFICACION FINAL'!#REF!/'CALIFICACION FINAL'!#REF!</f>
        <v>#REF!</v>
      </c>
      <c r="S449" s="15" t="e">
        <f>+'CALIFICACION FINAL'!#REF!/'CALIFICACION FINAL'!#REF!</f>
        <v>#REF!</v>
      </c>
      <c r="T449" s="15" t="e">
        <f>+'CALIFICACION FINAL'!#REF!/'CALIFICACION FINAL'!#REF!</f>
        <v>#REF!</v>
      </c>
      <c r="U449" s="15" t="e">
        <f>+'CALIFICACION FINAL'!#REF!/'CALIFICACION FINAL'!#REF!</f>
        <v>#REF!</v>
      </c>
    </row>
    <row r="450" spans="1:21">
      <c r="A450" s="9" t="e">
        <f>+'CALIFICACION FINAL'!#REF!</f>
        <v>#REF!</v>
      </c>
      <c r="B450" s="9" t="e">
        <f>+'CALIFICACION FINAL'!#REF!</f>
        <v>#REF!</v>
      </c>
      <c r="C450" s="9" t="e">
        <f>+'CALIFICACION FINAL'!#REF!</f>
        <v>#REF!</v>
      </c>
      <c r="D450" s="9" t="e">
        <f>+'CALIFICACION FINAL'!#REF!</f>
        <v>#REF!</v>
      </c>
      <c r="E450" s="15" t="e">
        <f>+'CALIFICACION FINAL'!#REF!/'CALIFICACION FINAL'!#REF!</f>
        <v>#REF!</v>
      </c>
      <c r="F450" s="15" t="e">
        <f>+'CALIFICACION FINAL'!#REF!/'CALIFICACION FINAL'!#REF!</f>
        <v>#REF!</v>
      </c>
      <c r="G450" s="15" t="e">
        <f>+'CALIFICACION FINAL'!#REF!/'CALIFICACION FINAL'!#REF!</f>
        <v>#REF!</v>
      </c>
      <c r="H450" s="15" t="e">
        <f>+'CALIFICACION FINAL'!#REF!/'CALIFICACION FINAL'!#REF!</f>
        <v>#REF!</v>
      </c>
      <c r="I450" s="15" t="e">
        <f>+'CALIFICACION FINAL'!#REF!/'CALIFICACION FINAL'!#REF!</f>
        <v>#REF!</v>
      </c>
      <c r="J450" s="15" t="e">
        <f>+'CALIFICACION FINAL'!#REF!/'CALIFICACION FINAL'!#REF!</f>
        <v>#REF!</v>
      </c>
      <c r="K450" s="15" t="e">
        <f>+'CALIFICACION FINAL'!#REF!/'CALIFICACION FINAL'!#REF!</f>
        <v>#REF!</v>
      </c>
      <c r="L450" s="15" t="e">
        <f>+'CALIFICACION FINAL'!#REF!/'CALIFICACION FINAL'!#REF!</f>
        <v>#REF!</v>
      </c>
      <c r="M450" s="15" t="e">
        <f>+'CALIFICACION FINAL'!#REF!/'CALIFICACION FINAL'!#REF!</f>
        <v>#REF!</v>
      </c>
      <c r="N450" s="15" t="e">
        <f>+'CALIFICACION FINAL'!#REF!/'CALIFICACION FINAL'!#REF!</f>
        <v>#REF!</v>
      </c>
      <c r="O450" s="15" t="e">
        <f>+'CALIFICACION FINAL'!#REF!/'CALIFICACION FINAL'!#REF!</f>
        <v>#REF!</v>
      </c>
      <c r="P450" s="15" t="e">
        <f>+'CALIFICACION FINAL'!#REF!/'CALIFICACION FINAL'!#REF!</f>
        <v>#REF!</v>
      </c>
      <c r="Q450" s="15" t="e">
        <f>+'CALIFICACION FINAL'!#REF!/'CALIFICACION FINAL'!#REF!</f>
        <v>#REF!</v>
      </c>
      <c r="R450" s="15" t="e">
        <f>+'CALIFICACION FINAL'!#REF!/'CALIFICACION FINAL'!#REF!</f>
        <v>#REF!</v>
      </c>
      <c r="S450" s="15" t="e">
        <f>+'CALIFICACION FINAL'!#REF!/'CALIFICACION FINAL'!#REF!</f>
        <v>#REF!</v>
      </c>
      <c r="T450" s="15" t="e">
        <f>+'CALIFICACION FINAL'!#REF!/'CALIFICACION FINAL'!#REF!</f>
        <v>#REF!</v>
      </c>
      <c r="U450" s="15" t="e">
        <f>+'CALIFICACION FINAL'!#REF!/'CALIFICACION FINAL'!#REF!</f>
        <v>#REF!</v>
      </c>
    </row>
    <row r="451" spans="1:21">
      <c r="A451" s="9" t="e">
        <f>+'CALIFICACION FINAL'!#REF!</f>
        <v>#REF!</v>
      </c>
      <c r="B451" s="9" t="e">
        <f>+'CALIFICACION FINAL'!#REF!</f>
        <v>#REF!</v>
      </c>
      <c r="C451" s="9" t="e">
        <f>+'CALIFICACION FINAL'!#REF!</f>
        <v>#REF!</v>
      </c>
      <c r="D451" s="9" t="e">
        <f>+'CALIFICACION FINAL'!#REF!</f>
        <v>#REF!</v>
      </c>
      <c r="E451" s="15" t="e">
        <f>+'CALIFICACION FINAL'!#REF!/'CALIFICACION FINAL'!#REF!</f>
        <v>#REF!</v>
      </c>
      <c r="F451" s="15" t="e">
        <f>+'CALIFICACION FINAL'!#REF!/'CALIFICACION FINAL'!#REF!</f>
        <v>#REF!</v>
      </c>
      <c r="G451" s="15" t="e">
        <f>+'CALIFICACION FINAL'!#REF!/'CALIFICACION FINAL'!#REF!</f>
        <v>#REF!</v>
      </c>
      <c r="H451" s="15" t="e">
        <f>+'CALIFICACION FINAL'!#REF!/'CALIFICACION FINAL'!#REF!</f>
        <v>#REF!</v>
      </c>
      <c r="I451" s="15" t="e">
        <f>+'CALIFICACION FINAL'!#REF!/'CALIFICACION FINAL'!#REF!</f>
        <v>#REF!</v>
      </c>
      <c r="J451" s="15" t="e">
        <f>+'CALIFICACION FINAL'!#REF!/'CALIFICACION FINAL'!#REF!</f>
        <v>#REF!</v>
      </c>
      <c r="K451" s="15" t="e">
        <f>+'CALIFICACION FINAL'!#REF!/'CALIFICACION FINAL'!#REF!</f>
        <v>#REF!</v>
      </c>
      <c r="L451" s="15" t="e">
        <f>+'CALIFICACION FINAL'!#REF!/'CALIFICACION FINAL'!#REF!</f>
        <v>#REF!</v>
      </c>
      <c r="M451" s="15" t="e">
        <f>+'CALIFICACION FINAL'!#REF!/'CALIFICACION FINAL'!#REF!</f>
        <v>#REF!</v>
      </c>
      <c r="N451" s="15" t="e">
        <f>+'CALIFICACION FINAL'!#REF!/'CALIFICACION FINAL'!#REF!</f>
        <v>#REF!</v>
      </c>
      <c r="O451" s="15" t="e">
        <f>+'CALIFICACION FINAL'!#REF!/'CALIFICACION FINAL'!#REF!</f>
        <v>#REF!</v>
      </c>
      <c r="P451" s="15" t="e">
        <f>+'CALIFICACION FINAL'!#REF!/'CALIFICACION FINAL'!#REF!</f>
        <v>#REF!</v>
      </c>
      <c r="Q451" s="15" t="e">
        <f>+'CALIFICACION FINAL'!#REF!/'CALIFICACION FINAL'!#REF!</f>
        <v>#REF!</v>
      </c>
      <c r="R451" s="15" t="e">
        <f>+'CALIFICACION FINAL'!#REF!/'CALIFICACION FINAL'!#REF!</f>
        <v>#REF!</v>
      </c>
      <c r="S451" s="15" t="e">
        <f>+'CALIFICACION FINAL'!#REF!/'CALIFICACION FINAL'!#REF!</f>
        <v>#REF!</v>
      </c>
      <c r="T451" s="15" t="e">
        <f>+'CALIFICACION FINAL'!#REF!/'CALIFICACION FINAL'!#REF!</f>
        <v>#REF!</v>
      </c>
      <c r="U451" s="15" t="e">
        <f>+'CALIFICACION FINAL'!#REF!/'CALIFICACION FINAL'!#REF!</f>
        <v>#REF!</v>
      </c>
    </row>
    <row r="452" spans="1:21">
      <c r="A452" s="9" t="e">
        <f>+'CALIFICACION FINAL'!#REF!</f>
        <v>#REF!</v>
      </c>
      <c r="B452" s="9" t="e">
        <f>+'CALIFICACION FINAL'!#REF!</f>
        <v>#REF!</v>
      </c>
      <c r="C452" s="9" t="e">
        <f>+'CALIFICACION FINAL'!#REF!</f>
        <v>#REF!</v>
      </c>
      <c r="D452" s="9" t="e">
        <f>+'CALIFICACION FINAL'!#REF!</f>
        <v>#REF!</v>
      </c>
      <c r="E452" s="15" t="e">
        <f>+'CALIFICACION FINAL'!#REF!/'CALIFICACION FINAL'!#REF!</f>
        <v>#REF!</v>
      </c>
      <c r="F452" s="15" t="e">
        <f>+'CALIFICACION FINAL'!#REF!/'CALIFICACION FINAL'!#REF!</f>
        <v>#REF!</v>
      </c>
      <c r="G452" s="15" t="e">
        <f>+'CALIFICACION FINAL'!#REF!/'CALIFICACION FINAL'!#REF!</f>
        <v>#REF!</v>
      </c>
      <c r="H452" s="15" t="e">
        <f>+'CALIFICACION FINAL'!#REF!/'CALIFICACION FINAL'!#REF!</f>
        <v>#REF!</v>
      </c>
      <c r="I452" s="15" t="e">
        <f>+'CALIFICACION FINAL'!#REF!/'CALIFICACION FINAL'!#REF!</f>
        <v>#REF!</v>
      </c>
      <c r="J452" s="15" t="e">
        <f>+'CALIFICACION FINAL'!#REF!/'CALIFICACION FINAL'!#REF!</f>
        <v>#REF!</v>
      </c>
      <c r="K452" s="15" t="e">
        <f>+'CALIFICACION FINAL'!#REF!/'CALIFICACION FINAL'!#REF!</f>
        <v>#REF!</v>
      </c>
      <c r="L452" s="15" t="e">
        <f>+'CALIFICACION FINAL'!#REF!/'CALIFICACION FINAL'!#REF!</f>
        <v>#REF!</v>
      </c>
      <c r="M452" s="15" t="e">
        <f>+'CALIFICACION FINAL'!#REF!/'CALIFICACION FINAL'!#REF!</f>
        <v>#REF!</v>
      </c>
      <c r="N452" s="15" t="e">
        <f>+'CALIFICACION FINAL'!#REF!/'CALIFICACION FINAL'!#REF!</f>
        <v>#REF!</v>
      </c>
      <c r="O452" s="15" t="e">
        <f>+'CALIFICACION FINAL'!#REF!/'CALIFICACION FINAL'!#REF!</f>
        <v>#REF!</v>
      </c>
      <c r="P452" s="15" t="e">
        <f>+'CALIFICACION FINAL'!#REF!/'CALIFICACION FINAL'!#REF!</f>
        <v>#REF!</v>
      </c>
      <c r="Q452" s="15" t="e">
        <f>+'CALIFICACION FINAL'!#REF!/'CALIFICACION FINAL'!#REF!</f>
        <v>#REF!</v>
      </c>
      <c r="R452" s="15" t="e">
        <f>+'CALIFICACION FINAL'!#REF!/'CALIFICACION FINAL'!#REF!</f>
        <v>#REF!</v>
      </c>
      <c r="S452" s="15" t="e">
        <f>+'CALIFICACION FINAL'!#REF!/'CALIFICACION FINAL'!#REF!</f>
        <v>#REF!</v>
      </c>
      <c r="T452" s="15" t="e">
        <f>+'CALIFICACION FINAL'!#REF!/'CALIFICACION FINAL'!#REF!</f>
        <v>#REF!</v>
      </c>
      <c r="U452" s="15" t="e">
        <f>+'CALIFICACION FINAL'!#REF!/'CALIFICACION FINAL'!#REF!</f>
        <v>#REF!</v>
      </c>
    </row>
    <row r="453" spans="1:21">
      <c r="A453" s="9" t="e">
        <f>+'CALIFICACION FINAL'!#REF!</f>
        <v>#REF!</v>
      </c>
      <c r="B453" s="9" t="e">
        <f>+'CALIFICACION FINAL'!#REF!</f>
        <v>#REF!</v>
      </c>
      <c r="C453" s="9" t="e">
        <f>+'CALIFICACION FINAL'!#REF!</f>
        <v>#REF!</v>
      </c>
      <c r="D453" s="9" t="e">
        <f>+'CALIFICACION FINAL'!#REF!</f>
        <v>#REF!</v>
      </c>
      <c r="E453" s="15" t="e">
        <f>+'CALIFICACION FINAL'!#REF!/'CALIFICACION FINAL'!#REF!</f>
        <v>#REF!</v>
      </c>
      <c r="F453" s="15" t="e">
        <f>+'CALIFICACION FINAL'!#REF!/'CALIFICACION FINAL'!#REF!</f>
        <v>#REF!</v>
      </c>
      <c r="G453" s="15" t="e">
        <f>+'CALIFICACION FINAL'!#REF!/'CALIFICACION FINAL'!#REF!</f>
        <v>#REF!</v>
      </c>
      <c r="H453" s="15" t="e">
        <f>+'CALIFICACION FINAL'!#REF!/'CALIFICACION FINAL'!#REF!</f>
        <v>#REF!</v>
      </c>
      <c r="I453" s="15" t="e">
        <f>+'CALIFICACION FINAL'!#REF!/'CALIFICACION FINAL'!#REF!</f>
        <v>#REF!</v>
      </c>
      <c r="J453" s="15" t="e">
        <f>+'CALIFICACION FINAL'!#REF!/'CALIFICACION FINAL'!#REF!</f>
        <v>#REF!</v>
      </c>
      <c r="K453" s="15" t="e">
        <f>+'CALIFICACION FINAL'!#REF!/'CALIFICACION FINAL'!#REF!</f>
        <v>#REF!</v>
      </c>
      <c r="L453" s="15" t="e">
        <f>+'CALIFICACION FINAL'!#REF!/'CALIFICACION FINAL'!#REF!</f>
        <v>#REF!</v>
      </c>
      <c r="M453" s="15" t="e">
        <f>+'CALIFICACION FINAL'!#REF!/'CALIFICACION FINAL'!#REF!</f>
        <v>#REF!</v>
      </c>
      <c r="N453" s="15" t="e">
        <f>+'CALIFICACION FINAL'!#REF!/'CALIFICACION FINAL'!#REF!</f>
        <v>#REF!</v>
      </c>
      <c r="O453" s="15" t="e">
        <f>+'CALIFICACION FINAL'!#REF!/'CALIFICACION FINAL'!#REF!</f>
        <v>#REF!</v>
      </c>
      <c r="P453" s="15" t="e">
        <f>+'CALIFICACION FINAL'!#REF!/'CALIFICACION FINAL'!#REF!</f>
        <v>#REF!</v>
      </c>
      <c r="Q453" s="15" t="e">
        <f>+'CALIFICACION FINAL'!#REF!/'CALIFICACION FINAL'!#REF!</f>
        <v>#REF!</v>
      </c>
      <c r="R453" s="15" t="e">
        <f>+'CALIFICACION FINAL'!#REF!/'CALIFICACION FINAL'!#REF!</f>
        <v>#REF!</v>
      </c>
      <c r="S453" s="15" t="e">
        <f>+'CALIFICACION FINAL'!#REF!/'CALIFICACION FINAL'!#REF!</f>
        <v>#REF!</v>
      </c>
      <c r="T453" s="15" t="e">
        <f>+'CALIFICACION FINAL'!#REF!/'CALIFICACION FINAL'!#REF!</f>
        <v>#REF!</v>
      </c>
      <c r="U453" s="15" t="e">
        <f>+'CALIFICACION FINAL'!#REF!/'CALIFICACION FINAL'!#REF!</f>
        <v>#REF!</v>
      </c>
    </row>
    <row r="454" spans="1:21">
      <c r="A454" s="9" t="e">
        <f>+'CALIFICACION FINAL'!#REF!</f>
        <v>#REF!</v>
      </c>
      <c r="B454" s="9" t="e">
        <f>+'CALIFICACION FINAL'!#REF!</f>
        <v>#REF!</v>
      </c>
      <c r="C454" s="9" t="e">
        <f>+'CALIFICACION FINAL'!#REF!</f>
        <v>#REF!</v>
      </c>
      <c r="D454" s="9" t="e">
        <f>+'CALIFICACION FINAL'!#REF!</f>
        <v>#REF!</v>
      </c>
      <c r="E454" s="15" t="e">
        <f>+'CALIFICACION FINAL'!#REF!/'CALIFICACION FINAL'!#REF!</f>
        <v>#REF!</v>
      </c>
      <c r="F454" s="15" t="e">
        <f>+'CALIFICACION FINAL'!#REF!/'CALIFICACION FINAL'!#REF!</f>
        <v>#REF!</v>
      </c>
      <c r="G454" s="15" t="e">
        <f>+'CALIFICACION FINAL'!#REF!/'CALIFICACION FINAL'!#REF!</f>
        <v>#REF!</v>
      </c>
      <c r="H454" s="15" t="e">
        <f>+'CALIFICACION FINAL'!#REF!/'CALIFICACION FINAL'!#REF!</f>
        <v>#REF!</v>
      </c>
      <c r="I454" s="15" t="e">
        <f>+'CALIFICACION FINAL'!#REF!/'CALIFICACION FINAL'!#REF!</f>
        <v>#REF!</v>
      </c>
      <c r="J454" s="15" t="e">
        <f>+'CALIFICACION FINAL'!#REF!/'CALIFICACION FINAL'!#REF!</f>
        <v>#REF!</v>
      </c>
      <c r="K454" s="15" t="e">
        <f>+'CALIFICACION FINAL'!#REF!/'CALIFICACION FINAL'!#REF!</f>
        <v>#REF!</v>
      </c>
      <c r="L454" s="15" t="e">
        <f>+'CALIFICACION FINAL'!#REF!/'CALIFICACION FINAL'!#REF!</f>
        <v>#REF!</v>
      </c>
      <c r="M454" s="15" t="e">
        <f>+'CALIFICACION FINAL'!#REF!/'CALIFICACION FINAL'!#REF!</f>
        <v>#REF!</v>
      </c>
      <c r="N454" s="15" t="e">
        <f>+'CALIFICACION FINAL'!#REF!/'CALIFICACION FINAL'!#REF!</f>
        <v>#REF!</v>
      </c>
      <c r="O454" s="15" t="e">
        <f>+'CALIFICACION FINAL'!#REF!/'CALIFICACION FINAL'!#REF!</f>
        <v>#REF!</v>
      </c>
      <c r="P454" s="15" t="e">
        <f>+'CALIFICACION FINAL'!#REF!/'CALIFICACION FINAL'!#REF!</f>
        <v>#REF!</v>
      </c>
      <c r="Q454" s="15" t="e">
        <f>+'CALIFICACION FINAL'!#REF!/'CALIFICACION FINAL'!#REF!</f>
        <v>#REF!</v>
      </c>
      <c r="R454" s="15" t="e">
        <f>+'CALIFICACION FINAL'!#REF!/'CALIFICACION FINAL'!#REF!</f>
        <v>#REF!</v>
      </c>
      <c r="S454" s="15" t="e">
        <f>+'CALIFICACION FINAL'!#REF!/'CALIFICACION FINAL'!#REF!</f>
        <v>#REF!</v>
      </c>
      <c r="T454" s="15" t="e">
        <f>+'CALIFICACION FINAL'!#REF!/'CALIFICACION FINAL'!#REF!</f>
        <v>#REF!</v>
      </c>
      <c r="U454" s="15" t="e">
        <f>+'CALIFICACION FINAL'!#REF!/'CALIFICACION FINAL'!#REF!</f>
        <v>#REF!</v>
      </c>
    </row>
    <row r="455" spans="1:21">
      <c r="A455" s="9" t="e">
        <f>+'CALIFICACION FINAL'!#REF!</f>
        <v>#REF!</v>
      </c>
      <c r="B455" s="9" t="e">
        <f>+'CALIFICACION FINAL'!#REF!</f>
        <v>#REF!</v>
      </c>
      <c r="C455" s="9" t="e">
        <f>+'CALIFICACION FINAL'!#REF!</f>
        <v>#REF!</v>
      </c>
      <c r="D455" s="9" t="e">
        <f>+'CALIFICACION FINAL'!#REF!</f>
        <v>#REF!</v>
      </c>
      <c r="E455" s="15" t="e">
        <f>+'CALIFICACION FINAL'!#REF!/'CALIFICACION FINAL'!#REF!</f>
        <v>#REF!</v>
      </c>
      <c r="F455" s="15" t="e">
        <f>+'CALIFICACION FINAL'!#REF!/'CALIFICACION FINAL'!#REF!</f>
        <v>#REF!</v>
      </c>
      <c r="G455" s="15" t="e">
        <f>+'CALIFICACION FINAL'!#REF!/'CALIFICACION FINAL'!#REF!</f>
        <v>#REF!</v>
      </c>
      <c r="H455" s="15" t="e">
        <f>+'CALIFICACION FINAL'!#REF!/'CALIFICACION FINAL'!#REF!</f>
        <v>#REF!</v>
      </c>
      <c r="I455" s="15" t="e">
        <f>+'CALIFICACION FINAL'!#REF!/'CALIFICACION FINAL'!#REF!</f>
        <v>#REF!</v>
      </c>
      <c r="J455" s="15" t="e">
        <f>+'CALIFICACION FINAL'!#REF!/'CALIFICACION FINAL'!#REF!</f>
        <v>#REF!</v>
      </c>
      <c r="K455" s="15" t="e">
        <f>+'CALIFICACION FINAL'!#REF!/'CALIFICACION FINAL'!#REF!</f>
        <v>#REF!</v>
      </c>
      <c r="L455" s="15" t="e">
        <f>+'CALIFICACION FINAL'!#REF!/'CALIFICACION FINAL'!#REF!</f>
        <v>#REF!</v>
      </c>
      <c r="M455" s="15" t="e">
        <f>+'CALIFICACION FINAL'!#REF!/'CALIFICACION FINAL'!#REF!</f>
        <v>#REF!</v>
      </c>
      <c r="N455" s="15" t="e">
        <f>+'CALIFICACION FINAL'!#REF!/'CALIFICACION FINAL'!#REF!</f>
        <v>#REF!</v>
      </c>
      <c r="O455" s="15" t="e">
        <f>+'CALIFICACION FINAL'!#REF!/'CALIFICACION FINAL'!#REF!</f>
        <v>#REF!</v>
      </c>
      <c r="P455" s="15" t="e">
        <f>+'CALIFICACION FINAL'!#REF!/'CALIFICACION FINAL'!#REF!</f>
        <v>#REF!</v>
      </c>
      <c r="Q455" s="15" t="e">
        <f>+'CALIFICACION FINAL'!#REF!/'CALIFICACION FINAL'!#REF!</f>
        <v>#REF!</v>
      </c>
      <c r="R455" s="15" t="e">
        <f>+'CALIFICACION FINAL'!#REF!/'CALIFICACION FINAL'!#REF!</f>
        <v>#REF!</v>
      </c>
      <c r="S455" s="15" t="e">
        <f>+'CALIFICACION FINAL'!#REF!/'CALIFICACION FINAL'!#REF!</f>
        <v>#REF!</v>
      </c>
      <c r="T455" s="15" t="e">
        <f>+'CALIFICACION FINAL'!#REF!/'CALIFICACION FINAL'!#REF!</f>
        <v>#REF!</v>
      </c>
      <c r="U455" s="15" t="e">
        <f>+'CALIFICACION FINAL'!#REF!/'CALIFICACION FINAL'!#REF!</f>
        <v>#REF!</v>
      </c>
    </row>
    <row r="456" spans="1:21">
      <c r="A456" s="9" t="e">
        <f>+'CALIFICACION FINAL'!#REF!</f>
        <v>#REF!</v>
      </c>
      <c r="B456" s="9" t="e">
        <f>+'CALIFICACION FINAL'!#REF!</f>
        <v>#REF!</v>
      </c>
      <c r="C456" s="9" t="e">
        <f>+'CALIFICACION FINAL'!#REF!</f>
        <v>#REF!</v>
      </c>
      <c r="D456" s="9" t="e">
        <f>+'CALIFICACION FINAL'!#REF!</f>
        <v>#REF!</v>
      </c>
      <c r="E456" s="15" t="e">
        <f>+'CALIFICACION FINAL'!#REF!/'CALIFICACION FINAL'!#REF!</f>
        <v>#REF!</v>
      </c>
      <c r="F456" s="15" t="e">
        <f>+'CALIFICACION FINAL'!#REF!/'CALIFICACION FINAL'!#REF!</f>
        <v>#REF!</v>
      </c>
      <c r="G456" s="15" t="e">
        <f>+'CALIFICACION FINAL'!#REF!/'CALIFICACION FINAL'!#REF!</f>
        <v>#REF!</v>
      </c>
      <c r="H456" s="15" t="e">
        <f>+'CALIFICACION FINAL'!#REF!/'CALIFICACION FINAL'!#REF!</f>
        <v>#REF!</v>
      </c>
      <c r="I456" s="15" t="e">
        <f>+'CALIFICACION FINAL'!#REF!/'CALIFICACION FINAL'!#REF!</f>
        <v>#REF!</v>
      </c>
      <c r="J456" s="15" t="e">
        <f>+'CALIFICACION FINAL'!#REF!/'CALIFICACION FINAL'!#REF!</f>
        <v>#REF!</v>
      </c>
      <c r="K456" s="15" t="e">
        <f>+'CALIFICACION FINAL'!#REF!/'CALIFICACION FINAL'!#REF!</f>
        <v>#REF!</v>
      </c>
      <c r="L456" s="15" t="e">
        <f>+'CALIFICACION FINAL'!#REF!/'CALIFICACION FINAL'!#REF!</f>
        <v>#REF!</v>
      </c>
      <c r="M456" s="15" t="e">
        <f>+'CALIFICACION FINAL'!#REF!/'CALIFICACION FINAL'!#REF!</f>
        <v>#REF!</v>
      </c>
      <c r="N456" s="15" t="e">
        <f>+'CALIFICACION FINAL'!#REF!/'CALIFICACION FINAL'!#REF!</f>
        <v>#REF!</v>
      </c>
      <c r="O456" s="15" t="e">
        <f>+'CALIFICACION FINAL'!#REF!/'CALIFICACION FINAL'!#REF!</f>
        <v>#REF!</v>
      </c>
      <c r="P456" s="15" t="e">
        <f>+'CALIFICACION FINAL'!#REF!/'CALIFICACION FINAL'!#REF!</f>
        <v>#REF!</v>
      </c>
      <c r="Q456" s="15" t="e">
        <f>+'CALIFICACION FINAL'!#REF!/'CALIFICACION FINAL'!#REF!</f>
        <v>#REF!</v>
      </c>
      <c r="R456" s="15" t="e">
        <f>+'CALIFICACION FINAL'!#REF!/'CALIFICACION FINAL'!#REF!</f>
        <v>#REF!</v>
      </c>
      <c r="S456" s="15" t="e">
        <f>+'CALIFICACION FINAL'!#REF!/'CALIFICACION FINAL'!#REF!</f>
        <v>#REF!</v>
      </c>
      <c r="T456" s="15" t="e">
        <f>+'CALIFICACION FINAL'!#REF!/'CALIFICACION FINAL'!#REF!</f>
        <v>#REF!</v>
      </c>
      <c r="U456" s="15" t="e">
        <f>+'CALIFICACION FINAL'!#REF!/'CALIFICACION FINAL'!#REF!</f>
        <v>#REF!</v>
      </c>
    </row>
    <row r="457" spans="1:21">
      <c r="A457" s="9" t="e">
        <f>+'CALIFICACION FINAL'!#REF!</f>
        <v>#REF!</v>
      </c>
      <c r="B457" s="9" t="e">
        <f>+'CALIFICACION FINAL'!#REF!</f>
        <v>#REF!</v>
      </c>
      <c r="C457" s="9" t="e">
        <f>+'CALIFICACION FINAL'!#REF!</f>
        <v>#REF!</v>
      </c>
      <c r="D457" s="9" t="e">
        <f>+'CALIFICACION FINAL'!#REF!</f>
        <v>#REF!</v>
      </c>
      <c r="E457" s="15" t="e">
        <f>+'CALIFICACION FINAL'!#REF!/'CALIFICACION FINAL'!#REF!</f>
        <v>#REF!</v>
      </c>
      <c r="F457" s="15" t="e">
        <f>+'CALIFICACION FINAL'!#REF!/'CALIFICACION FINAL'!#REF!</f>
        <v>#REF!</v>
      </c>
      <c r="G457" s="15" t="e">
        <f>+'CALIFICACION FINAL'!#REF!/'CALIFICACION FINAL'!#REF!</f>
        <v>#REF!</v>
      </c>
      <c r="H457" s="15" t="e">
        <f>+'CALIFICACION FINAL'!#REF!/'CALIFICACION FINAL'!#REF!</f>
        <v>#REF!</v>
      </c>
      <c r="I457" s="15" t="e">
        <f>+'CALIFICACION FINAL'!#REF!/'CALIFICACION FINAL'!#REF!</f>
        <v>#REF!</v>
      </c>
      <c r="J457" s="15" t="e">
        <f>+'CALIFICACION FINAL'!#REF!/'CALIFICACION FINAL'!#REF!</f>
        <v>#REF!</v>
      </c>
      <c r="K457" s="15" t="e">
        <f>+'CALIFICACION FINAL'!#REF!/'CALIFICACION FINAL'!#REF!</f>
        <v>#REF!</v>
      </c>
      <c r="L457" s="15" t="e">
        <f>+'CALIFICACION FINAL'!#REF!/'CALIFICACION FINAL'!#REF!</f>
        <v>#REF!</v>
      </c>
      <c r="M457" s="15" t="e">
        <f>+'CALIFICACION FINAL'!#REF!/'CALIFICACION FINAL'!#REF!</f>
        <v>#REF!</v>
      </c>
      <c r="N457" s="15" t="e">
        <f>+'CALIFICACION FINAL'!#REF!/'CALIFICACION FINAL'!#REF!</f>
        <v>#REF!</v>
      </c>
      <c r="O457" s="15" t="e">
        <f>+'CALIFICACION FINAL'!#REF!/'CALIFICACION FINAL'!#REF!</f>
        <v>#REF!</v>
      </c>
      <c r="P457" s="15" t="e">
        <f>+'CALIFICACION FINAL'!#REF!/'CALIFICACION FINAL'!#REF!</f>
        <v>#REF!</v>
      </c>
      <c r="Q457" s="15" t="e">
        <f>+'CALIFICACION FINAL'!#REF!/'CALIFICACION FINAL'!#REF!</f>
        <v>#REF!</v>
      </c>
      <c r="R457" s="15" t="e">
        <f>+'CALIFICACION FINAL'!#REF!/'CALIFICACION FINAL'!#REF!</f>
        <v>#REF!</v>
      </c>
      <c r="S457" s="15" t="e">
        <f>+'CALIFICACION FINAL'!#REF!/'CALIFICACION FINAL'!#REF!</f>
        <v>#REF!</v>
      </c>
      <c r="T457" s="15" t="e">
        <f>+'CALIFICACION FINAL'!#REF!/'CALIFICACION FINAL'!#REF!</f>
        <v>#REF!</v>
      </c>
      <c r="U457" s="15" t="e">
        <f>+'CALIFICACION FINAL'!#REF!/'CALIFICACION FINAL'!#REF!</f>
        <v>#REF!</v>
      </c>
    </row>
    <row r="458" spans="1:21">
      <c r="A458" s="9" t="e">
        <f>+'CALIFICACION FINAL'!#REF!</f>
        <v>#REF!</v>
      </c>
      <c r="B458" s="9" t="e">
        <f>+'CALIFICACION FINAL'!#REF!</f>
        <v>#REF!</v>
      </c>
      <c r="C458" s="9" t="e">
        <f>+'CALIFICACION FINAL'!#REF!</f>
        <v>#REF!</v>
      </c>
      <c r="D458" s="9" t="e">
        <f>+'CALIFICACION FINAL'!#REF!</f>
        <v>#REF!</v>
      </c>
      <c r="E458" s="15" t="e">
        <f>+'CALIFICACION FINAL'!#REF!/'CALIFICACION FINAL'!#REF!</f>
        <v>#REF!</v>
      </c>
      <c r="F458" s="15" t="e">
        <f>+'CALIFICACION FINAL'!#REF!/'CALIFICACION FINAL'!#REF!</f>
        <v>#REF!</v>
      </c>
      <c r="G458" s="15" t="e">
        <f>+'CALIFICACION FINAL'!#REF!/'CALIFICACION FINAL'!#REF!</f>
        <v>#REF!</v>
      </c>
      <c r="H458" s="15" t="e">
        <f>+'CALIFICACION FINAL'!#REF!/'CALIFICACION FINAL'!#REF!</f>
        <v>#REF!</v>
      </c>
      <c r="I458" s="15" t="e">
        <f>+'CALIFICACION FINAL'!#REF!/'CALIFICACION FINAL'!#REF!</f>
        <v>#REF!</v>
      </c>
      <c r="J458" s="15" t="e">
        <f>+'CALIFICACION FINAL'!#REF!/'CALIFICACION FINAL'!#REF!</f>
        <v>#REF!</v>
      </c>
      <c r="K458" s="15" t="e">
        <f>+'CALIFICACION FINAL'!#REF!/'CALIFICACION FINAL'!#REF!</f>
        <v>#REF!</v>
      </c>
      <c r="L458" s="15" t="e">
        <f>+'CALIFICACION FINAL'!#REF!/'CALIFICACION FINAL'!#REF!</f>
        <v>#REF!</v>
      </c>
      <c r="M458" s="15" t="e">
        <f>+'CALIFICACION FINAL'!#REF!/'CALIFICACION FINAL'!#REF!</f>
        <v>#REF!</v>
      </c>
      <c r="N458" s="15" t="e">
        <f>+'CALIFICACION FINAL'!#REF!/'CALIFICACION FINAL'!#REF!</f>
        <v>#REF!</v>
      </c>
      <c r="O458" s="15" t="e">
        <f>+'CALIFICACION FINAL'!#REF!/'CALIFICACION FINAL'!#REF!</f>
        <v>#REF!</v>
      </c>
      <c r="P458" s="15" t="e">
        <f>+'CALIFICACION FINAL'!#REF!/'CALIFICACION FINAL'!#REF!</f>
        <v>#REF!</v>
      </c>
      <c r="Q458" s="15" t="e">
        <f>+'CALIFICACION FINAL'!#REF!/'CALIFICACION FINAL'!#REF!</f>
        <v>#REF!</v>
      </c>
      <c r="R458" s="15" t="e">
        <f>+'CALIFICACION FINAL'!#REF!/'CALIFICACION FINAL'!#REF!</f>
        <v>#REF!</v>
      </c>
      <c r="S458" s="15" t="e">
        <f>+'CALIFICACION FINAL'!#REF!/'CALIFICACION FINAL'!#REF!</f>
        <v>#REF!</v>
      </c>
      <c r="T458" s="15" t="e">
        <f>+'CALIFICACION FINAL'!#REF!/'CALIFICACION FINAL'!#REF!</f>
        <v>#REF!</v>
      </c>
      <c r="U458" s="15" t="e">
        <f>+'CALIFICACION FINAL'!#REF!/'CALIFICACION FINAL'!#REF!</f>
        <v>#REF!</v>
      </c>
    </row>
    <row r="459" spans="1:21">
      <c r="A459" s="9" t="e">
        <f>+'CALIFICACION FINAL'!#REF!</f>
        <v>#REF!</v>
      </c>
      <c r="B459" s="9" t="e">
        <f>+'CALIFICACION FINAL'!#REF!</f>
        <v>#REF!</v>
      </c>
      <c r="C459" s="9" t="e">
        <f>+'CALIFICACION FINAL'!#REF!</f>
        <v>#REF!</v>
      </c>
      <c r="D459" s="9" t="e">
        <f>+'CALIFICACION FINAL'!#REF!</f>
        <v>#REF!</v>
      </c>
      <c r="E459" s="15" t="e">
        <f>+'CALIFICACION FINAL'!#REF!/'CALIFICACION FINAL'!#REF!</f>
        <v>#REF!</v>
      </c>
      <c r="F459" s="15" t="e">
        <f>+'CALIFICACION FINAL'!#REF!/'CALIFICACION FINAL'!#REF!</f>
        <v>#REF!</v>
      </c>
      <c r="G459" s="15" t="e">
        <f>+'CALIFICACION FINAL'!#REF!/'CALIFICACION FINAL'!#REF!</f>
        <v>#REF!</v>
      </c>
      <c r="H459" s="15" t="e">
        <f>+'CALIFICACION FINAL'!#REF!/'CALIFICACION FINAL'!#REF!</f>
        <v>#REF!</v>
      </c>
      <c r="I459" s="15" t="e">
        <f>+'CALIFICACION FINAL'!#REF!/'CALIFICACION FINAL'!#REF!</f>
        <v>#REF!</v>
      </c>
      <c r="J459" s="15" t="e">
        <f>+'CALIFICACION FINAL'!#REF!/'CALIFICACION FINAL'!#REF!</f>
        <v>#REF!</v>
      </c>
      <c r="K459" s="15" t="e">
        <f>+'CALIFICACION FINAL'!#REF!/'CALIFICACION FINAL'!#REF!</f>
        <v>#REF!</v>
      </c>
      <c r="L459" s="15" t="e">
        <f>+'CALIFICACION FINAL'!#REF!/'CALIFICACION FINAL'!#REF!</f>
        <v>#REF!</v>
      </c>
      <c r="M459" s="15" t="e">
        <f>+'CALIFICACION FINAL'!#REF!/'CALIFICACION FINAL'!#REF!</f>
        <v>#REF!</v>
      </c>
      <c r="N459" s="15" t="e">
        <f>+'CALIFICACION FINAL'!#REF!/'CALIFICACION FINAL'!#REF!</f>
        <v>#REF!</v>
      </c>
      <c r="O459" s="15" t="e">
        <f>+'CALIFICACION FINAL'!#REF!/'CALIFICACION FINAL'!#REF!</f>
        <v>#REF!</v>
      </c>
      <c r="P459" s="15" t="e">
        <f>+'CALIFICACION FINAL'!#REF!/'CALIFICACION FINAL'!#REF!</f>
        <v>#REF!</v>
      </c>
      <c r="Q459" s="15" t="e">
        <f>+'CALIFICACION FINAL'!#REF!/'CALIFICACION FINAL'!#REF!</f>
        <v>#REF!</v>
      </c>
      <c r="R459" s="15" t="e">
        <f>+'CALIFICACION FINAL'!#REF!/'CALIFICACION FINAL'!#REF!</f>
        <v>#REF!</v>
      </c>
      <c r="S459" s="15" t="e">
        <f>+'CALIFICACION FINAL'!#REF!/'CALIFICACION FINAL'!#REF!</f>
        <v>#REF!</v>
      </c>
      <c r="T459" s="15" t="e">
        <f>+'CALIFICACION FINAL'!#REF!/'CALIFICACION FINAL'!#REF!</f>
        <v>#REF!</v>
      </c>
      <c r="U459" s="15" t="e">
        <f>+'CALIFICACION FINAL'!#REF!/'CALIFICACION FINAL'!#REF!</f>
        <v>#REF!</v>
      </c>
    </row>
    <row r="460" spans="1:21">
      <c r="A460" s="9" t="e">
        <f>+'CALIFICACION FINAL'!#REF!</f>
        <v>#REF!</v>
      </c>
      <c r="B460" s="9" t="e">
        <f>+'CALIFICACION FINAL'!#REF!</f>
        <v>#REF!</v>
      </c>
      <c r="C460" s="9" t="e">
        <f>+'CALIFICACION FINAL'!#REF!</f>
        <v>#REF!</v>
      </c>
      <c r="D460" s="9" t="e">
        <f>+'CALIFICACION FINAL'!#REF!</f>
        <v>#REF!</v>
      </c>
      <c r="E460" s="15" t="e">
        <f>+'CALIFICACION FINAL'!#REF!/'CALIFICACION FINAL'!#REF!</f>
        <v>#REF!</v>
      </c>
      <c r="F460" s="15" t="e">
        <f>+'CALIFICACION FINAL'!#REF!/'CALIFICACION FINAL'!#REF!</f>
        <v>#REF!</v>
      </c>
      <c r="G460" s="15" t="e">
        <f>+'CALIFICACION FINAL'!#REF!/'CALIFICACION FINAL'!#REF!</f>
        <v>#REF!</v>
      </c>
      <c r="H460" s="15" t="e">
        <f>+'CALIFICACION FINAL'!#REF!/'CALIFICACION FINAL'!#REF!</f>
        <v>#REF!</v>
      </c>
      <c r="I460" s="15" t="e">
        <f>+'CALIFICACION FINAL'!#REF!/'CALIFICACION FINAL'!#REF!</f>
        <v>#REF!</v>
      </c>
      <c r="J460" s="15" t="e">
        <f>+'CALIFICACION FINAL'!#REF!/'CALIFICACION FINAL'!#REF!</f>
        <v>#REF!</v>
      </c>
      <c r="K460" s="15" t="e">
        <f>+'CALIFICACION FINAL'!#REF!/'CALIFICACION FINAL'!#REF!</f>
        <v>#REF!</v>
      </c>
      <c r="L460" s="15" t="e">
        <f>+'CALIFICACION FINAL'!#REF!/'CALIFICACION FINAL'!#REF!</f>
        <v>#REF!</v>
      </c>
      <c r="M460" s="15" t="e">
        <f>+'CALIFICACION FINAL'!#REF!/'CALIFICACION FINAL'!#REF!</f>
        <v>#REF!</v>
      </c>
      <c r="N460" s="15" t="e">
        <f>+'CALIFICACION FINAL'!#REF!/'CALIFICACION FINAL'!#REF!</f>
        <v>#REF!</v>
      </c>
      <c r="O460" s="15" t="e">
        <f>+'CALIFICACION FINAL'!#REF!/'CALIFICACION FINAL'!#REF!</f>
        <v>#REF!</v>
      </c>
      <c r="P460" s="15" t="e">
        <f>+'CALIFICACION FINAL'!#REF!/'CALIFICACION FINAL'!#REF!</f>
        <v>#REF!</v>
      </c>
      <c r="Q460" s="15" t="e">
        <f>+'CALIFICACION FINAL'!#REF!/'CALIFICACION FINAL'!#REF!</f>
        <v>#REF!</v>
      </c>
      <c r="R460" s="15" t="e">
        <f>+'CALIFICACION FINAL'!#REF!/'CALIFICACION FINAL'!#REF!</f>
        <v>#REF!</v>
      </c>
      <c r="S460" s="15" t="e">
        <f>+'CALIFICACION FINAL'!#REF!/'CALIFICACION FINAL'!#REF!</f>
        <v>#REF!</v>
      </c>
      <c r="T460" s="15" t="e">
        <f>+'CALIFICACION FINAL'!#REF!/'CALIFICACION FINAL'!#REF!</f>
        <v>#REF!</v>
      </c>
      <c r="U460" s="15" t="e">
        <f>+'CALIFICACION FINAL'!#REF!/'CALIFICACION FINAL'!#REF!</f>
        <v>#REF!</v>
      </c>
    </row>
    <row r="461" spans="1:21">
      <c r="A461" s="9" t="e">
        <f>+'CALIFICACION FINAL'!#REF!</f>
        <v>#REF!</v>
      </c>
      <c r="B461" s="9" t="e">
        <f>+'CALIFICACION FINAL'!#REF!</f>
        <v>#REF!</v>
      </c>
      <c r="C461" s="9" t="e">
        <f>+'CALIFICACION FINAL'!#REF!</f>
        <v>#REF!</v>
      </c>
      <c r="D461" s="9" t="e">
        <f>+'CALIFICACION FINAL'!#REF!</f>
        <v>#REF!</v>
      </c>
      <c r="E461" s="15" t="e">
        <f>+'CALIFICACION FINAL'!#REF!/'CALIFICACION FINAL'!#REF!</f>
        <v>#REF!</v>
      </c>
      <c r="F461" s="15" t="e">
        <f>+'CALIFICACION FINAL'!#REF!/'CALIFICACION FINAL'!#REF!</f>
        <v>#REF!</v>
      </c>
      <c r="G461" s="15" t="e">
        <f>+'CALIFICACION FINAL'!#REF!/'CALIFICACION FINAL'!#REF!</f>
        <v>#REF!</v>
      </c>
      <c r="H461" s="15" t="e">
        <f>+'CALIFICACION FINAL'!#REF!/'CALIFICACION FINAL'!#REF!</f>
        <v>#REF!</v>
      </c>
      <c r="I461" s="15" t="e">
        <f>+'CALIFICACION FINAL'!#REF!/'CALIFICACION FINAL'!#REF!</f>
        <v>#REF!</v>
      </c>
      <c r="J461" s="15" t="e">
        <f>+'CALIFICACION FINAL'!#REF!/'CALIFICACION FINAL'!#REF!</f>
        <v>#REF!</v>
      </c>
      <c r="K461" s="15" t="e">
        <f>+'CALIFICACION FINAL'!#REF!/'CALIFICACION FINAL'!#REF!</f>
        <v>#REF!</v>
      </c>
      <c r="L461" s="15" t="e">
        <f>+'CALIFICACION FINAL'!#REF!/'CALIFICACION FINAL'!#REF!</f>
        <v>#REF!</v>
      </c>
      <c r="M461" s="15" t="e">
        <f>+'CALIFICACION FINAL'!#REF!/'CALIFICACION FINAL'!#REF!</f>
        <v>#REF!</v>
      </c>
      <c r="N461" s="15" t="e">
        <f>+'CALIFICACION FINAL'!#REF!/'CALIFICACION FINAL'!#REF!</f>
        <v>#REF!</v>
      </c>
      <c r="O461" s="15" t="e">
        <f>+'CALIFICACION FINAL'!#REF!/'CALIFICACION FINAL'!#REF!</f>
        <v>#REF!</v>
      </c>
      <c r="P461" s="15" t="e">
        <f>+'CALIFICACION FINAL'!#REF!/'CALIFICACION FINAL'!#REF!</f>
        <v>#REF!</v>
      </c>
      <c r="Q461" s="15" t="e">
        <f>+'CALIFICACION FINAL'!#REF!/'CALIFICACION FINAL'!#REF!</f>
        <v>#REF!</v>
      </c>
      <c r="R461" s="15" t="e">
        <f>+'CALIFICACION FINAL'!#REF!/'CALIFICACION FINAL'!#REF!</f>
        <v>#REF!</v>
      </c>
      <c r="S461" s="15" t="e">
        <f>+'CALIFICACION FINAL'!#REF!/'CALIFICACION FINAL'!#REF!</f>
        <v>#REF!</v>
      </c>
      <c r="T461" s="15" t="e">
        <f>+'CALIFICACION FINAL'!#REF!/'CALIFICACION FINAL'!#REF!</f>
        <v>#REF!</v>
      </c>
      <c r="U461" s="15" t="e">
        <f>+'CALIFICACION FINAL'!#REF!/'CALIFICACION FINAL'!#REF!</f>
        <v>#REF!</v>
      </c>
    </row>
    <row r="462" spans="1:21">
      <c r="A462" s="9" t="e">
        <f>+'CALIFICACION FINAL'!#REF!</f>
        <v>#REF!</v>
      </c>
      <c r="B462" s="9" t="e">
        <f>+'CALIFICACION FINAL'!#REF!</f>
        <v>#REF!</v>
      </c>
      <c r="C462" s="9" t="e">
        <f>+'CALIFICACION FINAL'!#REF!</f>
        <v>#REF!</v>
      </c>
      <c r="D462" s="9" t="e">
        <f>+'CALIFICACION FINAL'!#REF!</f>
        <v>#REF!</v>
      </c>
      <c r="E462" s="15" t="e">
        <f>+'CALIFICACION FINAL'!#REF!/'CALIFICACION FINAL'!#REF!</f>
        <v>#REF!</v>
      </c>
      <c r="F462" s="15" t="e">
        <f>+'CALIFICACION FINAL'!#REF!/'CALIFICACION FINAL'!#REF!</f>
        <v>#REF!</v>
      </c>
      <c r="G462" s="15" t="e">
        <f>+'CALIFICACION FINAL'!#REF!/'CALIFICACION FINAL'!#REF!</f>
        <v>#REF!</v>
      </c>
      <c r="H462" s="15" t="e">
        <f>+'CALIFICACION FINAL'!#REF!/'CALIFICACION FINAL'!#REF!</f>
        <v>#REF!</v>
      </c>
      <c r="I462" s="15" t="e">
        <f>+'CALIFICACION FINAL'!#REF!/'CALIFICACION FINAL'!#REF!</f>
        <v>#REF!</v>
      </c>
      <c r="J462" s="15" t="e">
        <f>+'CALIFICACION FINAL'!#REF!/'CALIFICACION FINAL'!#REF!</f>
        <v>#REF!</v>
      </c>
      <c r="K462" s="15" t="e">
        <f>+'CALIFICACION FINAL'!#REF!/'CALIFICACION FINAL'!#REF!</f>
        <v>#REF!</v>
      </c>
      <c r="L462" s="15" t="e">
        <f>+'CALIFICACION FINAL'!#REF!/'CALIFICACION FINAL'!#REF!</f>
        <v>#REF!</v>
      </c>
      <c r="M462" s="15" t="e">
        <f>+'CALIFICACION FINAL'!#REF!/'CALIFICACION FINAL'!#REF!</f>
        <v>#REF!</v>
      </c>
      <c r="N462" s="15" t="e">
        <f>+'CALIFICACION FINAL'!#REF!/'CALIFICACION FINAL'!#REF!</f>
        <v>#REF!</v>
      </c>
      <c r="O462" s="15" t="e">
        <f>+'CALIFICACION FINAL'!#REF!/'CALIFICACION FINAL'!#REF!</f>
        <v>#REF!</v>
      </c>
      <c r="P462" s="15" t="e">
        <f>+'CALIFICACION FINAL'!#REF!/'CALIFICACION FINAL'!#REF!</f>
        <v>#REF!</v>
      </c>
      <c r="Q462" s="15" t="e">
        <f>+'CALIFICACION FINAL'!#REF!/'CALIFICACION FINAL'!#REF!</f>
        <v>#REF!</v>
      </c>
      <c r="R462" s="15" t="e">
        <f>+'CALIFICACION FINAL'!#REF!/'CALIFICACION FINAL'!#REF!</f>
        <v>#REF!</v>
      </c>
      <c r="S462" s="15" t="e">
        <f>+'CALIFICACION FINAL'!#REF!/'CALIFICACION FINAL'!#REF!</f>
        <v>#REF!</v>
      </c>
      <c r="T462" s="15" t="e">
        <f>+'CALIFICACION FINAL'!#REF!/'CALIFICACION FINAL'!#REF!</f>
        <v>#REF!</v>
      </c>
      <c r="U462" s="15" t="e">
        <f>+'CALIFICACION FINAL'!#REF!/'CALIFICACION FINAL'!#REF!</f>
        <v>#REF!</v>
      </c>
    </row>
    <row r="463" spans="1:21">
      <c r="A463" s="9" t="e">
        <f>+'CALIFICACION FINAL'!#REF!</f>
        <v>#REF!</v>
      </c>
      <c r="B463" s="9" t="e">
        <f>+'CALIFICACION FINAL'!#REF!</f>
        <v>#REF!</v>
      </c>
      <c r="C463" s="9" t="e">
        <f>+'CALIFICACION FINAL'!#REF!</f>
        <v>#REF!</v>
      </c>
      <c r="D463" s="9" t="e">
        <f>+'CALIFICACION FINAL'!#REF!</f>
        <v>#REF!</v>
      </c>
      <c r="E463" s="15" t="e">
        <f>+'CALIFICACION FINAL'!#REF!/'CALIFICACION FINAL'!#REF!</f>
        <v>#REF!</v>
      </c>
      <c r="F463" s="15" t="e">
        <f>+'CALIFICACION FINAL'!#REF!/'CALIFICACION FINAL'!#REF!</f>
        <v>#REF!</v>
      </c>
      <c r="G463" s="15" t="e">
        <f>+'CALIFICACION FINAL'!#REF!/'CALIFICACION FINAL'!#REF!</f>
        <v>#REF!</v>
      </c>
      <c r="H463" s="15" t="e">
        <f>+'CALIFICACION FINAL'!#REF!/'CALIFICACION FINAL'!#REF!</f>
        <v>#REF!</v>
      </c>
      <c r="I463" s="15" t="e">
        <f>+'CALIFICACION FINAL'!#REF!/'CALIFICACION FINAL'!#REF!</f>
        <v>#REF!</v>
      </c>
      <c r="J463" s="15" t="e">
        <f>+'CALIFICACION FINAL'!#REF!/'CALIFICACION FINAL'!#REF!</f>
        <v>#REF!</v>
      </c>
      <c r="K463" s="15" t="e">
        <f>+'CALIFICACION FINAL'!#REF!/'CALIFICACION FINAL'!#REF!</f>
        <v>#REF!</v>
      </c>
      <c r="L463" s="15" t="e">
        <f>+'CALIFICACION FINAL'!#REF!/'CALIFICACION FINAL'!#REF!</f>
        <v>#REF!</v>
      </c>
      <c r="M463" s="15" t="e">
        <f>+'CALIFICACION FINAL'!#REF!/'CALIFICACION FINAL'!#REF!</f>
        <v>#REF!</v>
      </c>
      <c r="N463" s="15" t="e">
        <f>+'CALIFICACION FINAL'!#REF!/'CALIFICACION FINAL'!#REF!</f>
        <v>#REF!</v>
      </c>
      <c r="O463" s="15" t="e">
        <f>+'CALIFICACION FINAL'!#REF!/'CALIFICACION FINAL'!#REF!</f>
        <v>#REF!</v>
      </c>
      <c r="P463" s="15" t="e">
        <f>+'CALIFICACION FINAL'!#REF!/'CALIFICACION FINAL'!#REF!</f>
        <v>#REF!</v>
      </c>
      <c r="Q463" s="15" t="e">
        <f>+'CALIFICACION FINAL'!#REF!/'CALIFICACION FINAL'!#REF!</f>
        <v>#REF!</v>
      </c>
      <c r="R463" s="15" t="e">
        <f>+'CALIFICACION FINAL'!#REF!/'CALIFICACION FINAL'!#REF!</f>
        <v>#REF!</v>
      </c>
      <c r="S463" s="15" t="e">
        <f>+'CALIFICACION FINAL'!#REF!/'CALIFICACION FINAL'!#REF!</f>
        <v>#REF!</v>
      </c>
      <c r="T463" s="15" t="e">
        <f>+'CALIFICACION FINAL'!#REF!/'CALIFICACION FINAL'!#REF!</f>
        <v>#REF!</v>
      </c>
      <c r="U463" s="15" t="e">
        <f>+'CALIFICACION FINAL'!#REF!/'CALIFICACION FINAL'!#REF!</f>
        <v>#REF!</v>
      </c>
    </row>
    <row r="464" spans="1:21">
      <c r="A464" s="9" t="e">
        <f>+'CALIFICACION FINAL'!#REF!</f>
        <v>#REF!</v>
      </c>
      <c r="B464" s="9" t="e">
        <f>+'CALIFICACION FINAL'!#REF!</f>
        <v>#REF!</v>
      </c>
      <c r="C464" s="9" t="e">
        <f>+'CALIFICACION FINAL'!#REF!</f>
        <v>#REF!</v>
      </c>
      <c r="D464" s="9" t="e">
        <f>+'CALIFICACION FINAL'!#REF!</f>
        <v>#REF!</v>
      </c>
      <c r="E464" s="15" t="e">
        <f>+'CALIFICACION FINAL'!#REF!/'CALIFICACION FINAL'!#REF!</f>
        <v>#REF!</v>
      </c>
      <c r="F464" s="15" t="e">
        <f>+'CALIFICACION FINAL'!#REF!/'CALIFICACION FINAL'!#REF!</f>
        <v>#REF!</v>
      </c>
      <c r="G464" s="15" t="e">
        <f>+'CALIFICACION FINAL'!#REF!/'CALIFICACION FINAL'!#REF!</f>
        <v>#REF!</v>
      </c>
      <c r="H464" s="15" t="e">
        <f>+'CALIFICACION FINAL'!#REF!/'CALIFICACION FINAL'!#REF!</f>
        <v>#REF!</v>
      </c>
      <c r="I464" s="15" t="e">
        <f>+'CALIFICACION FINAL'!#REF!/'CALIFICACION FINAL'!#REF!</f>
        <v>#REF!</v>
      </c>
      <c r="J464" s="15" t="e">
        <f>+'CALIFICACION FINAL'!#REF!/'CALIFICACION FINAL'!#REF!</f>
        <v>#REF!</v>
      </c>
      <c r="K464" s="15" t="e">
        <f>+'CALIFICACION FINAL'!#REF!/'CALIFICACION FINAL'!#REF!</f>
        <v>#REF!</v>
      </c>
      <c r="L464" s="15" t="e">
        <f>+'CALIFICACION FINAL'!#REF!/'CALIFICACION FINAL'!#REF!</f>
        <v>#REF!</v>
      </c>
      <c r="M464" s="15" t="e">
        <f>+'CALIFICACION FINAL'!#REF!/'CALIFICACION FINAL'!#REF!</f>
        <v>#REF!</v>
      </c>
      <c r="N464" s="15" t="e">
        <f>+'CALIFICACION FINAL'!#REF!/'CALIFICACION FINAL'!#REF!</f>
        <v>#REF!</v>
      </c>
      <c r="O464" s="15" t="e">
        <f>+'CALIFICACION FINAL'!#REF!/'CALIFICACION FINAL'!#REF!</f>
        <v>#REF!</v>
      </c>
      <c r="P464" s="15" t="e">
        <f>+'CALIFICACION FINAL'!#REF!/'CALIFICACION FINAL'!#REF!</f>
        <v>#REF!</v>
      </c>
      <c r="Q464" s="15" t="e">
        <f>+'CALIFICACION FINAL'!#REF!/'CALIFICACION FINAL'!#REF!</f>
        <v>#REF!</v>
      </c>
      <c r="R464" s="15" t="e">
        <f>+'CALIFICACION FINAL'!#REF!/'CALIFICACION FINAL'!#REF!</f>
        <v>#REF!</v>
      </c>
      <c r="S464" s="15" t="e">
        <f>+'CALIFICACION FINAL'!#REF!/'CALIFICACION FINAL'!#REF!</f>
        <v>#REF!</v>
      </c>
      <c r="T464" s="15" t="e">
        <f>+'CALIFICACION FINAL'!#REF!/'CALIFICACION FINAL'!#REF!</f>
        <v>#REF!</v>
      </c>
      <c r="U464" s="15" t="e">
        <f>+'CALIFICACION FINAL'!#REF!/'CALIFICACION FINAL'!#REF!</f>
        <v>#REF!</v>
      </c>
    </row>
    <row r="465" spans="1:21">
      <c r="A465" s="9" t="e">
        <f>+'CALIFICACION FINAL'!#REF!</f>
        <v>#REF!</v>
      </c>
      <c r="B465" s="9" t="e">
        <f>+'CALIFICACION FINAL'!#REF!</f>
        <v>#REF!</v>
      </c>
      <c r="C465" s="9" t="e">
        <f>+'CALIFICACION FINAL'!#REF!</f>
        <v>#REF!</v>
      </c>
      <c r="D465" s="9" t="e">
        <f>+'CALIFICACION FINAL'!#REF!</f>
        <v>#REF!</v>
      </c>
      <c r="E465" s="15" t="e">
        <f>+'CALIFICACION FINAL'!#REF!/'CALIFICACION FINAL'!#REF!</f>
        <v>#REF!</v>
      </c>
      <c r="F465" s="15" t="e">
        <f>+'CALIFICACION FINAL'!#REF!/'CALIFICACION FINAL'!#REF!</f>
        <v>#REF!</v>
      </c>
      <c r="G465" s="15" t="e">
        <f>+'CALIFICACION FINAL'!#REF!/'CALIFICACION FINAL'!#REF!</f>
        <v>#REF!</v>
      </c>
      <c r="H465" s="15" t="e">
        <f>+'CALIFICACION FINAL'!#REF!/'CALIFICACION FINAL'!#REF!</f>
        <v>#REF!</v>
      </c>
      <c r="I465" s="15" t="e">
        <f>+'CALIFICACION FINAL'!#REF!/'CALIFICACION FINAL'!#REF!</f>
        <v>#REF!</v>
      </c>
      <c r="J465" s="15" t="e">
        <f>+'CALIFICACION FINAL'!#REF!/'CALIFICACION FINAL'!#REF!</f>
        <v>#REF!</v>
      </c>
      <c r="K465" s="15" t="e">
        <f>+'CALIFICACION FINAL'!#REF!/'CALIFICACION FINAL'!#REF!</f>
        <v>#REF!</v>
      </c>
      <c r="L465" s="15" t="e">
        <f>+'CALIFICACION FINAL'!#REF!/'CALIFICACION FINAL'!#REF!</f>
        <v>#REF!</v>
      </c>
      <c r="M465" s="15" t="e">
        <f>+'CALIFICACION FINAL'!#REF!/'CALIFICACION FINAL'!#REF!</f>
        <v>#REF!</v>
      </c>
      <c r="N465" s="15" t="e">
        <f>+'CALIFICACION FINAL'!#REF!/'CALIFICACION FINAL'!#REF!</f>
        <v>#REF!</v>
      </c>
      <c r="O465" s="15" t="e">
        <f>+'CALIFICACION FINAL'!#REF!/'CALIFICACION FINAL'!#REF!</f>
        <v>#REF!</v>
      </c>
      <c r="P465" s="15" t="e">
        <f>+'CALIFICACION FINAL'!#REF!/'CALIFICACION FINAL'!#REF!</f>
        <v>#REF!</v>
      </c>
      <c r="Q465" s="15" t="e">
        <f>+'CALIFICACION FINAL'!#REF!/'CALIFICACION FINAL'!#REF!</f>
        <v>#REF!</v>
      </c>
      <c r="R465" s="15" t="e">
        <f>+'CALIFICACION FINAL'!#REF!/'CALIFICACION FINAL'!#REF!</f>
        <v>#REF!</v>
      </c>
      <c r="S465" s="15" t="e">
        <f>+'CALIFICACION FINAL'!#REF!/'CALIFICACION FINAL'!#REF!</f>
        <v>#REF!</v>
      </c>
      <c r="T465" s="15" t="e">
        <f>+'CALIFICACION FINAL'!#REF!/'CALIFICACION FINAL'!#REF!</f>
        <v>#REF!</v>
      </c>
      <c r="U465" s="15" t="e">
        <f>+'CALIFICACION FINAL'!#REF!/'CALIFICACION FINAL'!#REF!</f>
        <v>#REF!</v>
      </c>
    </row>
    <row r="466" spans="1:21">
      <c r="A466" s="9" t="e">
        <f>+'CALIFICACION FINAL'!#REF!</f>
        <v>#REF!</v>
      </c>
      <c r="B466" s="9" t="e">
        <f>+'CALIFICACION FINAL'!#REF!</f>
        <v>#REF!</v>
      </c>
      <c r="C466" s="9" t="e">
        <f>+'CALIFICACION FINAL'!#REF!</f>
        <v>#REF!</v>
      </c>
      <c r="D466" s="9" t="e">
        <f>+'CALIFICACION FINAL'!#REF!</f>
        <v>#REF!</v>
      </c>
      <c r="E466" s="15" t="e">
        <f>+'CALIFICACION FINAL'!#REF!/'CALIFICACION FINAL'!#REF!</f>
        <v>#REF!</v>
      </c>
      <c r="F466" s="15" t="e">
        <f>+'CALIFICACION FINAL'!#REF!/'CALIFICACION FINAL'!#REF!</f>
        <v>#REF!</v>
      </c>
      <c r="G466" s="15" t="e">
        <f>+'CALIFICACION FINAL'!#REF!/'CALIFICACION FINAL'!#REF!</f>
        <v>#REF!</v>
      </c>
      <c r="H466" s="15" t="e">
        <f>+'CALIFICACION FINAL'!#REF!/'CALIFICACION FINAL'!#REF!</f>
        <v>#REF!</v>
      </c>
      <c r="I466" s="15" t="e">
        <f>+'CALIFICACION FINAL'!#REF!/'CALIFICACION FINAL'!#REF!</f>
        <v>#REF!</v>
      </c>
      <c r="J466" s="15" t="e">
        <f>+'CALIFICACION FINAL'!#REF!/'CALIFICACION FINAL'!#REF!</f>
        <v>#REF!</v>
      </c>
      <c r="K466" s="15" t="e">
        <f>+'CALIFICACION FINAL'!#REF!/'CALIFICACION FINAL'!#REF!</f>
        <v>#REF!</v>
      </c>
      <c r="L466" s="15" t="e">
        <f>+'CALIFICACION FINAL'!#REF!/'CALIFICACION FINAL'!#REF!</f>
        <v>#REF!</v>
      </c>
      <c r="M466" s="15" t="e">
        <f>+'CALIFICACION FINAL'!#REF!/'CALIFICACION FINAL'!#REF!</f>
        <v>#REF!</v>
      </c>
      <c r="N466" s="15" t="e">
        <f>+'CALIFICACION FINAL'!#REF!/'CALIFICACION FINAL'!#REF!</f>
        <v>#REF!</v>
      </c>
      <c r="O466" s="15" t="e">
        <f>+'CALIFICACION FINAL'!#REF!/'CALIFICACION FINAL'!#REF!</f>
        <v>#REF!</v>
      </c>
      <c r="P466" s="15" t="e">
        <f>+'CALIFICACION FINAL'!#REF!/'CALIFICACION FINAL'!#REF!</f>
        <v>#REF!</v>
      </c>
      <c r="Q466" s="15" t="e">
        <f>+'CALIFICACION FINAL'!#REF!/'CALIFICACION FINAL'!#REF!</f>
        <v>#REF!</v>
      </c>
      <c r="R466" s="15" t="e">
        <f>+'CALIFICACION FINAL'!#REF!/'CALIFICACION FINAL'!#REF!</f>
        <v>#REF!</v>
      </c>
      <c r="S466" s="15" t="e">
        <f>+'CALIFICACION FINAL'!#REF!/'CALIFICACION FINAL'!#REF!</f>
        <v>#REF!</v>
      </c>
      <c r="T466" s="15" t="e">
        <f>+'CALIFICACION FINAL'!#REF!/'CALIFICACION FINAL'!#REF!</f>
        <v>#REF!</v>
      </c>
      <c r="U466" s="15" t="e">
        <f>+'CALIFICACION FINAL'!#REF!/'CALIFICACION FINAL'!#REF!</f>
        <v>#REF!</v>
      </c>
    </row>
    <row r="467" spans="1:21">
      <c r="A467" s="9" t="e">
        <f>+'CALIFICACION FINAL'!#REF!</f>
        <v>#REF!</v>
      </c>
      <c r="B467" s="9" t="e">
        <f>+'CALIFICACION FINAL'!#REF!</f>
        <v>#REF!</v>
      </c>
      <c r="C467" s="9" t="e">
        <f>+'CALIFICACION FINAL'!#REF!</f>
        <v>#REF!</v>
      </c>
      <c r="D467" s="9" t="e">
        <f>+'CALIFICACION FINAL'!#REF!</f>
        <v>#REF!</v>
      </c>
      <c r="E467" s="15" t="e">
        <f>+'CALIFICACION FINAL'!#REF!/'CALIFICACION FINAL'!#REF!</f>
        <v>#REF!</v>
      </c>
      <c r="F467" s="15" t="e">
        <f>+'CALIFICACION FINAL'!#REF!/'CALIFICACION FINAL'!#REF!</f>
        <v>#REF!</v>
      </c>
      <c r="G467" s="15" t="e">
        <f>+'CALIFICACION FINAL'!#REF!/'CALIFICACION FINAL'!#REF!</f>
        <v>#REF!</v>
      </c>
      <c r="H467" s="15" t="e">
        <f>+'CALIFICACION FINAL'!#REF!/'CALIFICACION FINAL'!#REF!</f>
        <v>#REF!</v>
      </c>
      <c r="I467" s="15" t="e">
        <f>+'CALIFICACION FINAL'!#REF!/'CALIFICACION FINAL'!#REF!</f>
        <v>#REF!</v>
      </c>
      <c r="J467" s="15" t="e">
        <f>+'CALIFICACION FINAL'!#REF!/'CALIFICACION FINAL'!#REF!</f>
        <v>#REF!</v>
      </c>
      <c r="K467" s="15" t="e">
        <f>+'CALIFICACION FINAL'!#REF!/'CALIFICACION FINAL'!#REF!</f>
        <v>#REF!</v>
      </c>
      <c r="L467" s="15" t="e">
        <f>+'CALIFICACION FINAL'!#REF!/'CALIFICACION FINAL'!#REF!</f>
        <v>#REF!</v>
      </c>
      <c r="M467" s="15" t="e">
        <f>+'CALIFICACION FINAL'!#REF!/'CALIFICACION FINAL'!#REF!</f>
        <v>#REF!</v>
      </c>
      <c r="N467" s="15" t="e">
        <f>+'CALIFICACION FINAL'!#REF!/'CALIFICACION FINAL'!#REF!</f>
        <v>#REF!</v>
      </c>
      <c r="O467" s="15" t="e">
        <f>+'CALIFICACION FINAL'!#REF!/'CALIFICACION FINAL'!#REF!</f>
        <v>#REF!</v>
      </c>
      <c r="P467" s="15" t="e">
        <f>+'CALIFICACION FINAL'!#REF!/'CALIFICACION FINAL'!#REF!</f>
        <v>#REF!</v>
      </c>
      <c r="Q467" s="15" t="e">
        <f>+'CALIFICACION FINAL'!#REF!/'CALIFICACION FINAL'!#REF!</f>
        <v>#REF!</v>
      </c>
      <c r="R467" s="15" t="e">
        <f>+'CALIFICACION FINAL'!#REF!/'CALIFICACION FINAL'!#REF!</f>
        <v>#REF!</v>
      </c>
      <c r="S467" s="15" t="e">
        <f>+'CALIFICACION FINAL'!#REF!/'CALIFICACION FINAL'!#REF!</f>
        <v>#REF!</v>
      </c>
      <c r="T467" s="15" t="e">
        <f>+'CALIFICACION FINAL'!#REF!/'CALIFICACION FINAL'!#REF!</f>
        <v>#REF!</v>
      </c>
      <c r="U467" s="15" t="e">
        <f>+'CALIFICACION FINAL'!#REF!/'CALIFICACION FINAL'!#REF!</f>
        <v>#REF!</v>
      </c>
    </row>
    <row r="468" spans="1:21">
      <c r="A468" s="9" t="e">
        <f>+'CALIFICACION FINAL'!#REF!</f>
        <v>#REF!</v>
      </c>
      <c r="B468" s="9" t="e">
        <f>+'CALIFICACION FINAL'!#REF!</f>
        <v>#REF!</v>
      </c>
      <c r="C468" s="9" t="e">
        <f>+'CALIFICACION FINAL'!#REF!</f>
        <v>#REF!</v>
      </c>
      <c r="D468" s="9" t="e">
        <f>+'CALIFICACION FINAL'!#REF!</f>
        <v>#REF!</v>
      </c>
      <c r="E468" s="15" t="e">
        <f>+'CALIFICACION FINAL'!#REF!/'CALIFICACION FINAL'!#REF!</f>
        <v>#REF!</v>
      </c>
      <c r="F468" s="15" t="e">
        <f>+'CALIFICACION FINAL'!#REF!/'CALIFICACION FINAL'!#REF!</f>
        <v>#REF!</v>
      </c>
      <c r="G468" s="15" t="e">
        <f>+'CALIFICACION FINAL'!#REF!/'CALIFICACION FINAL'!#REF!</f>
        <v>#REF!</v>
      </c>
      <c r="H468" s="15" t="e">
        <f>+'CALIFICACION FINAL'!#REF!/'CALIFICACION FINAL'!#REF!</f>
        <v>#REF!</v>
      </c>
      <c r="I468" s="15" t="e">
        <f>+'CALIFICACION FINAL'!#REF!/'CALIFICACION FINAL'!#REF!</f>
        <v>#REF!</v>
      </c>
      <c r="J468" s="15" t="e">
        <f>+'CALIFICACION FINAL'!#REF!/'CALIFICACION FINAL'!#REF!</f>
        <v>#REF!</v>
      </c>
      <c r="K468" s="15" t="e">
        <f>+'CALIFICACION FINAL'!#REF!/'CALIFICACION FINAL'!#REF!</f>
        <v>#REF!</v>
      </c>
      <c r="L468" s="15" t="e">
        <f>+'CALIFICACION FINAL'!#REF!/'CALIFICACION FINAL'!#REF!</f>
        <v>#REF!</v>
      </c>
      <c r="M468" s="15" t="e">
        <f>+'CALIFICACION FINAL'!#REF!/'CALIFICACION FINAL'!#REF!</f>
        <v>#REF!</v>
      </c>
      <c r="N468" s="15" t="e">
        <f>+'CALIFICACION FINAL'!#REF!/'CALIFICACION FINAL'!#REF!</f>
        <v>#REF!</v>
      </c>
      <c r="O468" s="15" t="e">
        <f>+'CALIFICACION FINAL'!#REF!/'CALIFICACION FINAL'!#REF!</f>
        <v>#REF!</v>
      </c>
      <c r="P468" s="15" t="e">
        <f>+'CALIFICACION FINAL'!#REF!/'CALIFICACION FINAL'!#REF!</f>
        <v>#REF!</v>
      </c>
      <c r="Q468" s="15" t="e">
        <f>+'CALIFICACION FINAL'!#REF!/'CALIFICACION FINAL'!#REF!</f>
        <v>#REF!</v>
      </c>
      <c r="R468" s="15" t="e">
        <f>+'CALIFICACION FINAL'!#REF!/'CALIFICACION FINAL'!#REF!</f>
        <v>#REF!</v>
      </c>
      <c r="S468" s="15" t="e">
        <f>+'CALIFICACION FINAL'!#REF!/'CALIFICACION FINAL'!#REF!</f>
        <v>#REF!</v>
      </c>
      <c r="T468" s="15" t="e">
        <f>+'CALIFICACION FINAL'!#REF!/'CALIFICACION FINAL'!#REF!</f>
        <v>#REF!</v>
      </c>
      <c r="U468" s="15" t="e">
        <f>+'CALIFICACION FINAL'!#REF!/'CALIFICACION FINAL'!#REF!</f>
        <v>#REF!</v>
      </c>
    </row>
    <row r="469" spans="1:21">
      <c r="A469" s="9" t="e">
        <f>+'CALIFICACION FINAL'!#REF!</f>
        <v>#REF!</v>
      </c>
      <c r="B469" s="9" t="e">
        <f>+'CALIFICACION FINAL'!#REF!</f>
        <v>#REF!</v>
      </c>
      <c r="C469" s="9" t="e">
        <f>+'CALIFICACION FINAL'!#REF!</f>
        <v>#REF!</v>
      </c>
      <c r="D469" s="9" t="e">
        <f>+'CALIFICACION FINAL'!#REF!</f>
        <v>#REF!</v>
      </c>
      <c r="E469" s="15" t="e">
        <f>+'CALIFICACION FINAL'!#REF!/'CALIFICACION FINAL'!#REF!</f>
        <v>#REF!</v>
      </c>
      <c r="F469" s="15" t="e">
        <f>+'CALIFICACION FINAL'!#REF!/'CALIFICACION FINAL'!#REF!</f>
        <v>#REF!</v>
      </c>
      <c r="G469" s="15" t="e">
        <f>+'CALIFICACION FINAL'!#REF!/'CALIFICACION FINAL'!#REF!</f>
        <v>#REF!</v>
      </c>
      <c r="H469" s="15" t="e">
        <f>+'CALIFICACION FINAL'!#REF!/'CALIFICACION FINAL'!#REF!</f>
        <v>#REF!</v>
      </c>
      <c r="I469" s="15" t="e">
        <f>+'CALIFICACION FINAL'!#REF!/'CALIFICACION FINAL'!#REF!</f>
        <v>#REF!</v>
      </c>
      <c r="J469" s="15" t="e">
        <f>+'CALIFICACION FINAL'!#REF!/'CALIFICACION FINAL'!#REF!</f>
        <v>#REF!</v>
      </c>
      <c r="K469" s="15" t="e">
        <f>+'CALIFICACION FINAL'!#REF!/'CALIFICACION FINAL'!#REF!</f>
        <v>#REF!</v>
      </c>
      <c r="L469" s="15" t="e">
        <f>+'CALIFICACION FINAL'!#REF!/'CALIFICACION FINAL'!#REF!</f>
        <v>#REF!</v>
      </c>
      <c r="M469" s="15" t="e">
        <f>+'CALIFICACION FINAL'!#REF!/'CALIFICACION FINAL'!#REF!</f>
        <v>#REF!</v>
      </c>
      <c r="N469" s="15" t="e">
        <f>+'CALIFICACION FINAL'!#REF!/'CALIFICACION FINAL'!#REF!</f>
        <v>#REF!</v>
      </c>
      <c r="O469" s="15" t="e">
        <f>+'CALIFICACION FINAL'!#REF!/'CALIFICACION FINAL'!#REF!</f>
        <v>#REF!</v>
      </c>
      <c r="P469" s="15" t="e">
        <f>+'CALIFICACION FINAL'!#REF!/'CALIFICACION FINAL'!#REF!</f>
        <v>#REF!</v>
      </c>
      <c r="Q469" s="15" t="e">
        <f>+'CALIFICACION FINAL'!#REF!/'CALIFICACION FINAL'!#REF!</f>
        <v>#REF!</v>
      </c>
      <c r="R469" s="15" t="e">
        <f>+'CALIFICACION FINAL'!#REF!/'CALIFICACION FINAL'!#REF!</f>
        <v>#REF!</v>
      </c>
      <c r="S469" s="15" t="e">
        <f>+'CALIFICACION FINAL'!#REF!/'CALIFICACION FINAL'!#REF!</f>
        <v>#REF!</v>
      </c>
      <c r="T469" s="15" t="e">
        <f>+'CALIFICACION FINAL'!#REF!/'CALIFICACION FINAL'!#REF!</f>
        <v>#REF!</v>
      </c>
      <c r="U469" s="15" t="e">
        <f>+'CALIFICACION FINAL'!#REF!/'CALIFICACION FINAL'!#REF!</f>
        <v>#REF!</v>
      </c>
    </row>
    <row r="470" spans="1:21">
      <c r="A470" s="9" t="e">
        <f>+'CALIFICACION FINAL'!#REF!</f>
        <v>#REF!</v>
      </c>
      <c r="B470" s="9" t="e">
        <f>+'CALIFICACION FINAL'!#REF!</f>
        <v>#REF!</v>
      </c>
      <c r="C470" s="9" t="e">
        <f>+'CALIFICACION FINAL'!#REF!</f>
        <v>#REF!</v>
      </c>
      <c r="D470" s="9" t="e">
        <f>+'CALIFICACION FINAL'!#REF!</f>
        <v>#REF!</v>
      </c>
      <c r="E470" s="15" t="e">
        <f>+'CALIFICACION FINAL'!#REF!/'CALIFICACION FINAL'!#REF!</f>
        <v>#REF!</v>
      </c>
      <c r="F470" s="15" t="e">
        <f>+'CALIFICACION FINAL'!#REF!/'CALIFICACION FINAL'!#REF!</f>
        <v>#REF!</v>
      </c>
      <c r="G470" s="15" t="e">
        <f>+'CALIFICACION FINAL'!#REF!/'CALIFICACION FINAL'!#REF!</f>
        <v>#REF!</v>
      </c>
      <c r="H470" s="15" t="e">
        <f>+'CALIFICACION FINAL'!#REF!/'CALIFICACION FINAL'!#REF!</f>
        <v>#REF!</v>
      </c>
      <c r="I470" s="15" t="e">
        <f>+'CALIFICACION FINAL'!#REF!/'CALIFICACION FINAL'!#REF!</f>
        <v>#REF!</v>
      </c>
      <c r="J470" s="15" t="e">
        <f>+'CALIFICACION FINAL'!#REF!/'CALIFICACION FINAL'!#REF!</f>
        <v>#REF!</v>
      </c>
      <c r="K470" s="15" t="e">
        <f>+'CALIFICACION FINAL'!#REF!/'CALIFICACION FINAL'!#REF!</f>
        <v>#REF!</v>
      </c>
      <c r="L470" s="15" t="e">
        <f>+'CALIFICACION FINAL'!#REF!/'CALIFICACION FINAL'!#REF!</f>
        <v>#REF!</v>
      </c>
      <c r="M470" s="15" t="e">
        <f>+'CALIFICACION FINAL'!#REF!/'CALIFICACION FINAL'!#REF!</f>
        <v>#REF!</v>
      </c>
      <c r="N470" s="15" t="e">
        <f>+'CALIFICACION FINAL'!#REF!/'CALIFICACION FINAL'!#REF!</f>
        <v>#REF!</v>
      </c>
      <c r="O470" s="15" t="e">
        <f>+'CALIFICACION FINAL'!#REF!/'CALIFICACION FINAL'!#REF!</f>
        <v>#REF!</v>
      </c>
      <c r="P470" s="15" t="e">
        <f>+'CALIFICACION FINAL'!#REF!/'CALIFICACION FINAL'!#REF!</f>
        <v>#REF!</v>
      </c>
      <c r="Q470" s="15" t="e">
        <f>+'CALIFICACION FINAL'!#REF!/'CALIFICACION FINAL'!#REF!</f>
        <v>#REF!</v>
      </c>
      <c r="R470" s="15" t="e">
        <f>+'CALIFICACION FINAL'!#REF!/'CALIFICACION FINAL'!#REF!</f>
        <v>#REF!</v>
      </c>
      <c r="S470" s="15" t="e">
        <f>+'CALIFICACION FINAL'!#REF!/'CALIFICACION FINAL'!#REF!</f>
        <v>#REF!</v>
      </c>
      <c r="T470" s="15" t="e">
        <f>+'CALIFICACION FINAL'!#REF!/'CALIFICACION FINAL'!#REF!</f>
        <v>#REF!</v>
      </c>
      <c r="U470" s="15" t="e">
        <f>+'CALIFICACION FINAL'!#REF!/'CALIFICACION FINAL'!#REF!</f>
        <v>#REF!</v>
      </c>
    </row>
    <row r="471" spans="1:21">
      <c r="A471" s="9" t="e">
        <f>+'CALIFICACION FINAL'!#REF!</f>
        <v>#REF!</v>
      </c>
      <c r="B471" s="9" t="e">
        <f>+'CALIFICACION FINAL'!#REF!</f>
        <v>#REF!</v>
      </c>
      <c r="C471" s="9" t="e">
        <f>+'CALIFICACION FINAL'!#REF!</f>
        <v>#REF!</v>
      </c>
      <c r="D471" s="9" t="e">
        <f>+'CALIFICACION FINAL'!#REF!</f>
        <v>#REF!</v>
      </c>
      <c r="E471" s="15" t="e">
        <f>+'CALIFICACION FINAL'!#REF!/'CALIFICACION FINAL'!#REF!</f>
        <v>#REF!</v>
      </c>
      <c r="F471" s="15" t="e">
        <f>+'CALIFICACION FINAL'!#REF!/'CALIFICACION FINAL'!#REF!</f>
        <v>#REF!</v>
      </c>
      <c r="G471" s="15" t="e">
        <f>+'CALIFICACION FINAL'!#REF!/'CALIFICACION FINAL'!#REF!</f>
        <v>#REF!</v>
      </c>
      <c r="H471" s="15" t="e">
        <f>+'CALIFICACION FINAL'!#REF!/'CALIFICACION FINAL'!#REF!</f>
        <v>#REF!</v>
      </c>
      <c r="I471" s="15" t="e">
        <f>+'CALIFICACION FINAL'!#REF!/'CALIFICACION FINAL'!#REF!</f>
        <v>#REF!</v>
      </c>
      <c r="J471" s="15" t="e">
        <f>+'CALIFICACION FINAL'!#REF!/'CALIFICACION FINAL'!#REF!</f>
        <v>#REF!</v>
      </c>
      <c r="K471" s="15" t="e">
        <f>+'CALIFICACION FINAL'!#REF!/'CALIFICACION FINAL'!#REF!</f>
        <v>#REF!</v>
      </c>
      <c r="L471" s="15" t="e">
        <f>+'CALIFICACION FINAL'!#REF!/'CALIFICACION FINAL'!#REF!</f>
        <v>#REF!</v>
      </c>
      <c r="M471" s="15" t="e">
        <f>+'CALIFICACION FINAL'!#REF!/'CALIFICACION FINAL'!#REF!</f>
        <v>#REF!</v>
      </c>
      <c r="N471" s="15" t="e">
        <f>+'CALIFICACION FINAL'!#REF!/'CALIFICACION FINAL'!#REF!</f>
        <v>#REF!</v>
      </c>
      <c r="O471" s="15" t="e">
        <f>+'CALIFICACION FINAL'!#REF!/'CALIFICACION FINAL'!#REF!</f>
        <v>#REF!</v>
      </c>
      <c r="P471" s="15" t="e">
        <f>+'CALIFICACION FINAL'!#REF!/'CALIFICACION FINAL'!#REF!</f>
        <v>#REF!</v>
      </c>
      <c r="Q471" s="15" t="e">
        <f>+'CALIFICACION FINAL'!#REF!/'CALIFICACION FINAL'!#REF!</f>
        <v>#REF!</v>
      </c>
      <c r="R471" s="15" t="e">
        <f>+'CALIFICACION FINAL'!#REF!/'CALIFICACION FINAL'!#REF!</f>
        <v>#REF!</v>
      </c>
      <c r="S471" s="15" t="e">
        <f>+'CALIFICACION FINAL'!#REF!/'CALIFICACION FINAL'!#REF!</f>
        <v>#REF!</v>
      </c>
      <c r="T471" s="15" t="e">
        <f>+'CALIFICACION FINAL'!#REF!/'CALIFICACION FINAL'!#REF!</f>
        <v>#REF!</v>
      </c>
      <c r="U471" s="15" t="e">
        <f>+'CALIFICACION FINAL'!#REF!/'CALIFICACION FINAL'!#REF!</f>
        <v>#REF!</v>
      </c>
    </row>
    <row r="472" spans="1:21">
      <c r="A472" s="9" t="e">
        <f>+'CALIFICACION FINAL'!#REF!</f>
        <v>#REF!</v>
      </c>
      <c r="B472" s="9" t="e">
        <f>+'CALIFICACION FINAL'!#REF!</f>
        <v>#REF!</v>
      </c>
      <c r="C472" s="9" t="e">
        <f>+'CALIFICACION FINAL'!#REF!</f>
        <v>#REF!</v>
      </c>
      <c r="D472" s="9" t="e">
        <f>+'CALIFICACION FINAL'!#REF!</f>
        <v>#REF!</v>
      </c>
      <c r="E472" s="15" t="e">
        <f>+'CALIFICACION FINAL'!#REF!/'CALIFICACION FINAL'!#REF!</f>
        <v>#REF!</v>
      </c>
      <c r="F472" s="15" t="e">
        <f>+'CALIFICACION FINAL'!#REF!/'CALIFICACION FINAL'!#REF!</f>
        <v>#REF!</v>
      </c>
      <c r="G472" s="15" t="e">
        <f>+'CALIFICACION FINAL'!#REF!/'CALIFICACION FINAL'!#REF!</f>
        <v>#REF!</v>
      </c>
      <c r="H472" s="15" t="e">
        <f>+'CALIFICACION FINAL'!#REF!/'CALIFICACION FINAL'!#REF!</f>
        <v>#REF!</v>
      </c>
      <c r="I472" s="15" t="e">
        <f>+'CALIFICACION FINAL'!#REF!/'CALIFICACION FINAL'!#REF!</f>
        <v>#REF!</v>
      </c>
      <c r="J472" s="15" t="e">
        <f>+'CALIFICACION FINAL'!#REF!/'CALIFICACION FINAL'!#REF!</f>
        <v>#REF!</v>
      </c>
      <c r="K472" s="15" t="e">
        <f>+'CALIFICACION FINAL'!#REF!/'CALIFICACION FINAL'!#REF!</f>
        <v>#REF!</v>
      </c>
      <c r="L472" s="15" t="e">
        <f>+'CALIFICACION FINAL'!#REF!/'CALIFICACION FINAL'!#REF!</f>
        <v>#REF!</v>
      </c>
      <c r="M472" s="15" t="e">
        <f>+'CALIFICACION FINAL'!#REF!/'CALIFICACION FINAL'!#REF!</f>
        <v>#REF!</v>
      </c>
      <c r="N472" s="15" t="e">
        <f>+'CALIFICACION FINAL'!#REF!/'CALIFICACION FINAL'!#REF!</f>
        <v>#REF!</v>
      </c>
      <c r="O472" s="15" t="e">
        <f>+'CALIFICACION FINAL'!#REF!/'CALIFICACION FINAL'!#REF!</f>
        <v>#REF!</v>
      </c>
      <c r="P472" s="15" t="e">
        <f>+'CALIFICACION FINAL'!#REF!/'CALIFICACION FINAL'!#REF!</f>
        <v>#REF!</v>
      </c>
      <c r="Q472" s="15" t="e">
        <f>+'CALIFICACION FINAL'!#REF!/'CALIFICACION FINAL'!#REF!</f>
        <v>#REF!</v>
      </c>
      <c r="R472" s="15" t="e">
        <f>+'CALIFICACION FINAL'!#REF!/'CALIFICACION FINAL'!#REF!</f>
        <v>#REF!</v>
      </c>
      <c r="S472" s="15" t="e">
        <f>+'CALIFICACION FINAL'!#REF!/'CALIFICACION FINAL'!#REF!</f>
        <v>#REF!</v>
      </c>
      <c r="T472" s="15" t="e">
        <f>+'CALIFICACION FINAL'!#REF!/'CALIFICACION FINAL'!#REF!</f>
        <v>#REF!</v>
      </c>
      <c r="U472" s="15" t="e">
        <f>+'CALIFICACION FINAL'!#REF!/'CALIFICACION FINAL'!#REF!</f>
        <v>#REF!</v>
      </c>
    </row>
    <row r="473" spans="1:21">
      <c r="A473" s="9" t="e">
        <f>+'CALIFICACION FINAL'!#REF!</f>
        <v>#REF!</v>
      </c>
      <c r="B473" s="9" t="e">
        <f>+'CALIFICACION FINAL'!#REF!</f>
        <v>#REF!</v>
      </c>
      <c r="C473" s="9" t="e">
        <f>+'CALIFICACION FINAL'!#REF!</f>
        <v>#REF!</v>
      </c>
      <c r="D473" s="9" t="e">
        <f>+'CALIFICACION FINAL'!#REF!</f>
        <v>#REF!</v>
      </c>
      <c r="E473" s="15" t="e">
        <f>+'CALIFICACION FINAL'!#REF!/'CALIFICACION FINAL'!#REF!</f>
        <v>#REF!</v>
      </c>
      <c r="F473" s="15" t="e">
        <f>+'CALIFICACION FINAL'!#REF!/'CALIFICACION FINAL'!#REF!</f>
        <v>#REF!</v>
      </c>
      <c r="G473" s="15" t="e">
        <f>+'CALIFICACION FINAL'!#REF!/'CALIFICACION FINAL'!#REF!</f>
        <v>#REF!</v>
      </c>
      <c r="H473" s="15" t="e">
        <f>+'CALIFICACION FINAL'!#REF!/'CALIFICACION FINAL'!#REF!</f>
        <v>#REF!</v>
      </c>
      <c r="I473" s="15" t="e">
        <f>+'CALIFICACION FINAL'!#REF!/'CALIFICACION FINAL'!#REF!</f>
        <v>#REF!</v>
      </c>
      <c r="J473" s="15" t="e">
        <f>+'CALIFICACION FINAL'!#REF!/'CALIFICACION FINAL'!#REF!</f>
        <v>#REF!</v>
      </c>
      <c r="K473" s="15" t="e">
        <f>+'CALIFICACION FINAL'!#REF!/'CALIFICACION FINAL'!#REF!</f>
        <v>#REF!</v>
      </c>
      <c r="L473" s="15" t="e">
        <f>+'CALIFICACION FINAL'!#REF!/'CALIFICACION FINAL'!#REF!</f>
        <v>#REF!</v>
      </c>
      <c r="M473" s="15" t="e">
        <f>+'CALIFICACION FINAL'!#REF!/'CALIFICACION FINAL'!#REF!</f>
        <v>#REF!</v>
      </c>
      <c r="N473" s="15" t="e">
        <f>+'CALIFICACION FINAL'!#REF!/'CALIFICACION FINAL'!#REF!</f>
        <v>#REF!</v>
      </c>
      <c r="O473" s="15" t="e">
        <f>+'CALIFICACION FINAL'!#REF!/'CALIFICACION FINAL'!#REF!</f>
        <v>#REF!</v>
      </c>
      <c r="P473" s="15" t="e">
        <f>+'CALIFICACION FINAL'!#REF!/'CALIFICACION FINAL'!#REF!</f>
        <v>#REF!</v>
      </c>
      <c r="Q473" s="15" t="e">
        <f>+'CALIFICACION FINAL'!#REF!/'CALIFICACION FINAL'!#REF!</f>
        <v>#REF!</v>
      </c>
      <c r="R473" s="15" t="e">
        <f>+'CALIFICACION FINAL'!#REF!/'CALIFICACION FINAL'!#REF!</f>
        <v>#REF!</v>
      </c>
      <c r="S473" s="15" t="e">
        <f>+'CALIFICACION FINAL'!#REF!/'CALIFICACION FINAL'!#REF!</f>
        <v>#REF!</v>
      </c>
      <c r="T473" s="15" t="e">
        <f>+'CALIFICACION FINAL'!#REF!/'CALIFICACION FINAL'!#REF!</f>
        <v>#REF!</v>
      </c>
      <c r="U473" s="15" t="e">
        <f>+'CALIFICACION FINAL'!#REF!/'CALIFICACION FINAL'!#REF!</f>
        <v>#REF!</v>
      </c>
    </row>
    <row r="474" spans="1:21">
      <c r="A474" s="9" t="e">
        <f>+'CALIFICACION FINAL'!#REF!</f>
        <v>#REF!</v>
      </c>
      <c r="B474" s="9" t="e">
        <f>+'CALIFICACION FINAL'!#REF!</f>
        <v>#REF!</v>
      </c>
      <c r="C474" s="9" t="e">
        <f>+'CALIFICACION FINAL'!#REF!</f>
        <v>#REF!</v>
      </c>
      <c r="D474" s="9" t="e">
        <f>+'CALIFICACION FINAL'!#REF!</f>
        <v>#REF!</v>
      </c>
      <c r="E474" s="15" t="e">
        <f>+'CALIFICACION FINAL'!#REF!/'CALIFICACION FINAL'!#REF!</f>
        <v>#REF!</v>
      </c>
      <c r="F474" s="15" t="e">
        <f>+'CALIFICACION FINAL'!#REF!/'CALIFICACION FINAL'!#REF!</f>
        <v>#REF!</v>
      </c>
      <c r="G474" s="15" t="e">
        <f>+'CALIFICACION FINAL'!#REF!/'CALIFICACION FINAL'!#REF!</f>
        <v>#REF!</v>
      </c>
      <c r="H474" s="15" t="e">
        <f>+'CALIFICACION FINAL'!#REF!/'CALIFICACION FINAL'!#REF!</f>
        <v>#REF!</v>
      </c>
      <c r="I474" s="15" t="e">
        <f>+'CALIFICACION FINAL'!#REF!/'CALIFICACION FINAL'!#REF!</f>
        <v>#REF!</v>
      </c>
      <c r="J474" s="15" t="e">
        <f>+'CALIFICACION FINAL'!#REF!/'CALIFICACION FINAL'!#REF!</f>
        <v>#REF!</v>
      </c>
      <c r="K474" s="15" t="e">
        <f>+'CALIFICACION FINAL'!#REF!/'CALIFICACION FINAL'!#REF!</f>
        <v>#REF!</v>
      </c>
      <c r="L474" s="15" t="e">
        <f>+'CALIFICACION FINAL'!#REF!/'CALIFICACION FINAL'!#REF!</f>
        <v>#REF!</v>
      </c>
      <c r="M474" s="15" t="e">
        <f>+'CALIFICACION FINAL'!#REF!/'CALIFICACION FINAL'!#REF!</f>
        <v>#REF!</v>
      </c>
      <c r="N474" s="15" t="e">
        <f>+'CALIFICACION FINAL'!#REF!/'CALIFICACION FINAL'!#REF!</f>
        <v>#REF!</v>
      </c>
      <c r="O474" s="15" t="e">
        <f>+'CALIFICACION FINAL'!#REF!/'CALIFICACION FINAL'!#REF!</f>
        <v>#REF!</v>
      </c>
      <c r="P474" s="15" t="e">
        <f>+'CALIFICACION FINAL'!#REF!/'CALIFICACION FINAL'!#REF!</f>
        <v>#REF!</v>
      </c>
      <c r="Q474" s="15" t="e">
        <f>+'CALIFICACION FINAL'!#REF!/'CALIFICACION FINAL'!#REF!</f>
        <v>#REF!</v>
      </c>
      <c r="R474" s="15" t="e">
        <f>+'CALIFICACION FINAL'!#REF!/'CALIFICACION FINAL'!#REF!</f>
        <v>#REF!</v>
      </c>
      <c r="S474" s="15" t="e">
        <f>+'CALIFICACION FINAL'!#REF!/'CALIFICACION FINAL'!#REF!</f>
        <v>#REF!</v>
      </c>
      <c r="T474" s="15" t="e">
        <f>+'CALIFICACION FINAL'!#REF!/'CALIFICACION FINAL'!#REF!</f>
        <v>#REF!</v>
      </c>
      <c r="U474" s="15" t="e">
        <f>+'CALIFICACION FINAL'!#REF!/'CALIFICACION FINAL'!#REF!</f>
        <v>#REF!</v>
      </c>
    </row>
    <row r="475" spans="1:21">
      <c r="A475" s="9" t="e">
        <f>+'CALIFICACION FINAL'!#REF!</f>
        <v>#REF!</v>
      </c>
      <c r="B475" s="9" t="e">
        <f>+'CALIFICACION FINAL'!#REF!</f>
        <v>#REF!</v>
      </c>
      <c r="C475" s="9" t="e">
        <f>+'CALIFICACION FINAL'!#REF!</f>
        <v>#REF!</v>
      </c>
      <c r="D475" s="9" t="e">
        <f>+'CALIFICACION FINAL'!#REF!</f>
        <v>#REF!</v>
      </c>
      <c r="E475" s="15" t="e">
        <f>+'CALIFICACION FINAL'!#REF!/'CALIFICACION FINAL'!#REF!</f>
        <v>#REF!</v>
      </c>
      <c r="F475" s="15" t="e">
        <f>+'CALIFICACION FINAL'!#REF!/'CALIFICACION FINAL'!#REF!</f>
        <v>#REF!</v>
      </c>
      <c r="G475" s="15" t="e">
        <f>+'CALIFICACION FINAL'!#REF!/'CALIFICACION FINAL'!#REF!</f>
        <v>#REF!</v>
      </c>
      <c r="H475" s="15" t="e">
        <f>+'CALIFICACION FINAL'!#REF!/'CALIFICACION FINAL'!#REF!</f>
        <v>#REF!</v>
      </c>
      <c r="I475" s="15" t="e">
        <f>+'CALIFICACION FINAL'!#REF!/'CALIFICACION FINAL'!#REF!</f>
        <v>#REF!</v>
      </c>
      <c r="J475" s="15" t="e">
        <f>+'CALIFICACION FINAL'!#REF!/'CALIFICACION FINAL'!#REF!</f>
        <v>#REF!</v>
      </c>
      <c r="K475" s="15" t="e">
        <f>+'CALIFICACION FINAL'!#REF!/'CALIFICACION FINAL'!#REF!</f>
        <v>#REF!</v>
      </c>
      <c r="L475" s="15" t="e">
        <f>+'CALIFICACION FINAL'!#REF!/'CALIFICACION FINAL'!#REF!</f>
        <v>#REF!</v>
      </c>
      <c r="M475" s="15" t="e">
        <f>+'CALIFICACION FINAL'!#REF!/'CALIFICACION FINAL'!#REF!</f>
        <v>#REF!</v>
      </c>
      <c r="N475" s="15" t="e">
        <f>+'CALIFICACION FINAL'!#REF!/'CALIFICACION FINAL'!#REF!</f>
        <v>#REF!</v>
      </c>
      <c r="O475" s="15" t="e">
        <f>+'CALIFICACION FINAL'!#REF!/'CALIFICACION FINAL'!#REF!</f>
        <v>#REF!</v>
      </c>
      <c r="P475" s="15" t="e">
        <f>+'CALIFICACION FINAL'!#REF!/'CALIFICACION FINAL'!#REF!</f>
        <v>#REF!</v>
      </c>
      <c r="Q475" s="15" t="e">
        <f>+'CALIFICACION FINAL'!#REF!/'CALIFICACION FINAL'!#REF!</f>
        <v>#REF!</v>
      </c>
      <c r="R475" s="15" t="e">
        <f>+'CALIFICACION FINAL'!#REF!/'CALIFICACION FINAL'!#REF!</f>
        <v>#REF!</v>
      </c>
      <c r="S475" s="15" t="e">
        <f>+'CALIFICACION FINAL'!#REF!/'CALIFICACION FINAL'!#REF!</f>
        <v>#REF!</v>
      </c>
      <c r="T475" s="15" t="e">
        <f>+'CALIFICACION FINAL'!#REF!/'CALIFICACION FINAL'!#REF!</f>
        <v>#REF!</v>
      </c>
      <c r="U475" s="15" t="e">
        <f>+'CALIFICACION FINAL'!#REF!/'CALIFICACION FINAL'!#REF!</f>
        <v>#REF!</v>
      </c>
    </row>
    <row r="476" spans="1:21">
      <c r="A476" s="9" t="e">
        <f>+'CALIFICACION FINAL'!#REF!</f>
        <v>#REF!</v>
      </c>
      <c r="B476" s="9" t="e">
        <f>+'CALIFICACION FINAL'!#REF!</f>
        <v>#REF!</v>
      </c>
      <c r="C476" s="9" t="e">
        <f>+'CALIFICACION FINAL'!#REF!</f>
        <v>#REF!</v>
      </c>
      <c r="D476" s="9" t="e">
        <f>+'CALIFICACION FINAL'!#REF!</f>
        <v>#REF!</v>
      </c>
      <c r="E476" s="15" t="e">
        <f>+'CALIFICACION FINAL'!#REF!/'CALIFICACION FINAL'!#REF!</f>
        <v>#REF!</v>
      </c>
      <c r="F476" s="15" t="e">
        <f>+'CALIFICACION FINAL'!#REF!/'CALIFICACION FINAL'!#REF!</f>
        <v>#REF!</v>
      </c>
      <c r="G476" s="15" t="e">
        <f>+'CALIFICACION FINAL'!#REF!/'CALIFICACION FINAL'!#REF!</f>
        <v>#REF!</v>
      </c>
      <c r="H476" s="15" t="e">
        <f>+'CALIFICACION FINAL'!#REF!/'CALIFICACION FINAL'!#REF!</f>
        <v>#REF!</v>
      </c>
      <c r="I476" s="15" t="e">
        <f>+'CALIFICACION FINAL'!#REF!/'CALIFICACION FINAL'!#REF!</f>
        <v>#REF!</v>
      </c>
      <c r="J476" s="15" t="e">
        <f>+'CALIFICACION FINAL'!#REF!/'CALIFICACION FINAL'!#REF!</f>
        <v>#REF!</v>
      </c>
      <c r="K476" s="15" t="e">
        <f>+'CALIFICACION FINAL'!#REF!/'CALIFICACION FINAL'!#REF!</f>
        <v>#REF!</v>
      </c>
      <c r="L476" s="15" t="e">
        <f>+'CALIFICACION FINAL'!#REF!/'CALIFICACION FINAL'!#REF!</f>
        <v>#REF!</v>
      </c>
      <c r="M476" s="15" t="e">
        <f>+'CALIFICACION FINAL'!#REF!/'CALIFICACION FINAL'!#REF!</f>
        <v>#REF!</v>
      </c>
      <c r="N476" s="15" t="e">
        <f>+'CALIFICACION FINAL'!#REF!/'CALIFICACION FINAL'!#REF!</f>
        <v>#REF!</v>
      </c>
      <c r="O476" s="15" t="e">
        <f>+'CALIFICACION FINAL'!#REF!/'CALIFICACION FINAL'!#REF!</f>
        <v>#REF!</v>
      </c>
      <c r="P476" s="15" t="e">
        <f>+'CALIFICACION FINAL'!#REF!/'CALIFICACION FINAL'!#REF!</f>
        <v>#REF!</v>
      </c>
      <c r="Q476" s="15" t="e">
        <f>+'CALIFICACION FINAL'!#REF!/'CALIFICACION FINAL'!#REF!</f>
        <v>#REF!</v>
      </c>
      <c r="R476" s="15" t="e">
        <f>+'CALIFICACION FINAL'!#REF!/'CALIFICACION FINAL'!#REF!</f>
        <v>#REF!</v>
      </c>
      <c r="S476" s="15" t="e">
        <f>+'CALIFICACION FINAL'!#REF!/'CALIFICACION FINAL'!#REF!</f>
        <v>#REF!</v>
      </c>
      <c r="T476" s="15" t="e">
        <f>+'CALIFICACION FINAL'!#REF!/'CALIFICACION FINAL'!#REF!</f>
        <v>#REF!</v>
      </c>
      <c r="U476" s="15" t="e">
        <f>+'CALIFICACION FINAL'!#REF!/'CALIFICACION FINAL'!#REF!</f>
        <v>#REF!</v>
      </c>
    </row>
    <row r="477" spans="1:21">
      <c r="A477" s="9" t="e">
        <f>+'CALIFICACION FINAL'!#REF!</f>
        <v>#REF!</v>
      </c>
      <c r="B477" s="9" t="e">
        <f>+'CALIFICACION FINAL'!#REF!</f>
        <v>#REF!</v>
      </c>
      <c r="C477" s="9" t="e">
        <f>+'CALIFICACION FINAL'!#REF!</f>
        <v>#REF!</v>
      </c>
      <c r="D477" s="9" t="e">
        <f>+'CALIFICACION FINAL'!#REF!</f>
        <v>#REF!</v>
      </c>
      <c r="E477" s="15" t="e">
        <f>+'CALIFICACION FINAL'!#REF!/'CALIFICACION FINAL'!#REF!</f>
        <v>#REF!</v>
      </c>
      <c r="F477" s="15" t="e">
        <f>+'CALIFICACION FINAL'!#REF!/'CALIFICACION FINAL'!#REF!</f>
        <v>#REF!</v>
      </c>
      <c r="G477" s="15" t="e">
        <f>+'CALIFICACION FINAL'!#REF!/'CALIFICACION FINAL'!#REF!</f>
        <v>#REF!</v>
      </c>
      <c r="H477" s="15" t="e">
        <f>+'CALIFICACION FINAL'!#REF!/'CALIFICACION FINAL'!#REF!</f>
        <v>#REF!</v>
      </c>
      <c r="I477" s="15" t="e">
        <f>+'CALIFICACION FINAL'!#REF!/'CALIFICACION FINAL'!#REF!</f>
        <v>#REF!</v>
      </c>
      <c r="J477" s="15" t="e">
        <f>+'CALIFICACION FINAL'!#REF!/'CALIFICACION FINAL'!#REF!</f>
        <v>#REF!</v>
      </c>
      <c r="K477" s="15" t="e">
        <f>+'CALIFICACION FINAL'!#REF!/'CALIFICACION FINAL'!#REF!</f>
        <v>#REF!</v>
      </c>
      <c r="L477" s="15" t="e">
        <f>+'CALIFICACION FINAL'!#REF!/'CALIFICACION FINAL'!#REF!</f>
        <v>#REF!</v>
      </c>
      <c r="M477" s="15" t="e">
        <f>+'CALIFICACION FINAL'!#REF!/'CALIFICACION FINAL'!#REF!</f>
        <v>#REF!</v>
      </c>
      <c r="N477" s="15" t="e">
        <f>+'CALIFICACION FINAL'!#REF!/'CALIFICACION FINAL'!#REF!</f>
        <v>#REF!</v>
      </c>
      <c r="O477" s="15" t="e">
        <f>+'CALIFICACION FINAL'!#REF!/'CALIFICACION FINAL'!#REF!</f>
        <v>#REF!</v>
      </c>
      <c r="P477" s="15" t="e">
        <f>+'CALIFICACION FINAL'!#REF!/'CALIFICACION FINAL'!#REF!</f>
        <v>#REF!</v>
      </c>
      <c r="Q477" s="15" t="e">
        <f>+'CALIFICACION FINAL'!#REF!/'CALIFICACION FINAL'!#REF!</f>
        <v>#REF!</v>
      </c>
      <c r="R477" s="15" t="e">
        <f>+'CALIFICACION FINAL'!#REF!/'CALIFICACION FINAL'!#REF!</f>
        <v>#REF!</v>
      </c>
      <c r="S477" s="15" t="e">
        <f>+'CALIFICACION FINAL'!#REF!/'CALIFICACION FINAL'!#REF!</f>
        <v>#REF!</v>
      </c>
      <c r="T477" s="15" t="e">
        <f>+'CALIFICACION FINAL'!#REF!/'CALIFICACION FINAL'!#REF!</f>
        <v>#REF!</v>
      </c>
      <c r="U477" s="15" t="e">
        <f>+'CALIFICACION FINAL'!#REF!/'CALIFICACION FINAL'!#REF!</f>
        <v>#REF!</v>
      </c>
    </row>
    <row r="478" spans="1:21">
      <c r="A478" s="9" t="e">
        <f>+'CALIFICACION FINAL'!#REF!</f>
        <v>#REF!</v>
      </c>
      <c r="B478" s="9" t="e">
        <f>+'CALIFICACION FINAL'!#REF!</f>
        <v>#REF!</v>
      </c>
      <c r="C478" s="9" t="e">
        <f>+'CALIFICACION FINAL'!#REF!</f>
        <v>#REF!</v>
      </c>
      <c r="D478" s="9" t="e">
        <f>+'CALIFICACION FINAL'!#REF!</f>
        <v>#REF!</v>
      </c>
      <c r="E478" s="15" t="e">
        <f>+'CALIFICACION FINAL'!#REF!/'CALIFICACION FINAL'!#REF!</f>
        <v>#REF!</v>
      </c>
      <c r="F478" s="15" t="e">
        <f>+'CALIFICACION FINAL'!#REF!/'CALIFICACION FINAL'!#REF!</f>
        <v>#REF!</v>
      </c>
      <c r="G478" s="15" t="e">
        <f>+'CALIFICACION FINAL'!#REF!/'CALIFICACION FINAL'!#REF!</f>
        <v>#REF!</v>
      </c>
      <c r="H478" s="15" t="e">
        <f>+'CALIFICACION FINAL'!#REF!/'CALIFICACION FINAL'!#REF!</f>
        <v>#REF!</v>
      </c>
      <c r="I478" s="15" t="e">
        <f>+'CALIFICACION FINAL'!#REF!/'CALIFICACION FINAL'!#REF!</f>
        <v>#REF!</v>
      </c>
      <c r="J478" s="15" t="e">
        <f>+'CALIFICACION FINAL'!#REF!/'CALIFICACION FINAL'!#REF!</f>
        <v>#REF!</v>
      </c>
      <c r="K478" s="15" t="e">
        <f>+'CALIFICACION FINAL'!#REF!/'CALIFICACION FINAL'!#REF!</f>
        <v>#REF!</v>
      </c>
      <c r="L478" s="15" t="e">
        <f>+'CALIFICACION FINAL'!#REF!/'CALIFICACION FINAL'!#REF!</f>
        <v>#REF!</v>
      </c>
      <c r="M478" s="15" t="e">
        <f>+'CALIFICACION FINAL'!#REF!/'CALIFICACION FINAL'!#REF!</f>
        <v>#REF!</v>
      </c>
      <c r="N478" s="15" t="e">
        <f>+'CALIFICACION FINAL'!#REF!/'CALIFICACION FINAL'!#REF!</f>
        <v>#REF!</v>
      </c>
      <c r="O478" s="15" t="e">
        <f>+'CALIFICACION FINAL'!#REF!/'CALIFICACION FINAL'!#REF!</f>
        <v>#REF!</v>
      </c>
      <c r="P478" s="15" t="e">
        <f>+'CALIFICACION FINAL'!#REF!/'CALIFICACION FINAL'!#REF!</f>
        <v>#REF!</v>
      </c>
      <c r="Q478" s="15" t="e">
        <f>+'CALIFICACION FINAL'!#REF!/'CALIFICACION FINAL'!#REF!</f>
        <v>#REF!</v>
      </c>
      <c r="R478" s="15" t="e">
        <f>+'CALIFICACION FINAL'!#REF!/'CALIFICACION FINAL'!#REF!</f>
        <v>#REF!</v>
      </c>
      <c r="S478" s="15" t="e">
        <f>+'CALIFICACION FINAL'!#REF!/'CALIFICACION FINAL'!#REF!</f>
        <v>#REF!</v>
      </c>
      <c r="T478" s="15" t="e">
        <f>+'CALIFICACION FINAL'!#REF!/'CALIFICACION FINAL'!#REF!</f>
        <v>#REF!</v>
      </c>
      <c r="U478" s="15" t="e">
        <f>+'CALIFICACION FINAL'!#REF!/'CALIFICACION FINAL'!#REF!</f>
        <v>#REF!</v>
      </c>
    </row>
    <row r="479" spans="1:21">
      <c r="A479" s="9" t="e">
        <f>+'CALIFICACION FINAL'!#REF!</f>
        <v>#REF!</v>
      </c>
      <c r="B479" s="9" t="e">
        <f>+'CALIFICACION FINAL'!#REF!</f>
        <v>#REF!</v>
      </c>
      <c r="C479" s="9" t="e">
        <f>+'CALIFICACION FINAL'!#REF!</f>
        <v>#REF!</v>
      </c>
      <c r="D479" s="9" t="e">
        <f>+'CALIFICACION FINAL'!#REF!</f>
        <v>#REF!</v>
      </c>
      <c r="E479" s="15" t="e">
        <f>+'CALIFICACION FINAL'!#REF!/'CALIFICACION FINAL'!#REF!</f>
        <v>#REF!</v>
      </c>
      <c r="F479" s="15" t="e">
        <f>+'CALIFICACION FINAL'!#REF!/'CALIFICACION FINAL'!#REF!</f>
        <v>#REF!</v>
      </c>
      <c r="G479" s="15" t="e">
        <f>+'CALIFICACION FINAL'!#REF!/'CALIFICACION FINAL'!#REF!</f>
        <v>#REF!</v>
      </c>
      <c r="H479" s="15" t="e">
        <f>+'CALIFICACION FINAL'!#REF!/'CALIFICACION FINAL'!#REF!</f>
        <v>#REF!</v>
      </c>
      <c r="I479" s="15" t="e">
        <f>+'CALIFICACION FINAL'!#REF!/'CALIFICACION FINAL'!#REF!</f>
        <v>#REF!</v>
      </c>
      <c r="J479" s="15" t="e">
        <f>+'CALIFICACION FINAL'!#REF!/'CALIFICACION FINAL'!#REF!</f>
        <v>#REF!</v>
      </c>
      <c r="K479" s="15" t="e">
        <f>+'CALIFICACION FINAL'!#REF!/'CALIFICACION FINAL'!#REF!</f>
        <v>#REF!</v>
      </c>
      <c r="L479" s="15" t="e">
        <f>+'CALIFICACION FINAL'!#REF!/'CALIFICACION FINAL'!#REF!</f>
        <v>#REF!</v>
      </c>
      <c r="M479" s="15" t="e">
        <f>+'CALIFICACION FINAL'!#REF!/'CALIFICACION FINAL'!#REF!</f>
        <v>#REF!</v>
      </c>
      <c r="N479" s="15" t="e">
        <f>+'CALIFICACION FINAL'!#REF!/'CALIFICACION FINAL'!#REF!</f>
        <v>#REF!</v>
      </c>
      <c r="O479" s="15" t="e">
        <f>+'CALIFICACION FINAL'!#REF!/'CALIFICACION FINAL'!#REF!</f>
        <v>#REF!</v>
      </c>
      <c r="P479" s="15" t="e">
        <f>+'CALIFICACION FINAL'!#REF!/'CALIFICACION FINAL'!#REF!</f>
        <v>#REF!</v>
      </c>
      <c r="Q479" s="15" t="e">
        <f>+'CALIFICACION FINAL'!#REF!/'CALIFICACION FINAL'!#REF!</f>
        <v>#REF!</v>
      </c>
      <c r="R479" s="15" t="e">
        <f>+'CALIFICACION FINAL'!#REF!/'CALIFICACION FINAL'!#REF!</f>
        <v>#REF!</v>
      </c>
      <c r="S479" s="15" t="e">
        <f>+'CALIFICACION FINAL'!#REF!/'CALIFICACION FINAL'!#REF!</f>
        <v>#REF!</v>
      </c>
      <c r="T479" s="15" t="e">
        <f>+'CALIFICACION FINAL'!#REF!/'CALIFICACION FINAL'!#REF!</f>
        <v>#REF!</v>
      </c>
      <c r="U479" s="15" t="e">
        <f>+'CALIFICACION FINAL'!#REF!/'CALIFICACION FINAL'!#REF!</f>
        <v>#REF!</v>
      </c>
    </row>
    <row r="480" spans="1:21">
      <c r="A480" s="9" t="e">
        <f>+'CALIFICACION FINAL'!#REF!</f>
        <v>#REF!</v>
      </c>
      <c r="B480" s="9" t="e">
        <f>+'CALIFICACION FINAL'!#REF!</f>
        <v>#REF!</v>
      </c>
      <c r="C480" s="9" t="e">
        <f>+'CALIFICACION FINAL'!#REF!</f>
        <v>#REF!</v>
      </c>
      <c r="D480" s="9" t="e">
        <f>+'CALIFICACION FINAL'!#REF!</f>
        <v>#REF!</v>
      </c>
      <c r="E480" s="15" t="e">
        <f>+'CALIFICACION FINAL'!#REF!/'CALIFICACION FINAL'!#REF!</f>
        <v>#REF!</v>
      </c>
      <c r="F480" s="15" t="e">
        <f>+'CALIFICACION FINAL'!#REF!/'CALIFICACION FINAL'!#REF!</f>
        <v>#REF!</v>
      </c>
      <c r="G480" s="15" t="e">
        <f>+'CALIFICACION FINAL'!#REF!/'CALIFICACION FINAL'!#REF!</f>
        <v>#REF!</v>
      </c>
      <c r="H480" s="15" t="e">
        <f>+'CALIFICACION FINAL'!#REF!/'CALIFICACION FINAL'!#REF!</f>
        <v>#REF!</v>
      </c>
      <c r="I480" s="15" t="e">
        <f>+'CALIFICACION FINAL'!#REF!/'CALIFICACION FINAL'!#REF!</f>
        <v>#REF!</v>
      </c>
      <c r="J480" s="15" t="e">
        <f>+'CALIFICACION FINAL'!#REF!/'CALIFICACION FINAL'!#REF!</f>
        <v>#REF!</v>
      </c>
      <c r="K480" s="15" t="e">
        <f>+'CALIFICACION FINAL'!#REF!/'CALIFICACION FINAL'!#REF!</f>
        <v>#REF!</v>
      </c>
      <c r="L480" s="15" t="e">
        <f>+'CALIFICACION FINAL'!#REF!/'CALIFICACION FINAL'!#REF!</f>
        <v>#REF!</v>
      </c>
      <c r="M480" s="15" t="e">
        <f>+'CALIFICACION FINAL'!#REF!/'CALIFICACION FINAL'!#REF!</f>
        <v>#REF!</v>
      </c>
      <c r="N480" s="15" t="e">
        <f>+'CALIFICACION FINAL'!#REF!/'CALIFICACION FINAL'!#REF!</f>
        <v>#REF!</v>
      </c>
      <c r="O480" s="15" t="e">
        <f>+'CALIFICACION FINAL'!#REF!/'CALIFICACION FINAL'!#REF!</f>
        <v>#REF!</v>
      </c>
      <c r="P480" s="15" t="e">
        <f>+'CALIFICACION FINAL'!#REF!/'CALIFICACION FINAL'!#REF!</f>
        <v>#REF!</v>
      </c>
      <c r="Q480" s="15" t="e">
        <f>+'CALIFICACION FINAL'!#REF!/'CALIFICACION FINAL'!#REF!</f>
        <v>#REF!</v>
      </c>
      <c r="R480" s="15" t="e">
        <f>+'CALIFICACION FINAL'!#REF!/'CALIFICACION FINAL'!#REF!</f>
        <v>#REF!</v>
      </c>
      <c r="S480" s="15" t="e">
        <f>+'CALIFICACION FINAL'!#REF!/'CALIFICACION FINAL'!#REF!</f>
        <v>#REF!</v>
      </c>
      <c r="T480" s="15" t="e">
        <f>+'CALIFICACION FINAL'!#REF!/'CALIFICACION FINAL'!#REF!</f>
        <v>#REF!</v>
      </c>
      <c r="U480" s="15" t="e">
        <f>+'CALIFICACION FINAL'!#REF!/'CALIFICACION FINAL'!#REF!</f>
        <v>#REF!</v>
      </c>
    </row>
    <row r="481" spans="1:21">
      <c r="A481" s="9" t="e">
        <f>+'CALIFICACION FINAL'!#REF!</f>
        <v>#REF!</v>
      </c>
      <c r="B481" s="9" t="e">
        <f>+'CALIFICACION FINAL'!#REF!</f>
        <v>#REF!</v>
      </c>
      <c r="C481" s="9" t="e">
        <f>+'CALIFICACION FINAL'!#REF!</f>
        <v>#REF!</v>
      </c>
      <c r="D481" s="9" t="e">
        <f>+'CALIFICACION FINAL'!#REF!</f>
        <v>#REF!</v>
      </c>
      <c r="E481" s="15" t="e">
        <f>+'CALIFICACION FINAL'!#REF!/'CALIFICACION FINAL'!#REF!</f>
        <v>#REF!</v>
      </c>
      <c r="F481" s="15" t="e">
        <f>+'CALIFICACION FINAL'!#REF!/'CALIFICACION FINAL'!#REF!</f>
        <v>#REF!</v>
      </c>
      <c r="G481" s="15" t="e">
        <f>+'CALIFICACION FINAL'!#REF!/'CALIFICACION FINAL'!#REF!</f>
        <v>#REF!</v>
      </c>
      <c r="H481" s="15" t="e">
        <f>+'CALIFICACION FINAL'!#REF!/'CALIFICACION FINAL'!#REF!</f>
        <v>#REF!</v>
      </c>
      <c r="I481" s="15" t="e">
        <f>+'CALIFICACION FINAL'!#REF!/'CALIFICACION FINAL'!#REF!</f>
        <v>#REF!</v>
      </c>
      <c r="J481" s="15" t="e">
        <f>+'CALIFICACION FINAL'!#REF!/'CALIFICACION FINAL'!#REF!</f>
        <v>#REF!</v>
      </c>
      <c r="K481" s="15" t="e">
        <f>+'CALIFICACION FINAL'!#REF!/'CALIFICACION FINAL'!#REF!</f>
        <v>#REF!</v>
      </c>
      <c r="L481" s="15" t="e">
        <f>+'CALIFICACION FINAL'!#REF!/'CALIFICACION FINAL'!#REF!</f>
        <v>#REF!</v>
      </c>
      <c r="M481" s="15" t="e">
        <f>+'CALIFICACION FINAL'!#REF!/'CALIFICACION FINAL'!#REF!</f>
        <v>#REF!</v>
      </c>
      <c r="N481" s="15" t="e">
        <f>+'CALIFICACION FINAL'!#REF!/'CALIFICACION FINAL'!#REF!</f>
        <v>#REF!</v>
      </c>
      <c r="O481" s="15" t="e">
        <f>+'CALIFICACION FINAL'!#REF!/'CALIFICACION FINAL'!#REF!</f>
        <v>#REF!</v>
      </c>
      <c r="P481" s="15" t="e">
        <f>+'CALIFICACION FINAL'!#REF!/'CALIFICACION FINAL'!#REF!</f>
        <v>#REF!</v>
      </c>
      <c r="Q481" s="15" t="e">
        <f>+'CALIFICACION FINAL'!#REF!/'CALIFICACION FINAL'!#REF!</f>
        <v>#REF!</v>
      </c>
      <c r="R481" s="15" t="e">
        <f>+'CALIFICACION FINAL'!#REF!/'CALIFICACION FINAL'!#REF!</f>
        <v>#REF!</v>
      </c>
      <c r="S481" s="15" t="e">
        <f>+'CALIFICACION FINAL'!#REF!/'CALIFICACION FINAL'!#REF!</f>
        <v>#REF!</v>
      </c>
      <c r="T481" s="15" t="e">
        <f>+'CALIFICACION FINAL'!#REF!/'CALIFICACION FINAL'!#REF!</f>
        <v>#REF!</v>
      </c>
      <c r="U481" s="15" t="e">
        <f>+'CALIFICACION FINAL'!#REF!/'CALIFICACION FINAL'!#REF!</f>
        <v>#REF!</v>
      </c>
    </row>
    <row r="482" spans="1:21">
      <c r="A482" s="9" t="e">
        <f>+'CALIFICACION FINAL'!#REF!</f>
        <v>#REF!</v>
      </c>
      <c r="B482" s="9" t="e">
        <f>+'CALIFICACION FINAL'!#REF!</f>
        <v>#REF!</v>
      </c>
      <c r="C482" s="9" t="e">
        <f>+'CALIFICACION FINAL'!#REF!</f>
        <v>#REF!</v>
      </c>
      <c r="D482" s="9" t="e">
        <f>+'CALIFICACION FINAL'!#REF!</f>
        <v>#REF!</v>
      </c>
      <c r="E482" s="15" t="e">
        <f>+'CALIFICACION FINAL'!#REF!/'CALIFICACION FINAL'!#REF!</f>
        <v>#REF!</v>
      </c>
      <c r="F482" s="15" t="e">
        <f>+'CALIFICACION FINAL'!#REF!/'CALIFICACION FINAL'!#REF!</f>
        <v>#REF!</v>
      </c>
      <c r="G482" s="15" t="e">
        <f>+'CALIFICACION FINAL'!#REF!/'CALIFICACION FINAL'!#REF!</f>
        <v>#REF!</v>
      </c>
      <c r="H482" s="15" t="e">
        <f>+'CALIFICACION FINAL'!#REF!/'CALIFICACION FINAL'!#REF!</f>
        <v>#REF!</v>
      </c>
      <c r="I482" s="15" t="e">
        <f>+'CALIFICACION FINAL'!#REF!/'CALIFICACION FINAL'!#REF!</f>
        <v>#REF!</v>
      </c>
      <c r="J482" s="15" t="e">
        <f>+'CALIFICACION FINAL'!#REF!/'CALIFICACION FINAL'!#REF!</f>
        <v>#REF!</v>
      </c>
      <c r="K482" s="15" t="e">
        <f>+'CALIFICACION FINAL'!#REF!/'CALIFICACION FINAL'!#REF!</f>
        <v>#REF!</v>
      </c>
      <c r="L482" s="15" t="e">
        <f>+'CALIFICACION FINAL'!#REF!/'CALIFICACION FINAL'!#REF!</f>
        <v>#REF!</v>
      </c>
      <c r="M482" s="15" t="e">
        <f>+'CALIFICACION FINAL'!#REF!/'CALIFICACION FINAL'!#REF!</f>
        <v>#REF!</v>
      </c>
      <c r="N482" s="15" t="e">
        <f>+'CALIFICACION FINAL'!#REF!/'CALIFICACION FINAL'!#REF!</f>
        <v>#REF!</v>
      </c>
      <c r="O482" s="15" t="e">
        <f>+'CALIFICACION FINAL'!#REF!/'CALIFICACION FINAL'!#REF!</f>
        <v>#REF!</v>
      </c>
      <c r="P482" s="15" t="e">
        <f>+'CALIFICACION FINAL'!#REF!/'CALIFICACION FINAL'!#REF!</f>
        <v>#REF!</v>
      </c>
      <c r="Q482" s="15" t="e">
        <f>+'CALIFICACION FINAL'!#REF!/'CALIFICACION FINAL'!#REF!</f>
        <v>#REF!</v>
      </c>
      <c r="R482" s="15" t="e">
        <f>+'CALIFICACION FINAL'!#REF!/'CALIFICACION FINAL'!#REF!</f>
        <v>#REF!</v>
      </c>
      <c r="S482" s="15" t="e">
        <f>+'CALIFICACION FINAL'!#REF!/'CALIFICACION FINAL'!#REF!</f>
        <v>#REF!</v>
      </c>
      <c r="T482" s="15" t="e">
        <f>+'CALIFICACION FINAL'!#REF!/'CALIFICACION FINAL'!#REF!</f>
        <v>#REF!</v>
      </c>
      <c r="U482" s="15" t="e">
        <f>+'CALIFICACION FINAL'!#REF!/'CALIFICACION FINAL'!#REF!</f>
        <v>#REF!</v>
      </c>
    </row>
    <row r="483" spans="1:21">
      <c r="A483" s="9" t="e">
        <f>+'CALIFICACION FINAL'!#REF!</f>
        <v>#REF!</v>
      </c>
      <c r="B483" s="9" t="e">
        <f>+'CALIFICACION FINAL'!#REF!</f>
        <v>#REF!</v>
      </c>
      <c r="C483" s="9" t="e">
        <f>+'CALIFICACION FINAL'!#REF!</f>
        <v>#REF!</v>
      </c>
      <c r="D483" s="9" t="e">
        <f>+'CALIFICACION FINAL'!#REF!</f>
        <v>#REF!</v>
      </c>
      <c r="E483" s="15" t="e">
        <f>+'CALIFICACION FINAL'!#REF!/'CALIFICACION FINAL'!#REF!</f>
        <v>#REF!</v>
      </c>
      <c r="F483" s="15" t="e">
        <f>+'CALIFICACION FINAL'!#REF!/'CALIFICACION FINAL'!#REF!</f>
        <v>#REF!</v>
      </c>
      <c r="G483" s="15" t="e">
        <f>+'CALIFICACION FINAL'!#REF!/'CALIFICACION FINAL'!#REF!</f>
        <v>#REF!</v>
      </c>
      <c r="H483" s="15" t="e">
        <f>+'CALIFICACION FINAL'!#REF!/'CALIFICACION FINAL'!#REF!</f>
        <v>#REF!</v>
      </c>
      <c r="I483" s="15" t="e">
        <f>+'CALIFICACION FINAL'!#REF!/'CALIFICACION FINAL'!#REF!</f>
        <v>#REF!</v>
      </c>
      <c r="J483" s="15" t="e">
        <f>+'CALIFICACION FINAL'!#REF!/'CALIFICACION FINAL'!#REF!</f>
        <v>#REF!</v>
      </c>
      <c r="K483" s="15" t="e">
        <f>+'CALIFICACION FINAL'!#REF!/'CALIFICACION FINAL'!#REF!</f>
        <v>#REF!</v>
      </c>
      <c r="L483" s="15" t="e">
        <f>+'CALIFICACION FINAL'!#REF!/'CALIFICACION FINAL'!#REF!</f>
        <v>#REF!</v>
      </c>
      <c r="M483" s="15" t="e">
        <f>+'CALIFICACION FINAL'!#REF!/'CALIFICACION FINAL'!#REF!</f>
        <v>#REF!</v>
      </c>
      <c r="N483" s="15" t="e">
        <f>+'CALIFICACION FINAL'!#REF!/'CALIFICACION FINAL'!#REF!</f>
        <v>#REF!</v>
      </c>
      <c r="O483" s="15" t="e">
        <f>+'CALIFICACION FINAL'!#REF!/'CALIFICACION FINAL'!#REF!</f>
        <v>#REF!</v>
      </c>
      <c r="P483" s="15" t="e">
        <f>+'CALIFICACION FINAL'!#REF!/'CALIFICACION FINAL'!#REF!</f>
        <v>#REF!</v>
      </c>
      <c r="Q483" s="15" t="e">
        <f>+'CALIFICACION FINAL'!#REF!/'CALIFICACION FINAL'!#REF!</f>
        <v>#REF!</v>
      </c>
      <c r="R483" s="15" t="e">
        <f>+'CALIFICACION FINAL'!#REF!/'CALIFICACION FINAL'!#REF!</f>
        <v>#REF!</v>
      </c>
      <c r="S483" s="15" t="e">
        <f>+'CALIFICACION FINAL'!#REF!/'CALIFICACION FINAL'!#REF!</f>
        <v>#REF!</v>
      </c>
      <c r="T483" s="15" t="e">
        <f>+'CALIFICACION FINAL'!#REF!/'CALIFICACION FINAL'!#REF!</f>
        <v>#REF!</v>
      </c>
      <c r="U483" s="15" t="e">
        <f>+'CALIFICACION FINAL'!#REF!/'CALIFICACION FINAL'!#REF!</f>
        <v>#REF!</v>
      </c>
    </row>
    <row r="484" spans="1:21">
      <c r="A484" s="9" t="e">
        <f>+'CALIFICACION FINAL'!#REF!</f>
        <v>#REF!</v>
      </c>
      <c r="B484" s="9" t="e">
        <f>+'CALIFICACION FINAL'!#REF!</f>
        <v>#REF!</v>
      </c>
      <c r="C484" s="9" t="e">
        <f>+'CALIFICACION FINAL'!#REF!</f>
        <v>#REF!</v>
      </c>
      <c r="D484" s="9" t="e">
        <f>+'CALIFICACION FINAL'!#REF!</f>
        <v>#REF!</v>
      </c>
      <c r="E484" s="15" t="e">
        <f>+'CALIFICACION FINAL'!#REF!/'CALIFICACION FINAL'!#REF!</f>
        <v>#REF!</v>
      </c>
      <c r="F484" s="15" t="e">
        <f>+'CALIFICACION FINAL'!#REF!/'CALIFICACION FINAL'!#REF!</f>
        <v>#REF!</v>
      </c>
      <c r="G484" s="15" t="e">
        <f>+'CALIFICACION FINAL'!#REF!/'CALIFICACION FINAL'!#REF!</f>
        <v>#REF!</v>
      </c>
      <c r="H484" s="15" t="e">
        <f>+'CALIFICACION FINAL'!#REF!/'CALIFICACION FINAL'!#REF!</f>
        <v>#REF!</v>
      </c>
      <c r="I484" s="15" t="e">
        <f>+'CALIFICACION FINAL'!#REF!/'CALIFICACION FINAL'!#REF!</f>
        <v>#REF!</v>
      </c>
      <c r="J484" s="15" t="e">
        <f>+'CALIFICACION FINAL'!#REF!/'CALIFICACION FINAL'!#REF!</f>
        <v>#REF!</v>
      </c>
      <c r="K484" s="15" t="e">
        <f>+'CALIFICACION FINAL'!#REF!/'CALIFICACION FINAL'!#REF!</f>
        <v>#REF!</v>
      </c>
      <c r="L484" s="15" t="e">
        <f>+'CALIFICACION FINAL'!#REF!/'CALIFICACION FINAL'!#REF!</f>
        <v>#REF!</v>
      </c>
      <c r="M484" s="15" t="e">
        <f>+'CALIFICACION FINAL'!#REF!/'CALIFICACION FINAL'!#REF!</f>
        <v>#REF!</v>
      </c>
      <c r="N484" s="15" t="e">
        <f>+'CALIFICACION FINAL'!#REF!/'CALIFICACION FINAL'!#REF!</f>
        <v>#REF!</v>
      </c>
      <c r="O484" s="15" t="e">
        <f>+'CALIFICACION FINAL'!#REF!/'CALIFICACION FINAL'!#REF!</f>
        <v>#REF!</v>
      </c>
      <c r="P484" s="15" t="e">
        <f>+'CALIFICACION FINAL'!#REF!/'CALIFICACION FINAL'!#REF!</f>
        <v>#REF!</v>
      </c>
      <c r="Q484" s="15" t="e">
        <f>+'CALIFICACION FINAL'!#REF!/'CALIFICACION FINAL'!#REF!</f>
        <v>#REF!</v>
      </c>
      <c r="R484" s="15" t="e">
        <f>+'CALIFICACION FINAL'!#REF!/'CALIFICACION FINAL'!#REF!</f>
        <v>#REF!</v>
      </c>
      <c r="S484" s="15" t="e">
        <f>+'CALIFICACION FINAL'!#REF!/'CALIFICACION FINAL'!#REF!</f>
        <v>#REF!</v>
      </c>
      <c r="T484" s="15" t="e">
        <f>+'CALIFICACION FINAL'!#REF!/'CALIFICACION FINAL'!#REF!</f>
        <v>#REF!</v>
      </c>
      <c r="U484" s="15" t="e">
        <f>+'CALIFICACION FINAL'!#REF!/'CALIFICACION FINAL'!#REF!</f>
        <v>#REF!</v>
      </c>
    </row>
    <row r="485" spans="1:21">
      <c r="A485" s="9" t="e">
        <f>+'CALIFICACION FINAL'!#REF!</f>
        <v>#REF!</v>
      </c>
      <c r="B485" s="9" t="e">
        <f>+'CALIFICACION FINAL'!#REF!</f>
        <v>#REF!</v>
      </c>
      <c r="C485" s="9" t="e">
        <f>+'CALIFICACION FINAL'!#REF!</f>
        <v>#REF!</v>
      </c>
      <c r="D485" s="9" t="e">
        <f>+'CALIFICACION FINAL'!#REF!</f>
        <v>#REF!</v>
      </c>
      <c r="E485" s="15" t="e">
        <f>+'CALIFICACION FINAL'!#REF!/'CALIFICACION FINAL'!#REF!</f>
        <v>#REF!</v>
      </c>
      <c r="F485" s="15" t="e">
        <f>+'CALIFICACION FINAL'!#REF!/'CALIFICACION FINAL'!#REF!</f>
        <v>#REF!</v>
      </c>
      <c r="G485" s="15" t="e">
        <f>+'CALIFICACION FINAL'!#REF!/'CALIFICACION FINAL'!#REF!</f>
        <v>#REF!</v>
      </c>
      <c r="H485" s="15" t="e">
        <f>+'CALIFICACION FINAL'!#REF!/'CALIFICACION FINAL'!#REF!</f>
        <v>#REF!</v>
      </c>
      <c r="I485" s="15" t="e">
        <f>+'CALIFICACION FINAL'!#REF!/'CALIFICACION FINAL'!#REF!</f>
        <v>#REF!</v>
      </c>
      <c r="J485" s="15" t="e">
        <f>+'CALIFICACION FINAL'!#REF!/'CALIFICACION FINAL'!#REF!</f>
        <v>#REF!</v>
      </c>
      <c r="K485" s="15" t="e">
        <f>+'CALIFICACION FINAL'!#REF!/'CALIFICACION FINAL'!#REF!</f>
        <v>#REF!</v>
      </c>
      <c r="L485" s="15" t="e">
        <f>+'CALIFICACION FINAL'!#REF!/'CALIFICACION FINAL'!#REF!</f>
        <v>#REF!</v>
      </c>
      <c r="M485" s="15" t="e">
        <f>+'CALIFICACION FINAL'!#REF!/'CALIFICACION FINAL'!#REF!</f>
        <v>#REF!</v>
      </c>
      <c r="N485" s="15" t="e">
        <f>+'CALIFICACION FINAL'!#REF!/'CALIFICACION FINAL'!#REF!</f>
        <v>#REF!</v>
      </c>
      <c r="O485" s="15" t="e">
        <f>+'CALIFICACION FINAL'!#REF!/'CALIFICACION FINAL'!#REF!</f>
        <v>#REF!</v>
      </c>
      <c r="P485" s="15" t="e">
        <f>+'CALIFICACION FINAL'!#REF!/'CALIFICACION FINAL'!#REF!</f>
        <v>#REF!</v>
      </c>
      <c r="Q485" s="15" t="e">
        <f>+'CALIFICACION FINAL'!#REF!/'CALIFICACION FINAL'!#REF!</f>
        <v>#REF!</v>
      </c>
      <c r="R485" s="15" t="e">
        <f>+'CALIFICACION FINAL'!#REF!/'CALIFICACION FINAL'!#REF!</f>
        <v>#REF!</v>
      </c>
      <c r="S485" s="15" t="e">
        <f>+'CALIFICACION FINAL'!#REF!/'CALIFICACION FINAL'!#REF!</f>
        <v>#REF!</v>
      </c>
      <c r="T485" s="15" t="e">
        <f>+'CALIFICACION FINAL'!#REF!/'CALIFICACION FINAL'!#REF!</f>
        <v>#REF!</v>
      </c>
      <c r="U485" s="15" t="e">
        <f>+'CALIFICACION FINAL'!#REF!/'CALIFICACION FINAL'!#REF!</f>
        <v>#REF!</v>
      </c>
    </row>
    <row r="486" spans="1:21">
      <c r="A486" s="9" t="e">
        <f>+'CALIFICACION FINAL'!#REF!</f>
        <v>#REF!</v>
      </c>
      <c r="B486" s="9" t="e">
        <f>+'CALIFICACION FINAL'!#REF!</f>
        <v>#REF!</v>
      </c>
      <c r="C486" s="9" t="e">
        <f>+'CALIFICACION FINAL'!#REF!</f>
        <v>#REF!</v>
      </c>
      <c r="D486" s="9" t="e">
        <f>+'CALIFICACION FINAL'!#REF!</f>
        <v>#REF!</v>
      </c>
      <c r="E486" s="15" t="e">
        <f>+'CALIFICACION FINAL'!#REF!/'CALIFICACION FINAL'!#REF!</f>
        <v>#REF!</v>
      </c>
      <c r="F486" s="15" t="e">
        <f>+'CALIFICACION FINAL'!#REF!/'CALIFICACION FINAL'!#REF!</f>
        <v>#REF!</v>
      </c>
      <c r="G486" s="15" t="e">
        <f>+'CALIFICACION FINAL'!#REF!/'CALIFICACION FINAL'!#REF!</f>
        <v>#REF!</v>
      </c>
      <c r="H486" s="15" t="e">
        <f>+'CALIFICACION FINAL'!#REF!/'CALIFICACION FINAL'!#REF!</f>
        <v>#REF!</v>
      </c>
      <c r="I486" s="15" t="e">
        <f>+'CALIFICACION FINAL'!#REF!/'CALIFICACION FINAL'!#REF!</f>
        <v>#REF!</v>
      </c>
      <c r="J486" s="15" t="e">
        <f>+'CALIFICACION FINAL'!#REF!/'CALIFICACION FINAL'!#REF!</f>
        <v>#REF!</v>
      </c>
      <c r="K486" s="15" t="e">
        <f>+'CALIFICACION FINAL'!#REF!/'CALIFICACION FINAL'!#REF!</f>
        <v>#REF!</v>
      </c>
      <c r="L486" s="15" t="e">
        <f>+'CALIFICACION FINAL'!#REF!/'CALIFICACION FINAL'!#REF!</f>
        <v>#REF!</v>
      </c>
      <c r="M486" s="15" t="e">
        <f>+'CALIFICACION FINAL'!#REF!/'CALIFICACION FINAL'!#REF!</f>
        <v>#REF!</v>
      </c>
      <c r="N486" s="15" t="e">
        <f>+'CALIFICACION FINAL'!#REF!/'CALIFICACION FINAL'!#REF!</f>
        <v>#REF!</v>
      </c>
      <c r="O486" s="15" t="e">
        <f>+'CALIFICACION FINAL'!#REF!/'CALIFICACION FINAL'!#REF!</f>
        <v>#REF!</v>
      </c>
      <c r="P486" s="15" t="e">
        <f>+'CALIFICACION FINAL'!#REF!/'CALIFICACION FINAL'!#REF!</f>
        <v>#REF!</v>
      </c>
      <c r="Q486" s="15" t="e">
        <f>+'CALIFICACION FINAL'!#REF!/'CALIFICACION FINAL'!#REF!</f>
        <v>#REF!</v>
      </c>
      <c r="R486" s="15" t="e">
        <f>+'CALIFICACION FINAL'!#REF!/'CALIFICACION FINAL'!#REF!</f>
        <v>#REF!</v>
      </c>
      <c r="S486" s="15" t="e">
        <f>+'CALIFICACION FINAL'!#REF!/'CALIFICACION FINAL'!#REF!</f>
        <v>#REF!</v>
      </c>
      <c r="T486" s="15" t="e">
        <f>+'CALIFICACION FINAL'!#REF!/'CALIFICACION FINAL'!#REF!</f>
        <v>#REF!</v>
      </c>
      <c r="U486" s="15" t="e">
        <f>+'CALIFICACION FINAL'!#REF!/'CALIFICACION FINAL'!#REF!</f>
        <v>#REF!</v>
      </c>
    </row>
    <row r="487" spans="1:21">
      <c r="A487" s="9" t="e">
        <f>+'CALIFICACION FINAL'!#REF!</f>
        <v>#REF!</v>
      </c>
      <c r="B487" s="9" t="e">
        <f>+'CALIFICACION FINAL'!#REF!</f>
        <v>#REF!</v>
      </c>
      <c r="C487" s="9" t="e">
        <f>+'CALIFICACION FINAL'!#REF!</f>
        <v>#REF!</v>
      </c>
      <c r="D487" s="9" t="e">
        <f>+'CALIFICACION FINAL'!#REF!</f>
        <v>#REF!</v>
      </c>
      <c r="E487" s="15" t="e">
        <f>+'CALIFICACION FINAL'!#REF!/'CALIFICACION FINAL'!#REF!</f>
        <v>#REF!</v>
      </c>
      <c r="F487" s="15" t="e">
        <f>+'CALIFICACION FINAL'!#REF!/'CALIFICACION FINAL'!#REF!</f>
        <v>#REF!</v>
      </c>
      <c r="G487" s="15" t="e">
        <f>+'CALIFICACION FINAL'!#REF!/'CALIFICACION FINAL'!#REF!</f>
        <v>#REF!</v>
      </c>
      <c r="H487" s="15" t="e">
        <f>+'CALIFICACION FINAL'!#REF!/'CALIFICACION FINAL'!#REF!</f>
        <v>#REF!</v>
      </c>
      <c r="I487" s="15" t="e">
        <f>+'CALIFICACION FINAL'!#REF!/'CALIFICACION FINAL'!#REF!</f>
        <v>#REF!</v>
      </c>
      <c r="J487" s="15" t="e">
        <f>+'CALIFICACION FINAL'!#REF!/'CALIFICACION FINAL'!#REF!</f>
        <v>#REF!</v>
      </c>
      <c r="K487" s="15" t="e">
        <f>+'CALIFICACION FINAL'!#REF!/'CALIFICACION FINAL'!#REF!</f>
        <v>#REF!</v>
      </c>
      <c r="L487" s="15" t="e">
        <f>+'CALIFICACION FINAL'!#REF!/'CALIFICACION FINAL'!#REF!</f>
        <v>#REF!</v>
      </c>
      <c r="M487" s="15" t="e">
        <f>+'CALIFICACION FINAL'!#REF!/'CALIFICACION FINAL'!#REF!</f>
        <v>#REF!</v>
      </c>
      <c r="N487" s="15" t="e">
        <f>+'CALIFICACION FINAL'!#REF!/'CALIFICACION FINAL'!#REF!</f>
        <v>#REF!</v>
      </c>
      <c r="O487" s="15" t="e">
        <f>+'CALIFICACION FINAL'!#REF!/'CALIFICACION FINAL'!#REF!</f>
        <v>#REF!</v>
      </c>
      <c r="P487" s="15" t="e">
        <f>+'CALIFICACION FINAL'!#REF!/'CALIFICACION FINAL'!#REF!</f>
        <v>#REF!</v>
      </c>
      <c r="Q487" s="15" t="e">
        <f>+'CALIFICACION FINAL'!#REF!/'CALIFICACION FINAL'!#REF!</f>
        <v>#REF!</v>
      </c>
      <c r="R487" s="15" t="e">
        <f>+'CALIFICACION FINAL'!#REF!/'CALIFICACION FINAL'!#REF!</f>
        <v>#REF!</v>
      </c>
      <c r="S487" s="15" t="e">
        <f>+'CALIFICACION FINAL'!#REF!/'CALIFICACION FINAL'!#REF!</f>
        <v>#REF!</v>
      </c>
      <c r="T487" s="15" t="e">
        <f>+'CALIFICACION FINAL'!#REF!/'CALIFICACION FINAL'!#REF!</f>
        <v>#REF!</v>
      </c>
      <c r="U487" s="15" t="e">
        <f>+'CALIFICACION FINAL'!#REF!/'CALIFICACION FINAL'!#REF!</f>
        <v>#REF!</v>
      </c>
    </row>
    <row r="488" spans="1:21">
      <c r="A488" s="9" t="e">
        <f>+'CALIFICACION FINAL'!#REF!</f>
        <v>#REF!</v>
      </c>
      <c r="B488" s="9" t="e">
        <f>+'CALIFICACION FINAL'!#REF!</f>
        <v>#REF!</v>
      </c>
      <c r="C488" s="9" t="e">
        <f>+'CALIFICACION FINAL'!#REF!</f>
        <v>#REF!</v>
      </c>
      <c r="D488" s="9" t="e">
        <f>+'CALIFICACION FINAL'!#REF!</f>
        <v>#REF!</v>
      </c>
      <c r="E488" s="15" t="e">
        <f>+'CALIFICACION FINAL'!#REF!/'CALIFICACION FINAL'!#REF!</f>
        <v>#REF!</v>
      </c>
      <c r="F488" s="15" t="e">
        <f>+'CALIFICACION FINAL'!#REF!/'CALIFICACION FINAL'!#REF!</f>
        <v>#REF!</v>
      </c>
      <c r="G488" s="15" t="e">
        <f>+'CALIFICACION FINAL'!#REF!/'CALIFICACION FINAL'!#REF!</f>
        <v>#REF!</v>
      </c>
      <c r="H488" s="15" t="e">
        <f>+'CALIFICACION FINAL'!#REF!/'CALIFICACION FINAL'!#REF!</f>
        <v>#REF!</v>
      </c>
      <c r="I488" s="15" t="e">
        <f>+'CALIFICACION FINAL'!#REF!/'CALIFICACION FINAL'!#REF!</f>
        <v>#REF!</v>
      </c>
      <c r="J488" s="15" t="e">
        <f>+'CALIFICACION FINAL'!#REF!/'CALIFICACION FINAL'!#REF!</f>
        <v>#REF!</v>
      </c>
      <c r="K488" s="15" t="e">
        <f>+'CALIFICACION FINAL'!#REF!/'CALIFICACION FINAL'!#REF!</f>
        <v>#REF!</v>
      </c>
      <c r="L488" s="15" t="e">
        <f>+'CALIFICACION FINAL'!#REF!/'CALIFICACION FINAL'!#REF!</f>
        <v>#REF!</v>
      </c>
      <c r="M488" s="15" t="e">
        <f>+'CALIFICACION FINAL'!#REF!/'CALIFICACION FINAL'!#REF!</f>
        <v>#REF!</v>
      </c>
      <c r="N488" s="15" t="e">
        <f>+'CALIFICACION FINAL'!#REF!/'CALIFICACION FINAL'!#REF!</f>
        <v>#REF!</v>
      </c>
      <c r="O488" s="15" t="e">
        <f>+'CALIFICACION FINAL'!#REF!/'CALIFICACION FINAL'!#REF!</f>
        <v>#REF!</v>
      </c>
      <c r="P488" s="15" t="e">
        <f>+'CALIFICACION FINAL'!#REF!/'CALIFICACION FINAL'!#REF!</f>
        <v>#REF!</v>
      </c>
      <c r="Q488" s="15" t="e">
        <f>+'CALIFICACION FINAL'!#REF!/'CALIFICACION FINAL'!#REF!</f>
        <v>#REF!</v>
      </c>
      <c r="R488" s="15" t="e">
        <f>+'CALIFICACION FINAL'!#REF!/'CALIFICACION FINAL'!#REF!</f>
        <v>#REF!</v>
      </c>
      <c r="S488" s="15" t="e">
        <f>+'CALIFICACION FINAL'!#REF!/'CALIFICACION FINAL'!#REF!</f>
        <v>#REF!</v>
      </c>
      <c r="T488" s="15" t="e">
        <f>+'CALIFICACION FINAL'!#REF!/'CALIFICACION FINAL'!#REF!</f>
        <v>#REF!</v>
      </c>
      <c r="U488" s="15" t="e">
        <f>+'CALIFICACION FINAL'!#REF!/'CALIFICACION FINAL'!#REF!</f>
        <v>#REF!</v>
      </c>
    </row>
    <row r="489" spans="1:21">
      <c r="A489" s="9" t="e">
        <f>+'CALIFICACION FINAL'!#REF!</f>
        <v>#REF!</v>
      </c>
      <c r="B489" s="9" t="e">
        <f>+'CALIFICACION FINAL'!#REF!</f>
        <v>#REF!</v>
      </c>
      <c r="C489" s="9" t="e">
        <f>+'CALIFICACION FINAL'!#REF!</f>
        <v>#REF!</v>
      </c>
      <c r="D489" s="9" t="e">
        <f>+'CALIFICACION FINAL'!#REF!</f>
        <v>#REF!</v>
      </c>
      <c r="E489" s="15" t="e">
        <f>+'CALIFICACION FINAL'!#REF!/'CALIFICACION FINAL'!#REF!</f>
        <v>#REF!</v>
      </c>
      <c r="F489" s="15" t="e">
        <f>+'CALIFICACION FINAL'!#REF!/'CALIFICACION FINAL'!#REF!</f>
        <v>#REF!</v>
      </c>
      <c r="G489" s="15" t="e">
        <f>+'CALIFICACION FINAL'!#REF!/'CALIFICACION FINAL'!#REF!</f>
        <v>#REF!</v>
      </c>
      <c r="H489" s="15" t="e">
        <f>+'CALIFICACION FINAL'!#REF!/'CALIFICACION FINAL'!#REF!</f>
        <v>#REF!</v>
      </c>
      <c r="I489" s="15" t="e">
        <f>+'CALIFICACION FINAL'!#REF!/'CALIFICACION FINAL'!#REF!</f>
        <v>#REF!</v>
      </c>
      <c r="J489" s="15" t="e">
        <f>+'CALIFICACION FINAL'!#REF!/'CALIFICACION FINAL'!#REF!</f>
        <v>#REF!</v>
      </c>
      <c r="K489" s="15" t="e">
        <f>+'CALIFICACION FINAL'!#REF!/'CALIFICACION FINAL'!#REF!</f>
        <v>#REF!</v>
      </c>
      <c r="L489" s="15" t="e">
        <f>+'CALIFICACION FINAL'!#REF!/'CALIFICACION FINAL'!#REF!</f>
        <v>#REF!</v>
      </c>
      <c r="M489" s="15" t="e">
        <f>+'CALIFICACION FINAL'!#REF!/'CALIFICACION FINAL'!#REF!</f>
        <v>#REF!</v>
      </c>
      <c r="N489" s="15" t="e">
        <f>+'CALIFICACION FINAL'!#REF!/'CALIFICACION FINAL'!#REF!</f>
        <v>#REF!</v>
      </c>
      <c r="O489" s="15" t="e">
        <f>+'CALIFICACION FINAL'!#REF!/'CALIFICACION FINAL'!#REF!</f>
        <v>#REF!</v>
      </c>
      <c r="P489" s="15" t="e">
        <f>+'CALIFICACION FINAL'!#REF!/'CALIFICACION FINAL'!#REF!</f>
        <v>#REF!</v>
      </c>
      <c r="Q489" s="15" t="e">
        <f>+'CALIFICACION FINAL'!#REF!/'CALIFICACION FINAL'!#REF!</f>
        <v>#REF!</v>
      </c>
      <c r="R489" s="15" t="e">
        <f>+'CALIFICACION FINAL'!#REF!/'CALIFICACION FINAL'!#REF!</f>
        <v>#REF!</v>
      </c>
      <c r="S489" s="15" t="e">
        <f>+'CALIFICACION FINAL'!#REF!/'CALIFICACION FINAL'!#REF!</f>
        <v>#REF!</v>
      </c>
      <c r="T489" s="15" t="e">
        <f>+'CALIFICACION FINAL'!#REF!/'CALIFICACION FINAL'!#REF!</f>
        <v>#REF!</v>
      </c>
      <c r="U489" s="15" t="e">
        <f>+'CALIFICACION FINAL'!#REF!/'CALIFICACION FINAL'!#REF!</f>
        <v>#REF!</v>
      </c>
    </row>
    <row r="490" spans="1:21">
      <c r="A490" s="9" t="e">
        <f>+'CALIFICACION FINAL'!#REF!</f>
        <v>#REF!</v>
      </c>
      <c r="B490" s="9" t="e">
        <f>+'CALIFICACION FINAL'!#REF!</f>
        <v>#REF!</v>
      </c>
      <c r="C490" s="9" t="e">
        <f>+'CALIFICACION FINAL'!#REF!</f>
        <v>#REF!</v>
      </c>
      <c r="D490" s="9" t="e">
        <f>+'CALIFICACION FINAL'!#REF!</f>
        <v>#REF!</v>
      </c>
      <c r="E490" s="15" t="e">
        <f>+'CALIFICACION FINAL'!#REF!/'CALIFICACION FINAL'!#REF!</f>
        <v>#REF!</v>
      </c>
      <c r="F490" s="15" t="e">
        <f>+'CALIFICACION FINAL'!#REF!/'CALIFICACION FINAL'!#REF!</f>
        <v>#REF!</v>
      </c>
      <c r="G490" s="15" t="e">
        <f>+'CALIFICACION FINAL'!#REF!/'CALIFICACION FINAL'!#REF!</f>
        <v>#REF!</v>
      </c>
      <c r="H490" s="15" t="e">
        <f>+'CALIFICACION FINAL'!#REF!/'CALIFICACION FINAL'!#REF!</f>
        <v>#REF!</v>
      </c>
      <c r="I490" s="15" t="e">
        <f>+'CALIFICACION FINAL'!#REF!/'CALIFICACION FINAL'!#REF!</f>
        <v>#REF!</v>
      </c>
      <c r="J490" s="15" t="e">
        <f>+'CALIFICACION FINAL'!#REF!/'CALIFICACION FINAL'!#REF!</f>
        <v>#REF!</v>
      </c>
      <c r="K490" s="15" t="e">
        <f>+'CALIFICACION FINAL'!#REF!/'CALIFICACION FINAL'!#REF!</f>
        <v>#REF!</v>
      </c>
      <c r="L490" s="15" t="e">
        <f>+'CALIFICACION FINAL'!#REF!/'CALIFICACION FINAL'!#REF!</f>
        <v>#REF!</v>
      </c>
      <c r="M490" s="15" t="e">
        <f>+'CALIFICACION FINAL'!#REF!/'CALIFICACION FINAL'!#REF!</f>
        <v>#REF!</v>
      </c>
      <c r="N490" s="15" t="e">
        <f>+'CALIFICACION FINAL'!#REF!/'CALIFICACION FINAL'!#REF!</f>
        <v>#REF!</v>
      </c>
      <c r="O490" s="15" t="e">
        <f>+'CALIFICACION FINAL'!#REF!/'CALIFICACION FINAL'!#REF!</f>
        <v>#REF!</v>
      </c>
      <c r="P490" s="15" t="e">
        <f>+'CALIFICACION FINAL'!#REF!/'CALIFICACION FINAL'!#REF!</f>
        <v>#REF!</v>
      </c>
      <c r="Q490" s="15" t="e">
        <f>+'CALIFICACION FINAL'!#REF!/'CALIFICACION FINAL'!#REF!</f>
        <v>#REF!</v>
      </c>
      <c r="R490" s="15" t="e">
        <f>+'CALIFICACION FINAL'!#REF!/'CALIFICACION FINAL'!#REF!</f>
        <v>#REF!</v>
      </c>
      <c r="S490" s="15" t="e">
        <f>+'CALIFICACION FINAL'!#REF!/'CALIFICACION FINAL'!#REF!</f>
        <v>#REF!</v>
      </c>
      <c r="T490" s="15" t="e">
        <f>+'CALIFICACION FINAL'!#REF!/'CALIFICACION FINAL'!#REF!</f>
        <v>#REF!</v>
      </c>
      <c r="U490" s="15" t="e">
        <f>+'CALIFICACION FINAL'!#REF!/'CALIFICACION FINAL'!#REF!</f>
        <v>#REF!</v>
      </c>
    </row>
    <row r="491" spans="1:21">
      <c r="A491" s="9" t="e">
        <f>+'CALIFICACION FINAL'!#REF!</f>
        <v>#REF!</v>
      </c>
      <c r="B491" s="9" t="e">
        <f>+'CALIFICACION FINAL'!#REF!</f>
        <v>#REF!</v>
      </c>
      <c r="C491" s="9" t="e">
        <f>+'CALIFICACION FINAL'!#REF!</f>
        <v>#REF!</v>
      </c>
      <c r="D491" s="9" t="e">
        <f>+'CALIFICACION FINAL'!#REF!</f>
        <v>#REF!</v>
      </c>
      <c r="E491" s="15" t="e">
        <f>+'CALIFICACION FINAL'!#REF!/'CALIFICACION FINAL'!#REF!</f>
        <v>#REF!</v>
      </c>
      <c r="F491" s="15" t="e">
        <f>+'CALIFICACION FINAL'!#REF!/'CALIFICACION FINAL'!#REF!</f>
        <v>#REF!</v>
      </c>
      <c r="G491" s="15" t="e">
        <f>+'CALIFICACION FINAL'!#REF!/'CALIFICACION FINAL'!#REF!</f>
        <v>#REF!</v>
      </c>
      <c r="H491" s="15" t="e">
        <f>+'CALIFICACION FINAL'!#REF!/'CALIFICACION FINAL'!#REF!</f>
        <v>#REF!</v>
      </c>
      <c r="I491" s="15" t="e">
        <f>+'CALIFICACION FINAL'!#REF!/'CALIFICACION FINAL'!#REF!</f>
        <v>#REF!</v>
      </c>
      <c r="J491" s="15" t="e">
        <f>+'CALIFICACION FINAL'!#REF!/'CALIFICACION FINAL'!#REF!</f>
        <v>#REF!</v>
      </c>
      <c r="K491" s="15" t="e">
        <f>+'CALIFICACION FINAL'!#REF!/'CALIFICACION FINAL'!#REF!</f>
        <v>#REF!</v>
      </c>
      <c r="L491" s="15" t="e">
        <f>+'CALIFICACION FINAL'!#REF!/'CALIFICACION FINAL'!#REF!</f>
        <v>#REF!</v>
      </c>
      <c r="M491" s="15" t="e">
        <f>+'CALIFICACION FINAL'!#REF!/'CALIFICACION FINAL'!#REF!</f>
        <v>#REF!</v>
      </c>
      <c r="N491" s="15" t="e">
        <f>+'CALIFICACION FINAL'!#REF!/'CALIFICACION FINAL'!#REF!</f>
        <v>#REF!</v>
      </c>
      <c r="O491" s="15" t="e">
        <f>+'CALIFICACION FINAL'!#REF!/'CALIFICACION FINAL'!#REF!</f>
        <v>#REF!</v>
      </c>
      <c r="P491" s="15" t="e">
        <f>+'CALIFICACION FINAL'!#REF!/'CALIFICACION FINAL'!#REF!</f>
        <v>#REF!</v>
      </c>
      <c r="Q491" s="15" t="e">
        <f>+'CALIFICACION FINAL'!#REF!/'CALIFICACION FINAL'!#REF!</f>
        <v>#REF!</v>
      </c>
      <c r="R491" s="15" t="e">
        <f>+'CALIFICACION FINAL'!#REF!/'CALIFICACION FINAL'!#REF!</f>
        <v>#REF!</v>
      </c>
      <c r="S491" s="15" t="e">
        <f>+'CALIFICACION FINAL'!#REF!/'CALIFICACION FINAL'!#REF!</f>
        <v>#REF!</v>
      </c>
      <c r="T491" s="15" t="e">
        <f>+'CALIFICACION FINAL'!#REF!/'CALIFICACION FINAL'!#REF!</f>
        <v>#REF!</v>
      </c>
      <c r="U491" s="15" t="e">
        <f>+'CALIFICACION FINAL'!#REF!/'CALIFICACION FINAL'!#REF!</f>
        <v>#REF!</v>
      </c>
    </row>
    <row r="492" spans="1:21">
      <c r="A492" s="9" t="e">
        <f>+'CALIFICACION FINAL'!#REF!</f>
        <v>#REF!</v>
      </c>
      <c r="B492" s="9" t="e">
        <f>+'CALIFICACION FINAL'!#REF!</f>
        <v>#REF!</v>
      </c>
      <c r="C492" s="9" t="e">
        <f>+'CALIFICACION FINAL'!#REF!</f>
        <v>#REF!</v>
      </c>
      <c r="D492" s="9" t="e">
        <f>+'CALIFICACION FINAL'!#REF!</f>
        <v>#REF!</v>
      </c>
      <c r="E492" s="15" t="e">
        <f>+'CALIFICACION FINAL'!#REF!/'CALIFICACION FINAL'!#REF!</f>
        <v>#REF!</v>
      </c>
      <c r="F492" s="15" t="e">
        <f>+'CALIFICACION FINAL'!#REF!/'CALIFICACION FINAL'!#REF!</f>
        <v>#REF!</v>
      </c>
      <c r="G492" s="15" t="e">
        <f>+'CALIFICACION FINAL'!#REF!/'CALIFICACION FINAL'!#REF!</f>
        <v>#REF!</v>
      </c>
      <c r="H492" s="15" t="e">
        <f>+'CALIFICACION FINAL'!#REF!/'CALIFICACION FINAL'!#REF!</f>
        <v>#REF!</v>
      </c>
      <c r="I492" s="15" t="e">
        <f>+'CALIFICACION FINAL'!#REF!/'CALIFICACION FINAL'!#REF!</f>
        <v>#REF!</v>
      </c>
      <c r="J492" s="15" t="e">
        <f>+'CALIFICACION FINAL'!#REF!/'CALIFICACION FINAL'!#REF!</f>
        <v>#REF!</v>
      </c>
      <c r="K492" s="15" t="e">
        <f>+'CALIFICACION FINAL'!#REF!/'CALIFICACION FINAL'!#REF!</f>
        <v>#REF!</v>
      </c>
      <c r="L492" s="15" t="e">
        <f>+'CALIFICACION FINAL'!#REF!/'CALIFICACION FINAL'!#REF!</f>
        <v>#REF!</v>
      </c>
      <c r="M492" s="15" t="e">
        <f>+'CALIFICACION FINAL'!#REF!/'CALIFICACION FINAL'!#REF!</f>
        <v>#REF!</v>
      </c>
      <c r="N492" s="15" t="e">
        <f>+'CALIFICACION FINAL'!#REF!/'CALIFICACION FINAL'!#REF!</f>
        <v>#REF!</v>
      </c>
      <c r="O492" s="15" t="e">
        <f>+'CALIFICACION FINAL'!#REF!/'CALIFICACION FINAL'!#REF!</f>
        <v>#REF!</v>
      </c>
      <c r="P492" s="15" t="e">
        <f>+'CALIFICACION FINAL'!#REF!/'CALIFICACION FINAL'!#REF!</f>
        <v>#REF!</v>
      </c>
      <c r="Q492" s="15" t="e">
        <f>+'CALIFICACION FINAL'!#REF!/'CALIFICACION FINAL'!#REF!</f>
        <v>#REF!</v>
      </c>
      <c r="R492" s="15" t="e">
        <f>+'CALIFICACION FINAL'!#REF!/'CALIFICACION FINAL'!#REF!</f>
        <v>#REF!</v>
      </c>
      <c r="S492" s="15" t="e">
        <f>+'CALIFICACION FINAL'!#REF!/'CALIFICACION FINAL'!#REF!</f>
        <v>#REF!</v>
      </c>
      <c r="T492" s="15" t="e">
        <f>+'CALIFICACION FINAL'!#REF!/'CALIFICACION FINAL'!#REF!</f>
        <v>#REF!</v>
      </c>
      <c r="U492" s="15" t="e">
        <f>+'CALIFICACION FINAL'!#REF!/'CALIFICACION FINAL'!#REF!</f>
        <v>#REF!</v>
      </c>
    </row>
    <row r="493" spans="1:21">
      <c r="A493" s="9" t="e">
        <f>+'CALIFICACION FINAL'!#REF!</f>
        <v>#REF!</v>
      </c>
      <c r="B493" s="9" t="e">
        <f>+'CALIFICACION FINAL'!#REF!</f>
        <v>#REF!</v>
      </c>
      <c r="C493" s="9" t="e">
        <f>+'CALIFICACION FINAL'!#REF!</f>
        <v>#REF!</v>
      </c>
      <c r="D493" s="9" t="e">
        <f>+'CALIFICACION FINAL'!#REF!</f>
        <v>#REF!</v>
      </c>
      <c r="E493" s="15" t="e">
        <f>+'CALIFICACION FINAL'!#REF!/'CALIFICACION FINAL'!#REF!</f>
        <v>#REF!</v>
      </c>
      <c r="F493" s="15" t="e">
        <f>+'CALIFICACION FINAL'!#REF!/'CALIFICACION FINAL'!#REF!</f>
        <v>#REF!</v>
      </c>
      <c r="G493" s="15" t="e">
        <f>+'CALIFICACION FINAL'!#REF!/'CALIFICACION FINAL'!#REF!</f>
        <v>#REF!</v>
      </c>
      <c r="H493" s="15" t="e">
        <f>+'CALIFICACION FINAL'!#REF!/'CALIFICACION FINAL'!#REF!</f>
        <v>#REF!</v>
      </c>
      <c r="I493" s="15" t="e">
        <f>+'CALIFICACION FINAL'!#REF!/'CALIFICACION FINAL'!#REF!</f>
        <v>#REF!</v>
      </c>
      <c r="J493" s="15" t="e">
        <f>+'CALIFICACION FINAL'!#REF!/'CALIFICACION FINAL'!#REF!</f>
        <v>#REF!</v>
      </c>
      <c r="K493" s="15" t="e">
        <f>+'CALIFICACION FINAL'!#REF!/'CALIFICACION FINAL'!#REF!</f>
        <v>#REF!</v>
      </c>
      <c r="L493" s="15" t="e">
        <f>+'CALIFICACION FINAL'!#REF!/'CALIFICACION FINAL'!#REF!</f>
        <v>#REF!</v>
      </c>
      <c r="M493" s="15" t="e">
        <f>+'CALIFICACION FINAL'!#REF!/'CALIFICACION FINAL'!#REF!</f>
        <v>#REF!</v>
      </c>
      <c r="N493" s="15" t="e">
        <f>+'CALIFICACION FINAL'!#REF!/'CALIFICACION FINAL'!#REF!</f>
        <v>#REF!</v>
      </c>
      <c r="O493" s="15" t="e">
        <f>+'CALIFICACION FINAL'!#REF!/'CALIFICACION FINAL'!#REF!</f>
        <v>#REF!</v>
      </c>
      <c r="P493" s="15" t="e">
        <f>+'CALIFICACION FINAL'!#REF!/'CALIFICACION FINAL'!#REF!</f>
        <v>#REF!</v>
      </c>
      <c r="Q493" s="15" t="e">
        <f>+'CALIFICACION FINAL'!#REF!/'CALIFICACION FINAL'!#REF!</f>
        <v>#REF!</v>
      </c>
      <c r="R493" s="15" t="e">
        <f>+'CALIFICACION FINAL'!#REF!/'CALIFICACION FINAL'!#REF!</f>
        <v>#REF!</v>
      </c>
      <c r="S493" s="15" t="e">
        <f>+'CALIFICACION FINAL'!#REF!/'CALIFICACION FINAL'!#REF!</f>
        <v>#REF!</v>
      </c>
      <c r="T493" s="15" t="e">
        <f>+'CALIFICACION FINAL'!#REF!/'CALIFICACION FINAL'!#REF!</f>
        <v>#REF!</v>
      </c>
      <c r="U493" s="15" t="e">
        <f>+'CALIFICACION FINAL'!#REF!/'CALIFICACION FINAL'!#REF!</f>
        <v>#REF!</v>
      </c>
    </row>
    <row r="494" spans="1:21">
      <c r="A494" s="9" t="e">
        <f>+'CALIFICACION FINAL'!#REF!</f>
        <v>#REF!</v>
      </c>
      <c r="B494" s="9" t="e">
        <f>+'CALIFICACION FINAL'!#REF!</f>
        <v>#REF!</v>
      </c>
      <c r="C494" s="9" t="e">
        <f>+'CALIFICACION FINAL'!#REF!</f>
        <v>#REF!</v>
      </c>
      <c r="D494" s="9" t="e">
        <f>+'CALIFICACION FINAL'!#REF!</f>
        <v>#REF!</v>
      </c>
      <c r="E494" s="15" t="e">
        <f>+'CALIFICACION FINAL'!#REF!/'CALIFICACION FINAL'!#REF!</f>
        <v>#REF!</v>
      </c>
      <c r="F494" s="15" t="e">
        <f>+'CALIFICACION FINAL'!#REF!/'CALIFICACION FINAL'!#REF!</f>
        <v>#REF!</v>
      </c>
      <c r="G494" s="15" t="e">
        <f>+'CALIFICACION FINAL'!#REF!/'CALIFICACION FINAL'!#REF!</f>
        <v>#REF!</v>
      </c>
      <c r="H494" s="15" t="e">
        <f>+'CALIFICACION FINAL'!#REF!/'CALIFICACION FINAL'!#REF!</f>
        <v>#REF!</v>
      </c>
      <c r="I494" s="15" t="e">
        <f>+'CALIFICACION FINAL'!#REF!/'CALIFICACION FINAL'!#REF!</f>
        <v>#REF!</v>
      </c>
      <c r="J494" s="15" t="e">
        <f>+'CALIFICACION FINAL'!#REF!/'CALIFICACION FINAL'!#REF!</f>
        <v>#REF!</v>
      </c>
      <c r="K494" s="15" t="e">
        <f>+'CALIFICACION FINAL'!#REF!/'CALIFICACION FINAL'!#REF!</f>
        <v>#REF!</v>
      </c>
      <c r="L494" s="15" t="e">
        <f>+'CALIFICACION FINAL'!#REF!/'CALIFICACION FINAL'!#REF!</f>
        <v>#REF!</v>
      </c>
      <c r="M494" s="15" t="e">
        <f>+'CALIFICACION FINAL'!#REF!/'CALIFICACION FINAL'!#REF!</f>
        <v>#REF!</v>
      </c>
      <c r="N494" s="15" t="e">
        <f>+'CALIFICACION FINAL'!#REF!/'CALIFICACION FINAL'!#REF!</f>
        <v>#REF!</v>
      </c>
      <c r="O494" s="15" t="e">
        <f>+'CALIFICACION FINAL'!#REF!/'CALIFICACION FINAL'!#REF!</f>
        <v>#REF!</v>
      </c>
      <c r="P494" s="15" t="e">
        <f>+'CALIFICACION FINAL'!#REF!/'CALIFICACION FINAL'!#REF!</f>
        <v>#REF!</v>
      </c>
      <c r="Q494" s="15" t="e">
        <f>+'CALIFICACION FINAL'!#REF!/'CALIFICACION FINAL'!#REF!</f>
        <v>#REF!</v>
      </c>
      <c r="R494" s="15" t="e">
        <f>+'CALIFICACION FINAL'!#REF!/'CALIFICACION FINAL'!#REF!</f>
        <v>#REF!</v>
      </c>
      <c r="S494" s="15" t="e">
        <f>+'CALIFICACION FINAL'!#REF!/'CALIFICACION FINAL'!#REF!</f>
        <v>#REF!</v>
      </c>
      <c r="T494" s="15" t="e">
        <f>+'CALIFICACION FINAL'!#REF!/'CALIFICACION FINAL'!#REF!</f>
        <v>#REF!</v>
      </c>
      <c r="U494" s="15" t="e">
        <f>+'CALIFICACION FINAL'!#REF!/'CALIFICACION FINAL'!#REF!</f>
        <v>#REF!</v>
      </c>
    </row>
    <row r="495" spans="1:21">
      <c r="A495" s="9" t="e">
        <f>+'CALIFICACION FINAL'!#REF!</f>
        <v>#REF!</v>
      </c>
      <c r="B495" s="9" t="e">
        <f>+'CALIFICACION FINAL'!#REF!</f>
        <v>#REF!</v>
      </c>
      <c r="C495" s="9" t="e">
        <f>+'CALIFICACION FINAL'!#REF!</f>
        <v>#REF!</v>
      </c>
      <c r="D495" s="9" t="e">
        <f>+'CALIFICACION FINAL'!#REF!</f>
        <v>#REF!</v>
      </c>
      <c r="E495" s="15" t="e">
        <f>+'CALIFICACION FINAL'!#REF!/'CALIFICACION FINAL'!#REF!</f>
        <v>#REF!</v>
      </c>
      <c r="F495" s="15" t="e">
        <f>+'CALIFICACION FINAL'!#REF!/'CALIFICACION FINAL'!#REF!</f>
        <v>#REF!</v>
      </c>
      <c r="G495" s="15" t="e">
        <f>+'CALIFICACION FINAL'!#REF!/'CALIFICACION FINAL'!#REF!</f>
        <v>#REF!</v>
      </c>
      <c r="H495" s="15" t="e">
        <f>+'CALIFICACION FINAL'!#REF!/'CALIFICACION FINAL'!#REF!</f>
        <v>#REF!</v>
      </c>
      <c r="I495" s="15" t="e">
        <f>+'CALIFICACION FINAL'!#REF!/'CALIFICACION FINAL'!#REF!</f>
        <v>#REF!</v>
      </c>
      <c r="J495" s="15" t="e">
        <f>+'CALIFICACION FINAL'!#REF!/'CALIFICACION FINAL'!#REF!</f>
        <v>#REF!</v>
      </c>
      <c r="K495" s="15" t="e">
        <f>+'CALIFICACION FINAL'!#REF!/'CALIFICACION FINAL'!#REF!</f>
        <v>#REF!</v>
      </c>
      <c r="L495" s="15" t="e">
        <f>+'CALIFICACION FINAL'!#REF!/'CALIFICACION FINAL'!#REF!</f>
        <v>#REF!</v>
      </c>
      <c r="M495" s="15" t="e">
        <f>+'CALIFICACION FINAL'!#REF!/'CALIFICACION FINAL'!#REF!</f>
        <v>#REF!</v>
      </c>
      <c r="N495" s="15" t="e">
        <f>+'CALIFICACION FINAL'!#REF!/'CALIFICACION FINAL'!#REF!</f>
        <v>#REF!</v>
      </c>
      <c r="O495" s="15" t="e">
        <f>+'CALIFICACION FINAL'!#REF!/'CALIFICACION FINAL'!#REF!</f>
        <v>#REF!</v>
      </c>
      <c r="P495" s="15" t="e">
        <f>+'CALIFICACION FINAL'!#REF!/'CALIFICACION FINAL'!#REF!</f>
        <v>#REF!</v>
      </c>
      <c r="Q495" s="15" t="e">
        <f>+'CALIFICACION FINAL'!#REF!/'CALIFICACION FINAL'!#REF!</f>
        <v>#REF!</v>
      </c>
      <c r="R495" s="15" t="e">
        <f>+'CALIFICACION FINAL'!#REF!/'CALIFICACION FINAL'!#REF!</f>
        <v>#REF!</v>
      </c>
      <c r="S495" s="15" t="e">
        <f>+'CALIFICACION FINAL'!#REF!/'CALIFICACION FINAL'!#REF!</f>
        <v>#REF!</v>
      </c>
      <c r="T495" s="15" t="e">
        <f>+'CALIFICACION FINAL'!#REF!/'CALIFICACION FINAL'!#REF!</f>
        <v>#REF!</v>
      </c>
      <c r="U495" s="15" t="e">
        <f>+'CALIFICACION FINAL'!#REF!/'CALIFICACION FINAL'!#REF!</f>
        <v>#REF!</v>
      </c>
    </row>
    <row r="496" spans="1:21">
      <c r="A496" s="9" t="e">
        <f>+'CALIFICACION FINAL'!#REF!</f>
        <v>#REF!</v>
      </c>
      <c r="B496" s="9" t="e">
        <f>+'CALIFICACION FINAL'!#REF!</f>
        <v>#REF!</v>
      </c>
      <c r="C496" s="9" t="e">
        <f>+'CALIFICACION FINAL'!#REF!</f>
        <v>#REF!</v>
      </c>
      <c r="D496" s="9" t="e">
        <f>+'CALIFICACION FINAL'!#REF!</f>
        <v>#REF!</v>
      </c>
      <c r="E496" s="15" t="e">
        <f>+'CALIFICACION FINAL'!#REF!/'CALIFICACION FINAL'!#REF!</f>
        <v>#REF!</v>
      </c>
      <c r="F496" s="15" t="e">
        <f>+'CALIFICACION FINAL'!#REF!/'CALIFICACION FINAL'!#REF!</f>
        <v>#REF!</v>
      </c>
      <c r="G496" s="15" t="e">
        <f>+'CALIFICACION FINAL'!#REF!/'CALIFICACION FINAL'!#REF!</f>
        <v>#REF!</v>
      </c>
      <c r="H496" s="15" t="e">
        <f>+'CALIFICACION FINAL'!#REF!/'CALIFICACION FINAL'!#REF!</f>
        <v>#REF!</v>
      </c>
      <c r="I496" s="15" t="e">
        <f>+'CALIFICACION FINAL'!#REF!/'CALIFICACION FINAL'!#REF!</f>
        <v>#REF!</v>
      </c>
      <c r="J496" s="15" t="e">
        <f>+'CALIFICACION FINAL'!#REF!/'CALIFICACION FINAL'!#REF!</f>
        <v>#REF!</v>
      </c>
      <c r="K496" s="15" t="e">
        <f>+'CALIFICACION FINAL'!#REF!/'CALIFICACION FINAL'!#REF!</f>
        <v>#REF!</v>
      </c>
      <c r="L496" s="15" t="e">
        <f>+'CALIFICACION FINAL'!#REF!/'CALIFICACION FINAL'!#REF!</f>
        <v>#REF!</v>
      </c>
      <c r="M496" s="15" t="e">
        <f>+'CALIFICACION FINAL'!#REF!/'CALIFICACION FINAL'!#REF!</f>
        <v>#REF!</v>
      </c>
      <c r="N496" s="15" t="e">
        <f>+'CALIFICACION FINAL'!#REF!/'CALIFICACION FINAL'!#REF!</f>
        <v>#REF!</v>
      </c>
      <c r="O496" s="15" t="e">
        <f>+'CALIFICACION FINAL'!#REF!/'CALIFICACION FINAL'!#REF!</f>
        <v>#REF!</v>
      </c>
      <c r="P496" s="15" t="e">
        <f>+'CALIFICACION FINAL'!#REF!/'CALIFICACION FINAL'!#REF!</f>
        <v>#REF!</v>
      </c>
      <c r="Q496" s="15" t="e">
        <f>+'CALIFICACION FINAL'!#REF!/'CALIFICACION FINAL'!#REF!</f>
        <v>#REF!</v>
      </c>
      <c r="R496" s="15" t="e">
        <f>+'CALIFICACION FINAL'!#REF!/'CALIFICACION FINAL'!#REF!</f>
        <v>#REF!</v>
      </c>
      <c r="S496" s="15" t="e">
        <f>+'CALIFICACION FINAL'!#REF!/'CALIFICACION FINAL'!#REF!</f>
        <v>#REF!</v>
      </c>
      <c r="T496" s="15" t="e">
        <f>+'CALIFICACION FINAL'!#REF!/'CALIFICACION FINAL'!#REF!</f>
        <v>#REF!</v>
      </c>
      <c r="U496" s="15" t="e">
        <f>+'CALIFICACION FINAL'!#REF!/'CALIFICACION FINAL'!#REF!</f>
        <v>#REF!</v>
      </c>
    </row>
    <row r="497" spans="1:21">
      <c r="A497" s="9" t="e">
        <f>+'CALIFICACION FINAL'!#REF!</f>
        <v>#REF!</v>
      </c>
      <c r="B497" s="9" t="e">
        <f>+'CALIFICACION FINAL'!#REF!</f>
        <v>#REF!</v>
      </c>
      <c r="C497" s="9" t="e">
        <f>+'CALIFICACION FINAL'!#REF!</f>
        <v>#REF!</v>
      </c>
      <c r="D497" s="9" t="e">
        <f>+'CALIFICACION FINAL'!#REF!</f>
        <v>#REF!</v>
      </c>
      <c r="E497" s="15" t="e">
        <f>+'CALIFICACION FINAL'!#REF!/'CALIFICACION FINAL'!#REF!</f>
        <v>#REF!</v>
      </c>
      <c r="F497" s="15" t="e">
        <f>+'CALIFICACION FINAL'!#REF!/'CALIFICACION FINAL'!#REF!</f>
        <v>#REF!</v>
      </c>
      <c r="G497" s="15" t="e">
        <f>+'CALIFICACION FINAL'!#REF!/'CALIFICACION FINAL'!#REF!</f>
        <v>#REF!</v>
      </c>
      <c r="H497" s="15" t="e">
        <f>+'CALIFICACION FINAL'!#REF!/'CALIFICACION FINAL'!#REF!</f>
        <v>#REF!</v>
      </c>
      <c r="I497" s="15" t="e">
        <f>+'CALIFICACION FINAL'!#REF!/'CALIFICACION FINAL'!#REF!</f>
        <v>#REF!</v>
      </c>
      <c r="J497" s="15" t="e">
        <f>+'CALIFICACION FINAL'!#REF!/'CALIFICACION FINAL'!#REF!</f>
        <v>#REF!</v>
      </c>
      <c r="K497" s="15" t="e">
        <f>+'CALIFICACION FINAL'!#REF!/'CALIFICACION FINAL'!#REF!</f>
        <v>#REF!</v>
      </c>
      <c r="L497" s="15" t="e">
        <f>+'CALIFICACION FINAL'!#REF!/'CALIFICACION FINAL'!#REF!</f>
        <v>#REF!</v>
      </c>
      <c r="M497" s="15" t="e">
        <f>+'CALIFICACION FINAL'!#REF!/'CALIFICACION FINAL'!#REF!</f>
        <v>#REF!</v>
      </c>
      <c r="N497" s="15" t="e">
        <f>+'CALIFICACION FINAL'!#REF!/'CALIFICACION FINAL'!#REF!</f>
        <v>#REF!</v>
      </c>
      <c r="O497" s="15" t="e">
        <f>+'CALIFICACION FINAL'!#REF!/'CALIFICACION FINAL'!#REF!</f>
        <v>#REF!</v>
      </c>
      <c r="P497" s="15" t="e">
        <f>+'CALIFICACION FINAL'!#REF!/'CALIFICACION FINAL'!#REF!</f>
        <v>#REF!</v>
      </c>
      <c r="Q497" s="15" t="e">
        <f>+'CALIFICACION FINAL'!#REF!/'CALIFICACION FINAL'!#REF!</f>
        <v>#REF!</v>
      </c>
      <c r="R497" s="15" t="e">
        <f>+'CALIFICACION FINAL'!#REF!/'CALIFICACION FINAL'!#REF!</f>
        <v>#REF!</v>
      </c>
      <c r="S497" s="15" t="e">
        <f>+'CALIFICACION FINAL'!#REF!/'CALIFICACION FINAL'!#REF!</f>
        <v>#REF!</v>
      </c>
      <c r="T497" s="15" t="e">
        <f>+'CALIFICACION FINAL'!#REF!/'CALIFICACION FINAL'!#REF!</f>
        <v>#REF!</v>
      </c>
      <c r="U497" s="15" t="e">
        <f>+'CALIFICACION FINAL'!#REF!/'CALIFICACION FINAL'!#REF!</f>
        <v>#REF!</v>
      </c>
    </row>
    <row r="498" spans="1:21">
      <c r="A498" s="9" t="e">
        <f>+'CALIFICACION FINAL'!#REF!</f>
        <v>#REF!</v>
      </c>
      <c r="B498" s="9" t="e">
        <f>+'CALIFICACION FINAL'!#REF!</f>
        <v>#REF!</v>
      </c>
      <c r="C498" s="9" t="e">
        <f>+'CALIFICACION FINAL'!#REF!</f>
        <v>#REF!</v>
      </c>
      <c r="D498" s="9" t="e">
        <f>+'CALIFICACION FINAL'!#REF!</f>
        <v>#REF!</v>
      </c>
      <c r="E498" s="15" t="e">
        <f>+'CALIFICACION FINAL'!#REF!/'CALIFICACION FINAL'!#REF!</f>
        <v>#REF!</v>
      </c>
      <c r="F498" s="15" t="e">
        <f>+'CALIFICACION FINAL'!#REF!/'CALIFICACION FINAL'!#REF!</f>
        <v>#REF!</v>
      </c>
      <c r="G498" s="15" t="e">
        <f>+'CALIFICACION FINAL'!#REF!/'CALIFICACION FINAL'!#REF!</f>
        <v>#REF!</v>
      </c>
      <c r="H498" s="15" t="e">
        <f>+'CALIFICACION FINAL'!#REF!/'CALIFICACION FINAL'!#REF!</f>
        <v>#REF!</v>
      </c>
      <c r="I498" s="15" t="e">
        <f>+'CALIFICACION FINAL'!#REF!/'CALIFICACION FINAL'!#REF!</f>
        <v>#REF!</v>
      </c>
      <c r="J498" s="15" t="e">
        <f>+'CALIFICACION FINAL'!#REF!/'CALIFICACION FINAL'!#REF!</f>
        <v>#REF!</v>
      </c>
      <c r="K498" s="15" t="e">
        <f>+'CALIFICACION FINAL'!#REF!/'CALIFICACION FINAL'!#REF!</f>
        <v>#REF!</v>
      </c>
      <c r="L498" s="15" t="e">
        <f>+'CALIFICACION FINAL'!#REF!/'CALIFICACION FINAL'!#REF!</f>
        <v>#REF!</v>
      </c>
      <c r="M498" s="15" t="e">
        <f>+'CALIFICACION FINAL'!#REF!/'CALIFICACION FINAL'!#REF!</f>
        <v>#REF!</v>
      </c>
      <c r="N498" s="15" t="e">
        <f>+'CALIFICACION FINAL'!#REF!/'CALIFICACION FINAL'!#REF!</f>
        <v>#REF!</v>
      </c>
      <c r="O498" s="15" t="e">
        <f>+'CALIFICACION FINAL'!#REF!/'CALIFICACION FINAL'!#REF!</f>
        <v>#REF!</v>
      </c>
      <c r="P498" s="15" t="e">
        <f>+'CALIFICACION FINAL'!#REF!/'CALIFICACION FINAL'!#REF!</f>
        <v>#REF!</v>
      </c>
      <c r="Q498" s="15" t="e">
        <f>+'CALIFICACION FINAL'!#REF!/'CALIFICACION FINAL'!#REF!</f>
        <v>#REF!</v>
      </c>
      <c r="R498" s="15" t="e">
        <f>+'CALIFICACION FINAL'!#REF!/'CALIFICACION FINAL'!#REF!</f>
        <v>#REF!</v>
      </c>
      <c r="S498" s="15" t="e">
        <f>+'CALIFICACION FINAL'!#REF!/'CALIFICACION FINAL'!#REF!</f>
        <v>#REF!</v>
      </c>
      <c r="T498" s="15" t="e">
        <f>+'CALIFICACION FINAL'!#REF!/'CALIFICACION FINAL'!#REF!</f>
        <v>#REF!</v>
      </c>
      <c r="U498" s="15" t="e">
        <f>+'CALIFICACION FINAL'!#REF!/'CALIFICACION FINAL'!#REF!</f>
        <v>#REF!</v>
      </c>
    </row>
    <row r="499" spans="1:21">
      <c r="A499" s="9" t="e">
        <f>+'CALIFICACION FINAL'!#REF!</f>
        <v>#REF!</v>
      </c>
      <c r="B499" s="9" t="e">
        <f>+'CALIFICACION FINAL'!#REF!</f>
        <v>#REF!</v>
      </c>
      <c r="C499" s="9" t="e">
        <f>+'CALIFICACION FINAL'!#REF!</f>
        <v>#REF!</v>
      </c>
      <c r="D499" s="9" t="e">
        <f>+'CALIFICACION FINAL'!#REF!</f>
        <v>#REF!</v>
      </c>
      <c r="E499" s="15" t="e">
        <f>+'CALIFICACION FINAL'!#REF!/'CALIFICACION FINAL'!#REF!</f>
        <v>#REF!</v>
      </c>
      <c r="F499" s="15" t="e">
        <f>+'CALIFICACION FINAL'!#REF!/'CALIFICACION FINAL'!#REF!</f>
        <v>#REF!</v>
      </c>
      <c r="G499" s="15" t="e">
        <f>+'CALIFICACION FINAL'!#REF!/'CALIFICACION FINAL'!#REF!</f>
        <v>#REF!</v>
      </c>
      <c r="H499" s="15" t="e">
        <f>+'CALIFICACION FINAL'!#REF!/'CALIFICACION FINAL'!#REF!</f>
        <v>#REF!</v>
      </c>
      <c r="I499" s="15" t="e">
        <f>+'CALIFICACION FINAL'!#REF!/'CALIFICACION FINAL'!#REF!</f>
        <v>#REF!</v>
      </c>
      <c r="J499" s="15" t="e">
        <f>+'CALIFICACION FINAL'!#REF!/'CALIFICACION FINAL'!#REF!</f>
        <v>#REF!</v>
      </c>
      <c r="K499" s="15" t="e">
        <f>+'CALIFICACION FINAL'!#REF!/'CALIFICACION FINAL'!#REF!</f>
        <v>#REF!</v>
      </c>
      <c r="L499" s="15" t="e">
        <f>+'CALIFICACION FINAL'!#REF!/'CALIFICACION FINAL'!#REF!</f>
        <v>#REF!</v>
      </c>
      <c r="M499" s="15" t="e">
        <f>+'CALIFICACION FINAL'!#REF!/'CALIFICACION FINAL'!#REF!</f>
        <v>#REF!</v>
      </c>
      <c r="N499" s="15" t="e">
        <f>+'CALIFICACION FINAL'!#REF!/'CALIFICACION FINAL'!#REF!</f>
        <v>#REF!</v>
      </c>
      <c r="O499" s="15" t="e">
        <f>+'CALIFICACION FINAL'!#REF!/'CALIFICACION FINAL'!#REF!</f>
        <v>#REF!</v>
      </c>
      <c r="P499" s="15" t="e">
        <f>+'CALIFICACION FINAL'!#REF!/'CALIFICACION FINAL'!#REF!</f>
        <v>#REF!</v>
      </c>
      <c r="Q499" s="15" t="e">
        <f>+'CALIFICACION FINAL'!#REF!/'CALIFICACION FINAL'!#REF!</f>
        <v>#REF!</v>
      </c>
      <c r="R499" s="15" t="e">
        <f>+'CALIFICACION FINAL'!#REF!/'CALIFICACION FINAL'!#REF!</f>
        <v>#REF!</v>
      </c>
      <c r="S499" s="15" t="e">
        <f>+'CALIFICACION FINAL'!#REF!/'CALIFICACION FINAL'!#REF!</f>
        <v>#REF!</v>
      </c>
      <c r="T499" s="15" t="e">
        <f>+'CALIFICACION FINAL'!#REF!/'CALIFICACION FINAL'!#REF!</f>
        <v>#REF!</v>
      </c>
      <c r="U499" s="15" t="e">
        <f>+'CALIFICACION FINAL'!#REF!/'CALIFICACION FINAL'!#REF!</f>
        <v>#REF!</v>
      </c>
    </row>
    <row r="500" spans="1:21">
      <c r="A500" s="9" t="e">
        <f>+'CALIFICACION FINAL'!#REF!</f>
        <v>#REF!</v>
      </c>
      <c r="B500" s="9" t="e">
        <f>+'CALIFICACION FINAL'!#REF!</f>
        <v>#REF!</v>
      </c>
      <c r="C500" s="9" t="e">
        <f>+'CALIFICACION FINAL'!#REF!</f>
        <v>#REF!</v>
      </c>
      <c r="D500" s="9" t="e">
        <f>+'CALIFICACION FINAL'!#REF!</f>
        <v>#REF!</v>
      </c>
      <c r="E500" s="15" t="e">
        <f>+'CALIFICACION FINAL'!#REF!/'CALIFICACION FINAL'!#REF!</f>
        <v>#REF!</v>
      </c>
      <c r="F500" s="15" t="e">
        <f>+'CALIFICACION FINAL'!#REF!/'CALIFICACION FINAL'!#REF!</f>
        <v>#REF!</v>
      </c>
      <c r="G500" s="15" t="e">
        <f>+'CALIFICACION FINAL'!#REF!/'CALIFICACION FINAL'!#REF!</f>
        <v>#REF!</v>
      </c>
      <c r="H500" s="15" t="e">
        <f>+'CALIFICACION FINAL'!#REF!/'CALIFICACION FINAL'!#REF!</f>
        <v>#REF!</v>
      </c>
      <c r="I500" s="15" t="e">
        <f>+'CALIFICACION FINAL'!#REF!/'CALIFICACION FINAL'!#REF!</f>
        <v>#REF!</v>
      </c>
      <c r="J500" s="15" t="e">
        <f>+'CALIFICACION FINAL'!#REF!/'CALIFICACION FINAL'!#REF!</f>
        <v>#REF!</v>
      </c>
      <c r="K500" s="15" t="e">
        <f>+'CALIFICACION FINAL'!#REF!/'CALIFICACION FINAL'!#REF!</f>
        <v>#REF!</v>
      </c>
      <c r="L500" s="15" t="e">
        <f>+'CALIFICACION FINAL'!#REF!/'CALIFICACION FINAL'!#REF!</f>
        <v>#REF!</v>
      </c>
      <c r="M500" s="15" t="e">
        <f>+'CALIFICACION FINAL'!#REF!/'CALIFICACION FINAL'!#REF!</f>
        <v>#REF!</v>
      </c>
      <c r="N500" s="15" t="e">
        <f>+'CALIFICACION FINAL'!#REF!/'CALIFICACION FINAL'!#REF!</f>
        <v>#REF!</v>
      </c>
      <c r="O500" s="15" t="e">
        <f>+'CALIFICACION FINAL'!#REF!/'CALIFICACION FINAL'!#REF!</f>
        <v>#REF!</v>
      </c>
      <c r="P500" s="15" t="e">
        <f>+'CALIFICACION FINAL'!#REF!/'CALIFICACION FINAL'!#REF!</f>
        <v>#REF!</v>
      </c>
      <c r="Q500" s="15" t="e">
        <f>+'CALIFICACION FINAL'!#REF!/'CALIFICACION FINAL'!#REF!</f>
        <v>#REF!</v>
      </c>
      <c r="R500" s="15" t="e">
        <f>+'CALIFICACION FINAL'!#REF!/'CALIFICACION FINAL'!#REF!</f>
        <v>#REF!</v>
      </c>
      <c r="S500" s="15" t="e">
        <f>+'CALIFICACION FINAL'!#REF!/'CALIFICACION FINAL'!#REF!</f>
        <v>#REF!</v>
      </c>
      <c r="T500" s="15" t="e">
        <f>+'CALIFICACION FINAL'!#REF!/'CALIFICACION FINAL'!#REF!</f>
        <v>#REF!</v>
      </c>
      <c r="U500" s="15" t="e">
        <f>+'CALIFICACION FINAL'!#REF!/'CALIFICACION FINAL'!#REF!</f>
        <v>#REF!</v>
      </c>
    </row>
    <row r="501" spans="1:21">
      <c r="A501" s="9" t="e">
        <f>+'CALIFICACION FINAL'!#REF!</f>
        <v>#REF!</v>
      </c>
      <c r="B501" s="9" t="e">
        <f>+'CALIFICACION FINAL'!#REF!</f>
        <v>#REF!</v>
      </c>
      <c r="C501" s="9" t="e">
        <f>+'CALIFICACION FINAL'!#REF!</f>
        <v>#REF!</v>
      </c>
      <c r="D501" s="9" t="e">
        <f>+'CALIFICACION FINAL'!#REF!</f>
        <v>#REF!</v>
      </c>
      <c r="E501" s="15" t="e">
        <f>+'CALIFICACION FINAL'!#REF!/'CALIFICACION FINAL'!#REF!</f>
        <v>#REF!</v>
      </c>
      <c r="F501" s="15" t="e">
        <f>+'CALIFICACION FINAL'!#REF!/'CALIFICACION FINAL'!#REF!</f>
        <v>#REF!</v>
      </c>
      <c r="G501" s="15" t="e">
        <f>+'CALIFICACION FINAL'!#REF!/'CALIFICACION FINAL'!#REF!</f>
        <v>#REF!</v>
      </c>
      <c r="H501" s="15" t="e">
        <f>+'CALIFICACION FINAL'!#REF!/'CALIFICACION FINAL'!#REF!</f>
        <v>#REF!</v>
      </c>
      <c r="I501" s="15" t="e">
        <f>+'CALIFICACION FINAL'!#REF!/'CALIFICACION FINAL'!#REF!</f>
        <v>#REF!</v>
      </c>
      <c r="J501" s="15" t="e">
        <f>+'CALIFICACION FINAL'!#REF!/'CALIFICACION FINAL'!#REF!</f>
        <v>#REF!</v>
      </c>
      <c r="K501" s="15" t="e">
        <f>+'CALIFICACION FINAL'!#REF!/'CALIFICACION FINAL'!#REF!</f>
        <v>#REF!</v>
      </c>
      <c r="L501" s="15" t="e">
        <f>+'CALIFICACION FINAL'!#REF!/'CALIFICACION FINAL'!#REF!</f>
        <v>#REF!</v>
      </c>
      <c r="M501" s="15" t="e">
        <f>+'CALIFICACION FINAL'!#REF!/'CALIFICACION FINAL'!#REF!</f>
        <v>#REF!</v>
      </c>
      <c r="N501" s="15" t="e">
        <f>+'CALIFICACION FINAL'!#REF!/'CALIFICACION FINAL'!#REF!</f>
        <v>#REF!</v>
      </c>
      <c r="O501" s="15" t="e">
        <f>+'CALIFICACION FINAL'!#REF!/'CALIFICACION FINAL'!#REF!</f>
        <v>#REF!</v>
      </c>
      <c r="P501" s="15" t="e">
        <f>+'CALIFICACION FINAL'!#REF!/'CALIFICACION FINAL'!#REF!</f>
        <v>#REF!</v>
      </c>
      <c r="Q501" s="15" t="e">
        <f>+'CALIFICACION FINAL'!#REF!/'CALIFICACION FINAL'!#REF!</f>
        <v>#REF!</v>
      </c>
      <c r="R501" s="15" t="e">
        <f>+'CALIFICACION FINAL'!#REF!/'CALIFICACION FINAL'!#REF!</f>
        <v>#REF!</v>
      </c>
      <c r="S501" s="15" t="e">
        <f>+'CALIFICACION FINAL'!#REF!/'CALIFICACION FINAL'!#REF!</f>
        <v>#REF!</v>
      </c>
      <c r="T501" s="15" t="e">
        <f>+'CALIFICACION FINAL'!#REF!/'CALIFICACION FINAL'!#REF!</f>
        <v>#REF!</v>
      </c>
      <c r="U501" s="15" t="e">
        <f>+'CALIFICACION FINAL'!#REF!/'CALIFICACION FINAL'!#REF!</f>
        <v>#REF!</v>
      </c>
    </row>
    <row r="502" spans="1:21">
      <c r="A502" s="9" t="e">
        <f>+'CALIFICACION FINAL'!#REF!</f>
        <v>#REF!</v>
      </c>
      <c r="B502" s="9" t="e">
        <f>+'CALIFICACION FINAL'!#REF!</f>
        <v>#REF!</v>
      </c>
      <c r="C502" s="9" t="e">
        <f>+'CALIFICACION FINAL'!#REF!</f>
        <v>#REF!</v>
      </c>
      <c r="D502" s="9" t="e">
        <f>+'CALIFICACION FINAL'!#REF!</f>
        <v>#REF!</v>
      </c>
      <c r="E502" s="15" t="e">
        <f>+'CALIFICACION FINAL'!#REF!/'CALIFICACION FINAL'!#REF!</f>
        <v>#REF!</v>
      </c>
      <c r="F502" s="15" t="e">
        <f>+'CALIFICACION FINAL'!#REF!/'CALIFICACION FINAL'!#REF!</f>
        <v>#REF!</v>
      </c>
      <c r="G502" s="15" t="e">
        <f>+'CALIFICACION FINAL'!#REF!/'CALIFICACION FINAL'!#REF!</f>
        <v>#REF!</v>
      </c>
      <c r="H502" s="15" t="e">
        <f>+'CALIFICACION FINAL'!#REF!/'CALIFICACION FINAL'!#REF!</f>
        <v>#REF!</v>
      </c>
      <c r="I502" s="15" t="e">
        <f>+'CALIFICACION FINAL'!#REF!/'CALIFICACION FINAL'!#REF!</f>
        <v>#REF!</v>
      </c>
      <c r="J502" s="15" t="e">
        <f>+'CALIFICACION FINAL'!#REF!/'CALIFICACION FINAL'!#REF!</f>
        <v>#REF!</v>
      </c>
      <c r="K502" s="15" t="e">
        <f>+'CALIFICACION FINAL'!#REF!/'CALIFICACION FINAL'!#REF!</f>
        <v>#REF!</v>
      </c>
      <c r="L502" s="15" t="e">
        <f>+'CALIFICACION FINAL'!#REF!/'CALIFICACION FINAL'!#REF!</f>
        <v>#REF!</v>
      </c>
      <c r="M502" s="15" t="e">
        <f>+'CALIFICACION FINAL'!#REF!/'CALIFICACION FINAL'!#REF!</f>
        <v>#REF!</v>
      </c>
      <c r="N502" s="15" t="e">
        <f>+'CALIFICACION FINAL'!#REF!/'CALIFICACION FINAL'!#REF!</f>
        <v>#REF!</v>
      </c>
      <c r="O502" s="15" t="e">
        <f>+'CALIFICACION FINAL'!#REF!/'CALIFICACION FINAL'!#REF!</f>
        <v>#REF!</v>
      </c>
      <c r="P502" s="15" t="e">
        <f>+'CALIFICACION FINAL'!#REF!/'CALIFICACION FINAL'!#REF!</f>
        <v>#REF!</v>
      </c>
      <c r="Q502" s="15" t="e">
        <f>+'CALIFICACION FINAL'!#REF!/'CALIFICACION FINAL'!#REF!</f>
        <v>#REF!</v>
      </c>
      <c r="R502" s="15" t="e">
        <f>+'CALIFICACION FINAL'!#REF!/'CALIFICACION FINAL'!#REF!</f>
        <v>#REF!</v>
      </c>
      <c r="S502" s="15" t="e">
        <f>+'CALIFICACION FINAL'!#REF!/'CALIFICACION FINAL'!#REF!</f>
        <v>#REF!</v>
      </c>
      <c r="T502" s="15" t="e">
        <f>+'CALIFICACION FINAL'!#REF!/'CALIFICACION FINAL'!#REF!</f>
        <v>#REF!</v>
      </c>
      <c r="U502" s="15" t="e">
        <f>+'CALIFICACION FINAL'!#REF!/'CALIFICACION FINAL'!#REF!</f>
        <v>#REF!</v>
      </c>
    </row>
    <row r="503" spans="1:21">
      <c r="A503" s="9" t="e">
        <f>+'CALIFICACION FINAL'!#REF!</f>
        <v>#REF!</v>
      </c>
      <c r="B503" s="9" t="e">
        <f>+'CALIFICACION FINAL'!#REF!</f>
        <v>#REF!</v>
      </c>
      <c r="C503" s="9" t="e">
        <f>+'CALIFICACION FINAL'!#REF!</f>
        <v>#REF!</v>
      </c>
      <c r="D503" s="9" t="e">
        <f>+'CALIFICACION FINAL'!#REF!</f>
        <v>#REF!</v>
      </c>
      <c r="E503" s="15" t="e">
        <f>+'CALIFICACION FINAL'!#REF!/'CALIFICACION FINAL'!#REF!</f>
        <v>#REF!</v>
      </c>
      <c r="F503" s="15" t="e">
        <f>+'CALIFICACION FINAL'!#REF!/'CALIFICACION FINAL'!#REF!</f>
        <v>#REF!</v>
      </c>
      <c r="G503" s="15" t="e">
        <f>+'CALIFICACION FINAL'!#REF!/'CALIFICACION FINAL'!#REF!</f>
        <v>#REF!</v>
      </c>
      <c r="H503" s="15" t="e">
        <f>+'CALIFICACION FINAL'!#REF!/'CALIFICACION FINAL'!#REF!</f>
        <v>#REF!</v>
      </c>
      <c r="I503" s="15" t="e">
        <f>+'CALIFICACION FINAL'!#REF!/'CALIFICACION FINAL'!#REF!</f>
        <v>#REF!</v>
      </c>
      <c r="J503" s="15" t="e">
        <f>+'CALIFICACION FINAL'!#REF!/'CALIFICACION FINAL'!#REF!</f>
        <v>#REF!</v>
      </c>
      <c r="K503" s="15" t="e">
        <f>+'CALIFICACION FINAL'!#REF!/'CALIFICACION FINAL'!#REF!</f>
        <v>#REF!</v>
      </c>
      <c r="L503" s="15" t="e">
        <f>+'CALIFICACION FINAL'!#REF!/'CALIFICACION FINAL'!#REF!</f>
        <v>#REF!</v>
      </c>
      <c r="M503" s="15" t="e">
        <f>+'CALIFICACION FINAL'!#REF!/'CALIFICACION FINAL'!#REF!</f>
        <v>#REF!</v>
      </c>
      <c r="N503" s="15" t="e">
        <f>+'CALIFICACION FINAL'!#REF!/'CALIFICACION FINAL'!#REF!</f>
        <v>#REF!</v>
      </c>
      <c r="O503" s="15" t="e">
        <f>+'CALIFICACION FINAL'!#REF!/'CALIFICACION FINAL'!#REF!</f>
        <v>#REF!</v>
      </c>
      <c r="P503" s="15" t="e">
        <f>+'CALIFICACION FINAL'!#REF!/'CALIFICACION FINAL'!#REF!</f>
        <v>#REF!</v>
      </c>
      <c r="Q503" s="15" t="e">
        <f>+'CALIFICACION FINAL'!#REF!/'CALIFICACION FINAL'!#REF!</f>
        <v>#REF!</v>
      </c>
      <c r="R503" s="15" t="e">
        <f>+'CALIFICACION FINAL'!#REF!/'CALIFICACION FINAL'!#REF!</f>
        <v>#REF!</v>
      </c>
      <c r="S503" s="15" t="e">
        <f>+'CALIFICACION FINAL'!#REF!/'CALIFICACION FINAL'!#REF!</f>
        <v>#REF!</v>
      </c>
      <c r="T503" s="15" t="e">
        <f>+'CALIFICACION FINAL'!#REF!/'CALIFICACION FINAL'!#REF!</f>
        <v>#REF!</v>
      </c>
      <c r="U503" s="15" t="e">
        <f>+'CALIFICACION FINAL'!#REF!/'CALIFICACION FINAL'!#REF!</f>
        <v>#REF!</v>
      </c>
    </row>
    <row r="504" spans="1:21">
      <c r="A504" s="9" t="e">
        <f>+'CALIFICACION FINAL'!#REF!</f>
        <v>#REF!</v>
      </c>
      <c r="B504" s="9" t="e">
        <f>+'CALIFICACION FINAL'!#REF!</f>
        <v>#REF!</v>
      </c>
      <c r="C504" s="9" t="e">
        <f>+'CALIFICACION FINAL'!#REF!</f>
        <v>#REF!</v>
      </c>
      <c r="D504" s="9" t="e">
        <f>+'CALIFICACION FINAL'!#REF!</f>
        <v>#REF!</v>
      </c>
      <c r="E504" s="15" t="e">
        <f>+'CALIFICACION FINAL'!#REF!/'CALIFICACION FINAL'!#REF!</f>
        <v>#REF!</v>
      </c>
      <c r="F504" s="15" t="e">
        <f>+'CALIFICACION FINAL'!#REF!/'CALIFICACION FINAL'!#REF!</f>
        <v>#REF!</v>
      </c>
      <c r="G504" s="15" t="e">
        <f>+'CALIFICACION FINAL'!#REF!/'CALIFICACION FINAL'!#REF!</f>
        <v>#REF!</v>
      </c>
      <c r="H504" s="15" t="e">
        <f>+'CALIFICACION FINAL'!#REF!/'CALIFICACION FINAL'!#REF!</f>
        <v>#REF!</v>
      </c>
      <c r="I504" s="15" t="e">
        <f>+'CALIFICACION FINAL'!#REF!/'CALIFICACION FINAL'!#REF!</f>
        <v>#REF!</v>
      </c>
      <c r="J504" s="15" t="e">
        <f>+'CALIFICACION FINAL'!#REF!/'CALIFICACION FINAL'!#REF!</f>
        <v>#REF!</v>
      </c>
      <c r="K504" s="15" t="e">
        <f>+'CALIFICACION FINAL'!#REF!/'CALIFICACION FINAL'!#REF!</f>
        <v>#REF!</v>
      </c>
      <c r="L504" s="15" t="e">
        <f>+'CALIFICACION FINAL'!#REF!/'CALIFICACION FINAL'!#REF!</f>
        <v>#REF!</v>
      </c>
      <c r="M504" s="15" t="e">
        <f>+'CALIFICACION FINAL'!#REF!/'CALIFICACION FINAL'!#REF!</f>
        <v>#REF!</v>
      </c>
      <c r="N504" s="15" t="e">
        <f>+'CALIFICACION FINAL'!#REF!/'CALIFICACION FINAL'!#REF!</f>
        <v>#REF!</v>
      </c>
      <c r="O504" s="15" t="e">
        <f>+'CALIFICACION FINAL'!#REF!/'CALIFICACION FINAL'!#REF!</f>
        <v>#REF!</v>
      </c>
      <c r="P504" s="15" t="e">
        <f>+'CALIFICACION FINAL'!#REF!/'CALIFICACION FINAL'!#REF!</f>
        <v>#REF!</v>
      </c>
      <c r="Q504" s="15" t="e">
        <f>+'CALIFICACION FINAL'!#REF!/'CALIFICACION FINAL'!#REF!</f>
        <v>#REF!</v>
      </c>
      <c r="R504" s="15" t="e">
        <f>+'CALIFICACION FINAL'!#REF!/'CALIFICACION FINAL'!#REF!</f>
        <v>#REF!</v>
      </c>
      <c r="S504" s="15" t="e">
        <f>+'CALIFICACION FINAL'!#REF!/'CALIFICACION FINAL'!#REF!</f>
        <v>#REF!</v>
      </c>
      <c r="T504" s="15" t="e">
        <f>+'CALIFICACION FINAL'!#REF!/'CALIFICACION FINAL'!#REF!</f>
        <v>#REF!</v>
      </c>
      <c r="U504" s="15" t="e">
        <f>+'CALIFICACION FINAL'!#REF!/'CALIFICACION FINAL'!#REF!</f>
        <v>#REF!</v>
      </c>
    </row>
    <row r="505" spans="1:21">
      <c r="A505" s="9" t="e">
        <f>+'CALIFICACION FINAL'!#REF!</f>
        <v>#REF!</v>
      </c>
      <c r="B505" s="9" t="e">
        <f>+'CALIFICACION FINAL'!#REF!</f>
        <v>#REF!</v>
      </c>
      <c r="C505" s="9" t="e">
        <f>+'CALIFICACION FINAL'!#REF!</f>
        <v>#REF!</v>
      </c>
      <c r="D505" s="9" t="e">
        <f>+'CALIFICACION FINAL'!#REF!</f>
        <v>#REF!</v>
      </c>
      <c r="E505" s="15" t="e">
        <f>+'CALIFICACION FINAL'!#REF!/'CALIFICACION FINAL'!#REF!</f>
        <v>#REF!</v>
      </c>
      <c r="F505" s="15" t="e">
        <f>+'CALIFICACION FINAL'!#REF!/'CALIFICACION FINAL'!#REF!</f>
        <v>#REF!</v>
      </c>
      <c r="G505" s="15" t="e">
        <f>+'CALIFICACION FINAL'!#REF!/'CALIFICACION FINAL'!#REF!</f>
        <v>#REF!</v>
      </c>
      <c r="H505" s="15" t="e">
        <f>+'CALIFICACION FINAL'!#REF!/'CALIFICACION FINAL'!#REF!</f>
        <v>#REF!</v>
      </c>
      <c r="I505" s="15" t="e">
        <f>+'CALIFICACION FINAL'!#REF!/'CALIFICACION FINAL'!#REF!</f>
        <v>#REF!</v>
      </c>
      <c r="J505" s="15" t="e">
        <f>+'CALIFICACION FINAL'!#REF!/'CALIFICACION FINAL'!#REF!</f>
        <v>#REF!</v>
      </c>
      <c r="K505" s="15" t="e">
        <f>+'CALIFICACION FINAL'!#REF!/'CALIFICACION FINAL'!#REF!</f>
        <v>#REF!</v>
      </c>
      <c r="L505" s="15" t="e">
        <f>+'CALIFICACION FINAL'!#REF!/'CALIFICACION FINAL'!#REF!</f>
        <v>#REF!</v>
      </c>
      <c r="M505" s="15" t="e">
        <f>+'CALIFICACION FINAL'!#REF!/'CALIFICACION FINAL'!#REF!</f>
        <v>#REF!</v>
      </c>
      <c r="N505" s="15" t="e">
        <f>+'CALIFICACION FINAL'!#REF!/'CALIFICACION FINAL'!#REF!</f>
        <v>#REF!</v>
      </c>
      <c r="O505" s="15" t="e">
        <f>+'CALIFICACION FINAL'!#REF!/'CALIFICACION FINAL'!#REF!</f>
        <v>#REF!</v>
      </c>
      <c r="P505" s="15" t="e">
        <f>+'CALIFICACION FINAL'!#REF!/'CALIFICACION FINAL'!#REF!</f>
        <v>#REF!</v>
      </c>
      <c r="Q505" s="15" t="e">
        <f>+'CALIFICACION FINAL'!#REF!/'CALIFICACION FINAL'!#REF!</f>
        <v>#REF!</v>
      </c>
      <c r="R505" s="15" t="e">
        <f>+'CALIFICACION FINAL'!#REF!/'CALIFICACION FINAL'!#REF!</f>
        <v>#REF!</v>
      </c>
      <c r="S505" s="15" t="e">
        <f>+'CALIFICACION FINAL'!#REF!/'CALIFICACION FINAL'!#REF!</f>
        <v>#REF!</v>
      </c>
      <c r="T505" s="15" t="e">
        <f>+'CALIFICACION FINAL'!#REF!/'CALIFICACION FINAL'!#REF!</f>
        <v>#REF!</v>
      </c>
      <c r="U505" s="15" t="e">
        <f>+'CALIFICACION FINAL'!#REF!/'CALIFICACION FINAL'!#REF!</f>
        <v>#REF!</v>
      </c>
    </row>
    <row r="506" spans="1:21">
      <c r="A506" s="9" t="e">
        <f>+'CALIFICACION FINAL'!#REF!</f>
        <v>#REF!</v>
      </c>
      <c r="B506" s="9" t="e">
        <f>+'CALIFICACION FINAL'!#REF!</f>
        <v>#REF!</v>
      </c>
      <c r="C506" s="9" t="e">
        <f>+'CALIFICACION FINAL'!#REF!</f>
        <v>#REF!</v>
      </c>
      <c r="D506" s="9" t="e">
        <f>+'CALIFICACION FINAL'!#REF!</f>
        <v>#REF!</v>
      </c>
      <c r="E506" s="15" t="e">
        <f>+'CALIFICACION FINAL'!#REF!/'CALIFICACION FINAL'!#REF!</f>
        <v>#REF!</v>
      </c>
      <c r="F506" s="15" t="e">
        <f>+'CALIFICACION FINAL'!#REF!/'CALIFICACION FINAL'!#REF!</f>
        <v>#REF!</v>
      </c>
      <c r="G506" s="15" t="e">
        <f>+'CALIFICACION FINAL'!#REF!/'CALIFICACION FINAL'!#REF!</f>
        <v>#REF!</v>
      </c>
      <c r="H506" s="15" t="e">
        <f>+'CALIFICACION FINAL'!#REF!/'CALIFICACION FINAL'!#REF!</f>
        <v>#REF!</v>
      </c>
      <c r="I506" s="15" t="e">
        <f>+'CALIFICACION FINAL'!#REF!/'CALIFICACION FINAL'!#REF!</f>
        <v>#REF!</v>
      </c>
      <c r="J506" s="15" t="e">
        <f>+'CALIFICACION FINAL'!#REF!/'CALIFICACION FINAL'!#REF!</f>
        <v>#REF!</v>
      </c>
      <c r="K506" s="15" t="e">
        <f>+'CALIFICACION FINAL'!#REF!/'CALIFICACION FINAL'!#REF!</f>
        <v>#REF!</v>
      </c>
      <c r="L506" s="15" t="e">
        <f>+'CALIFICACION FINAL'!#REF!/'CALIFICACION FINAL'!#REF!</f>
        <v>#REF!</v>
      </c>
      <c r="M506" s="15" t="e">
        <f>+'CALIFICACION FINAL'!#REF!/'CALIFICACION FINAL'!#REF!</f>
        <v>#REF!</v>
      </c>
      <c r="N506" s="15" t="e">
        <f>+'CALIFICACION FINAL'!#REF!/'CALIFICACION FINAL'!#REF!</f>
        <v>#REF!</v>
      </c>
      <c r="O506" s="15" t="e">
        <f>+'CALIFICACION FINAL'!#REF!/'CALIFICACION FINAL'!#REF!</f>
        <v>#REF!</v>
      </c>
      <c r="P506" s="15" t="e">
        <f>+'CALIFICACION FINAL'!#REF!/'CALIFICACION FINAL'!#REF!</f>
        <v>#REF!</v>
      </c>
      <c r="Q506" s="15" t="e">
        <f>+'CALIFICACION FINAL'!#REF!/'CALIFICACION FINAL'!#REF!</f>
        <v>#REF!</v>
      </c>
      <c r="R506" s="15" t="e">
        <f>+'CALIFICACION FINAL'!#REF!/'CALIFICACION FINAL'!#REF!</f>
        <v>#REF!</v>
      </c>
      <c r="S506" s="15" t="e">
        <f>+'CALIFICACION FINAL'!#REF!/'CALIFICACION FINAL'!#REF!</f>
        <v>#REF!</v>
      </c>
      <c r="T506" s="15" t="e">
        <f>+'CALIFICACION FINAL'!#REF!/'CALIFICACION FINAL'!#REF!</f>
        <v>#REF!</v>
      </c>
      <c r="U506" s="15" t="e">
        <f>+'CALIFICACION FINAL'!#REF!/'CALIFICACION FINAL'!#REF!</f>
        <v>#REF!</v>
      </c>
    </row>
    <row r="507" spans="1:21">
      <c r="A507" s="9" t="e">
        <f>+'CALIFICACION FINAL'!#REF!</f>
        <v>#REF!</v>
      </c>
      <c r="B507" s="9" t="e">
        <f>+'CALIFICACION FINAL'!#REF!</f>
        <v>#REF!</v>
      </c>
      <c r="C507" s="9" t="e">
        <f>+'CALIFICACION FINAL'!#REF!</f>
        <v>#REF!</v>
      </c>
      <c r="D507" s="9" t="e">
        <f>+'CALIFICACION FINAL'!#REF!</f>
        <v>#REF!</v>
      </c>
      <c r="E507" s="15" t="e">
        <f>+'CALIFICACION FINAL'!#REF!/'CALIFICACION FINAL'!#REF!</f>
        <v>#REF!</v>
      </c>
      <c r="F507" s="15" t="e">
        <f>+'CALIFICACION FINAL'!#REF!/'CALIFICACION FINAL'!#REF!</f>
        <v>#REF!</v>
      </c>
      <c r="G507" s="15" t="e">
        <f>+'CALIFICACION FINAL'!#REF!/'CALIFICACION FINAL'!#REF!</f>
        <v>#REF!</v>
      </c>
      <c r="H507" s="15" t="e">
        <f>+'CALIFICACION FINAL'!#REF!/'CALIFICACION FINAL'!#REF!</f>
        <v>#REF!</v>
      </c>
      <c r="I507" s="15" t="e">
        <f>+'CALIFICACION FINAL'!#REF!/'CALIFICACION FINAL'!#REF!</f>
        <v>#REF!</v>
      </c>
      <c r="J507" s="15" t="e">
        <f>+'CALIFICACION FINAL'!#REF!/'CALIFICACION FINAL'!#REF!</f>
        <v>#REF!</v>
      </c>
      <c r="K507" s="15" t="e">
        <f>+'CALIFICACION FINAL'!#REF!/'CALIFICACION FINAL'!#REF!</f>
        <v>#REF!</v>
      </c>
      <c r="L507" s="15" t="e">
        <f>+'CALIFICACION FINAL'!#REF!/'CALIFICACION FINAL'!#REF!</f>
        <v>#REF!</v>
      </c>
      <c r="M507" s="15" t="e">
        <f>+'CALIFICACION FINAL'!#REF!/'CALIFICACION FINAL'!#REF!</f>
        <v>#REF!</v>
      </c>
      <c r="N507" s="15" t="e">
        <f>+'CALIFICACION FINAL'!#REF!/'CALIFICACION FINAL'!#REF!</f>
        <v>#REF!</v>
      </c>
      <c r="O507" s="15" t="e">
        <f>+'CALIFICACION FINAL'!#REF!/'CALIFICACION FINAL'!#REF!</f>
        <v>#REF!</v>
      </c>
      <c r="P507" s="15" t="e">
        <f>+'CALIFICACION FINAL'!#REF!/'CALIFICACION FINAL'!#REF!</f>
        <v>#REF!</v>
      </c>
      <c r="Q507" s="15" t="e">
        <f>+'CALIFICACION FINAL'!#REF!/'CALIFICACION FINAL'!#REF!</f>
        <v>#REF!</v>
      </c>
      <c r="R507" s="15" t="e">
        <f>+'CALIFICACION FINAL'!#REF!/'CALIFICACION FINAL'!#REF!</f>
        <v>#REF!</v>
      </c>
      <c r="S507" s="15" t="e">
        <f>+'CALIFICACION FINAL'!#REF!/'CALIFICACION FINAL'!#REF!</f>
        <v>#REF!</v>
      </c>
      <c r="T507" s="15" t="e">
        <f>+'CALIFICACION FINAL'!#REF!/'CALIFICACION FINAL'!#REF!</f>
        <v>#REF!</v>
      </c>
      <c r="U507" s="15" t="e">
        <f>+'CALIFICACION FINAL'!#REF!/'CALIFICACION FINAL'!#REF!</f>
        <v>#REF!</v>
      </c>
    </row>
    <row r="508" spans="1:21">
      <c r="A508" s="9" t="e">
        <f>+'CALIFICACION FINAL'!#REF!</f>
        <v>#REF!</v>
      </c>
      <c r="B508" s="9" t="e">
        <f>+'CALIFICACION FINAL'!#REF!</f>
        <v>#REF!</v>
      </c>
      <c r="C508" s="9" t="e">
        <f>+'CALIFICACION FINAL'!#REF!</f>
        <v>#REF!</v>
      </c>
      <c r="D508" s="9" t="e">
        <f>+'CALIFICACION FINAL'!#REF!</f>
        <v>#REF!</v>
      </c>
      <c r="E508" s="15" t="e">
        <f>+'CALIFICACION FINAL'!#REF!/'CALIFICACION FINAL'!#REF!</f>
        <v>#REF!</v>
      </c>
      <c r="F508" s="15" t="e">
        <f>+'CALIFICACION FINAL'!#REF!/'CALIFICACION FINAL'!#REF!</f>
        <v>#REF!</v>
      </c>
      <c r="G508" s="15" t="e">
        <f>+'CALIFICACION FINAL'!#REF!/'CALIFICACION FINAL'!#REF!</f>
        <v>#REF!</v>
      </c>
      <c r="H508" s="15" t="e">
        <f>+'CALIFICACION FINAL'!#REF!/'CALIFICACION FINAL'!#REF!</f>
        <v>#REF!</v>
      </c>
      <c r="I508" s="15" t="e">
        <f>+'CALIFICACION FINAL'!#REF!/'CALIFICACION FINAL'!#REF!</f>
        <v>#REF!</v>
      </c>
      <c r="J508" s="15" t="e">
        <f>+'CALIFICACION FINAL'!#REF!/'CALIFICACION FINAL'!#REF!</f>
        <v>#REF!</v>
      </c>
      <c r="K508" s="15" t="e">
        <f>+'CALIFICACION FINAL'!#REF!/'CALIFICACION FINAL'!#REF!</f>
        <v>#REF!</v>
      </c>
      <c r="L508" s="15" t="e">
        <f>+'CALIFICACION FINAL'!#REF!/'CALIFICACION FINAL'!#REF!</f>
        <v>#REF!</v>
      </c>
      <c r="M508" s="15" t="e">
        <f>+'CALIFICACION FINAL'!#REF!/'CALIFICACION FINAL'!#REF!</f>
        <v>#REF!</v>
      </c>
      <c r="N508" s="15" t="e">
        <f>+'CALIFICACION FINAL'!#REF!/'CALIFICACION FINAL'!#REF!</f>
        <v>#REF!</v>
      </c>
      <c r="O508" s="15" t="e">
        <f>+'CALIFICACION FINAL'!#REF!/'CALIFICACION FINAL'!#REF!</f>
        <v>#REF!</v>
      </c>
      <c r="P508" s="15" t="e">
        <f>+'CALIFICACION FINAL'!#REF!/'CALIFICACION FINAL'!#REF!</f>
        <v>#REF!</v>
      </c>
      <c r="Q508" s="15" t="e">
        <f>+'CALIFICACION FINAL'!#REF!/'CALIFICACION FINAL'!#REF!</f>
        <v>#REF!</v>
      </c>
      <c r="R508" s="15" t="e">
        <f>+'CALIFICACION FINAL'!#REF!/'CALIFICACION FINAL'!#REF!</f>
        <v>#REF!</v>
      </c>
      <c r="S508" s="15" t="e">
        <f>+'CALIFICACION FINAL'!#REF!/'CALIFICACION FINAL'!#REF!</f>
        <v>#REF!</v>
      </c>
      <c r="T508" s="15" t="e">
        <f>+'CALIFICACION FINAL'!#REF!/'CALIFICACION FINAL'!#REF!</f>
        <v>#REF!</v>
      </c>
      <c r="U508" s="15" t="e">
        <f>+'CALIFICACION FINAL'!#REF!/'CALIFICACION FINAL'!#REF!</f>
        <v>#REF!</v>
      </c>
    </row>
    <row r="509" spans="1:21">
      <c r="A509" s="9" t="e">
        <f>+'CALIFICACION FINAL'!#REF!</f>
        <v>#REF!</v>
      </c>
      <c r="B509" s="9" t="e">
        <f>+'CALIFICACION FINAL'!#REF!</f>
        <v>#REF!</v>
      </c>
      <c r="C509" s="9" t="e">
        <f>+'CALIFICACION FINAL'!#REF!</f>
        <v>#REF!</v>
      </c>
      <c r="D509" s="9" t="e">
        <f>+'CALIFICACION FINAL'!#REF!</f>
        <v>#REF!</v>
      </c>
      <c r="E509" s="15" t="e">
        <f>+'CALIFICACION FINAL'!#REF!/'CALIFICACION FINAL'!#REF!</f>
        <v>#REF!</v>
      </c>
      <c r="F509" s="15" t="e">
        <f>+'CALIFICACION FINAL'!#REF!/'CALIFICACION FINAL'!#REF!</f>
        <v>#REF!</v>
      </c>
      <c r="G509" s="15" t="e">
        <f>+'CALIFICACION FINAL'!#REF!/'CALIFICACION FINAL'!#REF!</f>
        <v>#REF!</v>
      </c>
      <c r="H509" s="15" t="e">
        <f>+'CALIFICACION FINAL'!#REF!/'CALIFICACION FINAL'!#REF!</f>
        <v>#REF!</v>
      </c>
      <c r="I509" s="15" t="e">
        <f>+'CALIFICACION FINAL'!#REF!/'CALIFICACION FINAL'!#REF!</f>
        <v>#REF!</v>
      </c>
      <c r="J509" s="15" t="e">
        <f>+'CALIFICACION FINAL'!#REF!/'CALIFICACION FINAL'!#REF!</f>
        <v>#REF!</v>
      </c>
      <c r="K509" s="15" t="e">
        <f>+'CALIFICACION FINAL'!#REF!/'CALIFICACION FINAL'!#REF!</f>
        <v>#REF!</v>
      </c>
      <c r="L509" s="15" t="e">
        <f>+'CALIFICACION FINAL'!#REF!/'CALIFICACION FINAL'!#REF!</f>
        <v>#REF!</v>
      </c>
      <c r="M509" s="15" t="e">
        <f>+'CALIFICACION FINAL'!#REF!/'CALIFICACION FINAL'!#REF!</f>
        <v>#REF!</v>
      </c>
      <c r="N509" s="15" t="e">
        <f>+'CALIFICACION FINAL'!#REF!/'CALIFICACION FINAL'!#REF!</f>
        <v>#REF!</v>
      </c>
      <c r="O509" s="15" t="e">
        <f>+'CALIFICACION FINAL'!#REF!/'CALIFICACION FINAL'!#REF!</f>
        <v>#REF!</v>
      </c>
      <c r="P509" s="15" t="e">
        <f>+'CALIFICACION FINAL'!#REF!/'CALIFICACION FINAL'!#REF!</f>
        <v>#REF!</v>
      </c>
      <c r="Q509" s="15" t="e">
        <f>+'CALIFICACION FINAL'!#REF!/'CALIFICACION FINAL'!#REF!</f>
        <v>#REF!</v>
      </c>
      <c r="R509" s="15" t="e">
        <f>+'CALIFICACION FINAL'!#REF!/'CALIFICACION FINAL'!#REF!</f>
        <v>#REF!</v>
      </c>
      <c r="S509" s="15" t="e">
        <f>+'CALIFICACION FINAL'!#REF!/'CALIFICACION FINAL'!#REF!</f>
        <v>#REF!</v>
      </c>
      <c r="T509" s="15" t="e">
        <f>+'CALIFICACION FINAL'!#REF!/'CALIFICACION FINAL'!#REF!</f>
        <v>#REF!</v>
      </c>
      <c r="U509" s="15" t="e">
        <f>+'CALIFICACION FINAL'!#REF!/'CALIFICACION FINAL'!#REF!</f>
        <v>#REF!</v>
      </c>
    </row>
    <row r="510" spans="1:21">
      <c r="A510" s="9" t="e">
        <f>+'CALIFICACION FINAL'!#REF!</f>
        <v>#REF!</v>
      </c>
      <c r="B510" s="9" t="e">
        <f>+'CALIFICACION FINAL'!#REF!</f>
        <v>#REF!</v>
      </c>
      <c r="C510" s="9" t="e">
        <f>+'CALIFICACION FINAL'!#REF!</f>
        <v>#REF!</v>
      </c>
      <c r="D510" s="9" t="e">
        <f>+'CALIFICACION FINAL'!#REF!</f>
        <v>#REF!</v>
      </c>
      <c r="E510" s="15" t="e">
        <f>+'CALIFICACION FINAL'!#REF!/'CALIFICACION FINAL'!#REF!</f>
        <v>#REF!</v>
      </c>
      <c r="F510" s="15" t="e">
        <f>+'CALIFICACION FINAL'!#REF!/'CALIFICACION FINAL'!#REF!</f>
        <v>#REF!</v>
      </c>
      <c r="G510" s="15" t="e">
        <f>+'CALIFICACION FINAL'!#REF!/'CALIFICACION FINAL'!#REF!</f>
        <v>#REF!</v>
      </c>
      <c r="H510" s="15" t="e">
        <f>+'CALIFICACION FINAL'!#REF!/'CALIFICACION FINAL'!#REF!</f>
        <v>#REF!</v>
      </c>
      <c r="I510" s="15" t="e">
        <f>+'CALIFICACION FINAL'!#REF!/'CALIFICACION FINAL'!#REF!</f>
        <v>#REF!</v>
      </c>
      <c r="J510" s="15" t="e">
        <f>+'CALIFICACION FINAL'!#REF!/'CALIFICACION FINAL'!#REF!</f>
        <v>#REF!</v>
      </c>
      <c r="K510" s="15" t="e">
        <f>+'CALIFICACION FINAL'!#REF!/'CALIFICACION FINAL'!#REF!</f>
        <v>#REF!</v>
      </c>
      <c r="L510" s="15" t="e">
        <f>+'CALIFICACION FINAL'!#REF!/'CALIFICACION FINAL'!#REF!</f>
        <v>#REF!</v>
      </c>
      <c r="M510" s="15" t="e">
        <f>+'CALIFICACION FINAL'!#REF!/'CALIFICACION FINAL'!#REF!</f>
        <v>#REF!</v>
      </c>
      <c r="N510" s="15" t="e">
        <f>+'CALIFICACION FINAL'!#REF!/'CALIFICACION FINAL'!#REF!</f>
        <v>#REF!</v>
      </c>
      <c r="O510" s="15" t="e">
        <f>+'CALIFICACION FINAL'!#REF!/'CALIFICACION FINAL'!#REF!</f>
        <v>#REF!</v>
      </c>
      <c r="P510" s="15" t="e">
        <f>+'CALIFICACION FINAL'!#REF!/'CALIFICACION FINAL'!#REF!</f>
        <v>#REF!</v>
      </c>
      <c r="Q510" s="15" t="e">
        <f>+'CALIFICACION FINAL'!#REF!/'CALIFICACION FINAL'!#REF!</f>
        <v>#REF!</v>
      </c>
      <c r="R510" s="15" t="e">
        <f>+'CALIFICACION FINAL'!#REF!/'CALIFICACION FINAL'!#REF!</f>
        <v>#REF!</v>
      </c>
      <c r="S510" s="15" t="e">
        <f>+'CALIFICACION FINAL'!#REF!/'CALIFICACION FINAL'!#REF!</f>
        <v>#REF!</v>
      </c>
      <c r="T510" s="15" t="e">
        <f>+'CALIFICACION FINAL'!#REF!/'CALIFICACION FINAL'!#REF!</f>
        <v>#REF!</v>
      </c>
      <c r="U510" s="15" t="e">
        <f>+'CALIFICACION FINAL'!#REF!/'CALIFICACION FINAL'!#REF!</f>
        <v>#REF!</v>
      </c>
    </row>
    <row r="511" spans="1:21">
      <c r="A511" s="9" t="e">
        <f>+'CALIFICACION FINAL'!#REF!</f>
        <v>#REF!</v>
      </c>
      <c r="B511" s="9" t="e">
        <f>+'CALIFICACION FINAL'!#REF!</f>
        <v>#REF!</v>
      </c>
      <c r="C511" s="9" t="e">
        <f>+'CALIFICACION FINAL'!#REF!</f>
        <v>#REF!</v>
      </c>
      <c r="D511" s="9" t="e">
        <f>+'CALIFICACION FINAL'!#REF!</f>
        <v>#REF!</v>
      </c>
      <c r="E511" s="15" t="e">
        <f>+'CALIFICACION FINAL'!#REF!/'CALIFICACION FINAL'!#REF!</f>
        <v>#REF!</v>
      </c>
      <c r="F511" s="15" t="e">
        <f>+'CALIFICACION FINAL'!#REF!/'CALIFICACION FINAL'!#REF!</f>
        <v>#REF!</v>
      </c>
      <c r="G511" s="15" t="e">
        <f>+'CALIFICACION FINAL'!#REF!/'CALIFICACION FINAL'!#REF!</f>
        <v>#REF!</v>
      </c>
      <c r="H511" s="15" t="e">
        <f>+'CALIFICACION FINAL'!#REF!/'CALIFICACION FINAL'!#REF!</f>
        <v>#REF!</v>
      </c>
      <c r="I511" s="15" t="e">
        <f>+'CALIFICACION FINAL'!#REF!/'CALIFICACION FINAL'!#REF!</f>
        <v>#REF!</v>
      </c>
      <c r="J511" s="15" t="e">
        <f>+'CALIFICACION FINAL'!#REF!/'CALIFICACION FINAL'!#REF!</f>
        <v>#REF!</v>
      </c>
      <c r="K511" s="15" t="e">
        <f>+'CALIFICACION FINAL'!#REF!/'CALIFICACION FINAL'!#REF!</f>
        <v>#REF!</v>
      </c>
      <c r="L511" s="15" t="e">
        <f>+'CALIFICACION FINAL'!#REF!/'CALIFICACION FINAL'!#REF!</f>
        <v>#REF!</v>
      </c>
      <c r="M511" s="15" t="e">
        <f>+'CALIFICACION FINAL'!#REF!/'CALIFICACION FINAL'!#REF!</f>
        <v>#REF!</v>
      </c>
      <c r="N511" s="15" t="e">
        <f>+'CALIFICACION FINAL'!#REF!/'CALIFICACION FINAL'!#REF!</f>
        <v>#REF!</v>
      </c>
      <c r="O511" s="15" t="e">
        <f>+'CALIFICACION FINAL'!#REF!/'CALIFICACION FINAL'!#REF!</f>
        <v>#REF!</v>
      </c>
      <c r="P511" s="15" t="e">
        <f>+'CALIFICACION FINAL'!#REF!/'CALIFICACION FINAL'!#REF!</f>
        <v>#REF!</v>
      </c>
      <c r="Q511" s="15" t="e">
        <f>+'CALIFICACION FINAL'!#REF!/'CALIFICACION FINAL'!#REF!</f>
        <v>#REF!</v>
      </c>
      <c r="R511" s="15" t="e">
        <f>+'CALIFICACION FINAL'!#REF!/'CALIFICACION FINAL'!#REF!</f>
        <v>#REF!</v>
      </c>
      <c r="S511" s="15" t="e">
        <f>+'CALIFICACION FINAL'!#REF!/'CALIFICACION FINAL'!#REF!</f>
        <v>#REF!</v>
      </c>
      <c r="T511" s="15" t="e">
        <f>+'CALIFICACION FINAL'!#REF!/'CALIFICACION FINAL'!#REF!</f>
        <v>#REF!</v>
      </c>
      <c r="U511" s="15" t="e">
        <f>+'CALIFICACION FINAL'!#REF!/'CALIFICACION FINAL'!#REF!</f>
        <v>#REF!</v>
      </c>
    </row>
    <row r="512" spans="1:21">
      <c r="A512" s="9" t="e">
        <f>+'CALIFICACION FINAL'!#REF!</f>
        <v>#REF!</v>
      </c>
      <c r="B512" s="9" t="e">
        <f>+'CALIFICACION FINAL'!#REF!</f>
        <v>#REF!</v>
      </c>
      <c r="C512" s="9" t="e">
        <f>+'CALIFICACION FINAL'!#REF!</f>
        <v>#REF!</v>
      </c>
      <c r="D512" s="9" t="e">
        <f>+'CALIFICACION FINAL'!#REF!</f>
        <v>#REF!</v>
      </c>
      <c r="E512" s="15" t="e">
        <f>+'CALIFICACION FINAL'!#REF!/'CALIFICACION FINAL'!#REF!</f>
        <v>#REF!</v>
      </c>
      <c r="F512" s="15" t="e">
        <f>+'CALIFICACION FINAL'!#REF!/'CALIFICACION FINAL'!#REF!</f>
        <v>#REF!</v>
      </c>
      <c r="G512" s="15" t="e">
        <f>+'CALIFICACION FINAL'!#REF!/'CALIFICACION FINAL'!#REF!</f>
        <v>#REF!</v>
      </c>
      <c r="H512" s="15" t="e">
        <f>+'CALIFICACION FINAL'!#REF!/'CALIFICACION FINAL'!#REF!</f>
        <v>#REF!</v>
      </c>
      <c r="I512" s="15" t="e">
        <f>+'CALIFICACION FINAL'!#REF!/'CALIFICACION FINAL'!#REF!</f>
        <v>#REF!</v>
      </c>
      <c r="J512" s="15" t="e">
        <f>+'CALIFICACION FINAL'!#REF!/'CALIFICACION FINAL'!#REF!</f>
        <v>#REF!</v>
      </c>
      <c r="K512" s="15" t="e">
        <f>+'CALIFICACION FINAL'!#REF!/'CALIFICACION FINAL'!#REF!</f>
        <v>#REF!</v>
      </c>
      <c r="L512" s="15" t="e">
        <f>+'CALIFICACION FINAL'!#REF!/'CALIFICACION FINAL'!#REF!</f>
        <v>#REF!</v>
      </c>
      <c r="M512" s="15" t="e">
        <f>+'CALIFICACION FINAL'!#REF!/'CALIFICACION FINAL'!#REF!</f>
        <v>#REF!</v>
      </c>
      <c r="N512" s="15" t="e">
        <f>+'CALIFICACION FINAL'!#REF!/'CALIFICACION FINAL'!#REF!</f>
        <v>#REF!</v>
      </c>
      <c r="O512" s="15" t="e">
        <f>+'CALIFICACION FINAL'!#REF!/'CALIFICACION FINAL'!#REF!</f>
        <v>#REF!</v>
      </c>
      <c r="P512" s="15" t="e">
        <f>+'CALIFICACION FINAL'!#REF!/'CALIFICACION FINAL'!#REF!</f>
        <v>#REF!</v>
      </c>
      <c r="Q512" s="15" t="e">
        <f>+'CALIFICACION FINAL'!#REF!/'CALIFICACION FINAL'!#REF!</f>
        <v>#REF!</v>
      </c>
      <c r="R512" s="15" t="e">
        <f>+'CALIFICACION FINAL'!#REF!/'CALIFICACION FINAL'!#REF!</f>
        <v>#REF!</v>
      </c>
      <c r="S512" s="15" t="e">
        <f>+'CALIFICACION FINAL'!#REF!/'CALIFICACION FINAL'!#REF!</f>
        <v>#REF!</v>
      </c>
      <c r="T512" s="15" t="e">
        <f>+'CALIFICACION FINAL'!#REF!/'CALIFICACION FINAL'!#REF!</f>
        <v>#REF!</v>
      </c>
      <c r="U512" s="15" t="e">
        <f>+'CALIFICACION FINAL'!#REF!/'CALIFICACION FINAL'!#REF!</f>
        <v>#REF!</v>
      </c>
    </row>
    <row r="513" spans="1:21">
      <c r="A513" s="9" t="e">
        <f>+'CALIFICACION FINAL'!#REF!</f>
        <v>#REF!</v>
      </c>
      <c r="B513" s="9" t="e">
        <f>+'CALIFICACION FINAL'!#REF!</f>
        <v>#REF!</v>
      </c>
      <c r="C513" s="9" t="e">
        <f>+'CALIFICACION FINAL'!#REF!</f>
        <v>#REF!</v>
      </c>
      <c r="D513" s="9" t="e">
        <f>+'CALIFICACION FINAL'!#REF!</f>
        <v>#REF!</v>
      </c>
      <c r="E513" s="15" t="e">
        <f>+'CALIFICACION FINAL'!#REF!/'CALIFICACION FINAL'!#REF!</f>
        <v>#REF!</v>
      </c>
      <c r="F513" s="15" t="e">
        <f>+'CALIFICACION FINAL'!#REF!/'CALIFICACION FINAL'!#REF!</f>
        <v>#REF!</v>
      </c>
      <c r="G513" s="15" t="e">
        <f>+'CALIFICACION FINAL'!#REF!/'CALIFICACION FINAL'!#REF!</f>
        <v>#REF!</v>
      </c>
      <c r="H513" s="15" t="e">
        <f>+'CALIFICACION FINAL'!#REF!/'CALIFICACION FINAL'!#REF!</f>
        <v>#REF!</v>
      </c>
      <c r="I513" s="15" t="e">
        <f>+'CALIFICACION FINAL'!#REF!/'CALIFICACION FINAL'!#REF!</f>
        <v>#REF!</v>
      </c>
      <c r="J513" s="15" t="e">
        <f>+'CALIFICACION FINAL'!#REF!/'CALIFICACION FINAL'!#REF!</f>
        <v>#REF!</v>
      </c>
      <c r="K513" s="15" t="e">
        <f>+'CALIFICACION FINAL'!#REF!/'CALIFICACION FINAL'!#REF!</f>
        <v>#REF!</v>
      </c>
      <c r="L513" s="15" t="e">
        <f>+'CALIFICACION FINAL'!#REF!/'CALIFICACION FINAL'!#REF!</f>
        <v>#REF!</v>
      </c>
      <c r="M513" s="15" t="e">
        <f>+'CALIFICACION FINAL'!#REF!/'CALIFICACION FINAL'!#REF!</f>
        <v>#REF!</v>
      </c>
      <c r="N513" s="15" t="e">
        <f>+'CALIFICACION FINAL'!#REF!/'CALIFICACION FINAL'!#REF!</f>
        <v>#REF!</v>
      </c>
      <c r="O513" s="15" t="e">
        <f>+'CALIFICACION FINAL'!#REF!/'CALIFICACION FINAL'!#REF!</f>
        <v>#REF!</v>
      </c>
      <c r="P513" s="15" t="e">
        <f>+'CALIFICACION FINAL'!#REF!/'CALIFICACION FINAL'!#REF!</f>
        <v>#REF!</v>
      </c>
      <c r="Q513" s="15" t="e">
        <f>+'CALIFICACION FINAL'!#REF!/'CALIFICACION FINAL'!#REF!</f>
        <v>#REF!</v>
      </c>
      <c r="R513" s="15" t="e">
        <f>+'CALIFICACION FINAL'!#REF!/'CALIFICACION FINAL'!#REF!</f>
        <v>#REF!</v>
      </c>
      <c r="S513" s="15" t="e">
        <f>+'CALIFICACION FINAL'!#REF!/'CALIFICACION FINAL'!#REF!</f>
        <v>#REF!</v>
      </c>
      <c r="T513" s="15" t="e">
        <f>+'CALIFICACION FINAL'!#REF!/'CALIFICACION FINAL'!#REF!</f>
        <v>#REF!</v>
      </c>
      <c r="U513" s="15" t="e">
        <f>+'CALIFICACION FINAL'!#REF!/'CALIFICACION FINAL'!#REF!</f>
        <v>#REF!</v>
      </c>
    </row>
    <row r="514" spans="1:21">
      <c r="A514" s="9" t="e">
        <f>+'CALIFICACION FINAL'!#REF!</f>
        <v>#REF!</v>
      </c>
      <c r="B514" s="9" t="e">
        <f>+'CALIFICACION FINAL'!#REF!</f>
        <v>#REF!</v>
      </c>
      <c r="C514" s="9" t="e">
        <f>+'CALIFICACION FINAL'!#REF!</f>
        <v>#REF!</v>
      </c>
      <c r="D514" s="9" t="e">
        <f>+'CALIFICACION FINAL'!#REF!</f>
        <v>#REF!</v>
      </c>
      <c r="E514" s="15" t="e">
        <f>+'CALIFICACION FINAL'!#REF!/'CALIFICACION FINAL'!#REF!</f>
        <v>#REF!</v>
      </c>
      <c r="F514" s="15" t="e">
        <f>+'CALIFICACION FINAL'!#REF!/'CALIFICACION FINAL'!#REF!</f>
        <v>#REF!</v>
      </c>
      <c r="G514" s="15" t="e">
        <f>+'CALIFICACION FINAL'!#REF!/'CALIFICACION FINAL'!#REF!</f>
        <v>#REF!</v>
      </c>
      <c r="H514" s="15" t="e">
        <f>+'CALIFICACION FINAL'!#REF!/'CALIFICACION FINAL'!#REF!</f>
        <v>#REF!</v>
      </c>
      <c r="I514" s="15" t="e">
        <f>+'CALIFICACION FINAL'!#REF!/'CALIFICACION FINAL'!#REF!</f>
        <v>#REF!</v>
      </c>
      <c r="J514" s="15" t="e">
        <f>+'CALIFICACION FINAL'!#REF!/'CALIFICACION FINAL'!#REF!</f>
        <v>#REF!</v>
      </c>
      <c r="K514" s="15" t="e">
        <f>+'CALIFICACION FINAL'!#REF!/'CALIFICACION FINAL'!#REF!</f>
        <v>#REF!</v>
      </c>
      <c r="L514" s="15" t="e">
        <f>+'CALIFICACION FINAL'!#REF!/'CALIFICACION FINAL'!#REF!</f>
        <v>#REF!</v>
      </c>
      <c r="M514" s="15" t="e">
        <f>+'CALIFICACION FINAL'!#REF!/'CALIFICACION FINAL'!#REF!</f>
        <v>#REF!</v>
      </c>
      <c r="N514" s="15" t="e">
        <f>+'CALIFICACION FINAL'!#REF!/'CALIFICACION FINAL'!#REF!</f>
        <v>#REF!</v>
      </c>
      <c r="O514" s="15" t="e">
        <f>+'CALIFICACION FINAL'!#REF!/'CALIFICACION FINAL'!#REF!</f>
        <v>#REF!</v>
      </c>
      <c r="P514" s="15" t="e">
        <f>+'CALIFICACION FINAL'!#REF!/'CALIFICACION FINAL'!#REF!</f>
        <v>#REF!</v>
      </c>
      <c r="Q514" s="15" t="e">
        <f>+'CALIFICACION FINAL'!#REF!/'CALIFICACION FINAL'!#REF!</f>
        <v>#REF!</v>
      </c>
      <c r="R514" s="15" t="e">
        <f>+'CALIFICACION FINAL'!#REF!/'CALIFICACION FINAL'!#REF!</f>
        <v>#REF!</v>
      </c>
      <c r="S514" s="15" t="e">
        <f>+'CALIFICACION FINAL'!#REF!/'CALIFICACION FINAL'!#REF!</f>
        <v>#REF!</v>
      </c>
      <c r="T514" s="15" t="e">
        <f>+'CALIFICACION FINAL'!#REF!/'CALIFICACION FINAL'!#REF!</f>
        <v>#REF!</v>
      </c>
      <c r="U514" s="15" t="e">
        <f>+'CALIFICACION FINAL'!#REF!/'CALIFICACION FINAL'!#REF!</f>
        <v>#REF!</v>
      </c>
    </row>
    <row r="515" spans="1:21">
      <c r="A515" s="9" t="e">
        <f>+'CALIFICACION FINAL'!#REF!</f>
        <v>#REF!</v>
      </c>
      <c r="B515" s="9" t="e">
        <f>+'CALIFICACION FINAL'!#REF!</f>
        <v>#REF!</v>
      </c>
      <c r="C515" s="9" t="e">
        <f>+'CALIFICACION FINAL'!#REF!</f>
        <v>#REF!</v>
      </c>
      <c r="D515" s="9" t="e">
        <f>+'CALIFICACION FINAL'!#REF!</f>
        <v>#REF!</v>
      </c>
      <c r="E515" s="15" t="e">
        <f>+'CALIFICACION FINAL'!#REF!/'CALIFICACION FINAL'!#REF!</f>
        <v>#REF!</v>
      </c>
      <c r="F515" s="15" t="e">
        <f>+'CALIFICACION FINAL'!#REF!/'CALIFICACION FINAL'!#REF!</f>
        <v>#REF!</v>
      </c>
      <c r="G515" s="15" t="e">
        <f>+'CALIFICACION FINAL'!#REF!/'CALIFICACION FINAL'!#REF!</f>
        <v>#REF!</v>
      </c>
      <c r="H515" s="15" t="e">
        <f>+'CALIFICACION FINAL'!#REF!/'CALIFICACION FINAL'!#REF!</f>
        <v>#REF!</v>
      </c>
      <c r="I515" s="15" t="e">
        <f>+'CALIFICACION FINAL'!#REF!/'CALIFICACION FINAL'!#REF!</f>
        <v>#REF!</v>
      </c>
      <c r="J515" s="15" t="e">
        <f>+'CALIFICACION FINAL'!#REF!/'CALIFICACION FINAL'!#REF!</f>
        <v>#REF!</v>
      </c>
      <c r="K515" s="15" t="e">
        <f>+'CALIFICACION FINAL'!#REF!/'CALIFICACION FINAL'!#REF!</f>
        <v>#REF!</v>
      </c>
      <c r="L515" s="15" t="e">
        <f>+'CALIFICACION FINAL'!#REF!/'CALIFICACION FINAL'!#REF!</f>
        <v>#REF!</v>
      </c>
      <c r="M515" s="15" t="e">
        <f>+'CALIFICACION FINAL'!#REF!/'CALIFICACION FINAL'!#REF!</f>
        <v>#REF!</v>
      </c>
      <c r="N515" s="15" t="e">
        <f>+'CALIFICACION FINAL'!#REF!/'CALIFICACION FINAL'!#REF!</f>
        <v>#REF!</v>
      </c>
      <c r="O515" s="15" t="e">
        <f>+'CALIFICACION FINAL'!#REF!/'CALIFICACION FINAL'!#REF!</f>
        <v>#REF!</v>
      </c>
      <c r="P515" s="15" t="e">
        <f>+'CALIFICACION FINAL'!#REF!/'CALIFICACION FINAL'!#REF!</f>
        <v>#REF!</v>
      </c>
      <c r="Q515" s="15" t="e">
        <f>+'CALIFICACION FINAL'!#REF!/'CALIFICACION FINAL'!#REF!</f>
        <v>#REF!</v>
      </c>
      <c r="R515" s="15" t="e">
        <f>+'CALIFICACION FINAL'!#REF!/'CALIFICACION FINAL'!#REF!</f>
        <v>#REF!</v>
      </c>
      <c r="S515" s="15" t="e">
        <f>+'CALIFICACION FINAL'!#REF!/'CALIFICACION FINAL'!#REF!</f>
        <v>#REF!</v>
      </c>
      <c r="T515" s="15" t="e">
        <f>+'CALIFICACION FINAL'!#REF!/'CALIFICACION FINAL'!#REF!</f>
        <v>#REF!</v>
      </c>
      <c r="U515" s="15" t="e">
        <f>+'CALIFICACION FINAL'!#REF!/'CALIFICACION FINAL'!#REF!</f>
        <v>#REF!</v>
      </c>
    </row>
    <row r="516" spans="1:21">
      <c r="A516" s="9" t="e">
        <f>+'CALIFICACION FINAL'!#REF!</f>
        <v>#REF!</v>
      </c>
      <c r="B516" s="9" t="e">
        <f>+'CALIFICACION FINAL'!#REF!</f>
        <v>#REF!</v>
      </c>
      <c r="C516" s="9" t="e">
        <f>+'CALIFICACION FINAL'!#REF!</f>
        <v>#REF!</v>
      </c>
      <c r="D516" s="9" t="e">
        <f>+'CALIFICACION FINAL'!#REF!</f>
        <v>#REF!</v>
      </c>
      <c r="E516" s="15" t="e">
        <f>+'CALIFICACION FINAL'!#REF!/'CALIFICACION FINAL'!#REF!</f>
        <v>#REF!</v>
      </c>
      <c r="F516" s="15" t="e">
        <f>+'CALIFICACION FINAL'!#REF!/'CALIFICACION FINAL'!#REF!</f>
        <v>#REF!</v>
      </c>
      <c r="G516" s="15" t="e">
        <f>+'CALIFICACION FINAL'!#REF!/'CALIFICACION FINAL'!#REF!</f>
        <v>#REF!</v>
      </c>
      <c r="H516" s="15" t="e">
        <f>+'CALIFICACION FINAL'!#REF!/'CALIFICACION FINAL'!#REF!</f>
        <v>#REF!</v>
      </c>
      <c r="I516" s="15" t="e">
        <f>+'CALIFICACION FINAL'!#REF!/'CALIFICACION FINAL'!#REF!</f>
        <v>#REF!</v>
      </c>
      <c r="J516" s="15" t="e">
        <f>+'CALIFICACION FINAL'!#REF!/'CALIFICACION FINAL'!#REF!</f>
        <v>#REF!</v>
      </c>
      <c r="K516" s="15" t="e">
        <f>+'CALIFICACION FINAL'!#REF!/'CALIFICACION FINAL'!#REF!</f>
        <v>#REF!</v>
      </c>
      <c r="L516" s="15" t="e">
        <f>+'CALIFICACION FINAL'!#REF!/'CALIFICACION FINAL'!#REF!</f>
        <v>#REF!</v>
      </c>
      <c r="M516" s="15" t="e">
        <f>+'CALIFICACION FINAL'!#REF!/'CALIFICACION FINAL'!#REF!</f>
        <v>#REF!</v>
      </c>
      <c r="N516" s="15" t="e">
        <f>+'CALIFICACION FINAL'!#REF!/'CALIFICACION FINAL'!#REF!</f>
        <v>#REF!</v>
      </c>
      <c r="O516" s="15" t="e">
        <f>+'CALIFICACION FINAL'!#REF!/'CALIFICACION FINAL'!#REF!</f>
        <v>#REF!</v>
      </c>
      <c r="P516" s="15" t="e">
        <f>+'CALIFICACION FINAL'!#REF!/'CALIFICACION FINAL'!#REF!</f>
        <v>#REF!</v>
      </c>
      <c r="Q516" s="15" t="e">
        <f>+'CALIFICACION FINAL'!#REF!/'CALIFICACION FINAL'!#REF!</f>
        <v>#REF!</v>
      </c>
      <c r="R516" s="15" t="e">
        <f>+'CALIFICACION FINAL'!#REF!/'CALIFICACION FINAL'!#REF!</f>
        <v>#REF!</v>
      </c>
      <c r="S516" s="15" t="e">
        <f>+'CALIFICACION FINAL'!#REF!/'CALIFICACION FINAL'!#REF!</f>
        <v>#REF!</v>
      </c>
      <c r="T516" s="15" t="e">
        <f>+'CALIFICACION FINAL'!#REF!/'CALIFICACION FINAL'!#REF!</f>
        <v>#REF!</v>
      </c>
      <c r="U516" s="15" t="e">
        <f>+'CALIFICACION FINAL'!#REF!/'CALIFICACION FINAL'!#REF!</f>
        <v>#REF!</v>
      </c>
    </row>
    <row r="517" spans="1:21">
      <c r="A517" s="9" t="e">
        <f>+'CALIFICACION FINAL'!#REF!</f>
        <v>#REF!</v>
      </c>
      <c r="B517" s="9" t="e">
        <f>+'CALIFICACION FINAL'!#REF!</f>
        <v>#REF!</v>
      </c>
      <c r="C517" s="9" t="e">
        <f>+'CALIFICACION FINAL'!#REF!</f>
        <v>#REF!</v>
      </c>
      <c r="D517" s="9" t="e">
        <f>+'CALIFICACION FINAL'!#REF!</f>
        <v>#REF!</v>
      </c>
      <c r="E517" s="15" t="e">
        <f>+'CALIFICACION FINAL'!#REF!/'CALIFICACION FINAL'!#REF!</f>
        <v>#REF!</v>
      </c>
      <c r="F517" s="15" t="e">
        <f>+'CALIFICACION FINAL'!#REF!/'CALIFICACION FINAL'!#REF!</f>
        <v>#REF!</v>
      </c>
      <c r="G517" s="15" t="e">
        <f>+'CALIFICACION FINAL'!#REF!/'CALIFICACION FINAL'!#REF!</f>
        <v>#REF!</v>
      </c>
      <c r="H517" s="15" t="e">
        <f>+'CALIFICACION FINAL'!#REF!/'CALIFICACION FINAL'!#REF!</f>
        <v>#REF!</v>
      </c>
      <c r="I517" s="15" t="e">
        <f>+'CALIFICACION FINAL'!#REF!/'CALIFICACION FINAL'!#REF!</f>
        <v>#REF!</v>
      </c>
      <c r="J517" s="15" t="e">
        <f>+'CALIFICACION FINAL'!#REF!/'CALIFICACION FINAL'!#REF!</f>
        <v>#REF!</v>
      </c>
      <c r="K517" s="15" t="e">
        <f>+'CALIFICACION FINAL'!#REF!/'CALIFICACION FINAL'!#REF!</f>
        <v>#REF!</v>
      </c>
      <c r="L517" s="15" t="e">
        <f>+'CALIFICACION FINAL'!#REF!/'CALIFICACION FINAL'!#REF!</f>
        <v>#REF!</v>
      </c>
      <c r="M517" s="15" t="e">
        <f>+'CALIFICACION FINAL'!#REF!/'CALIFICACION FINAL'!#REF!</f>
        <v>#REF!</v>
      </c>
      <c r="N517" s="15" t="e">
        <f>+'CALIFICACION FINAL'!#REF!/'CALIFICACION FINAL'!#REF!</f>
        <v>#REF!</v>
      </c>
      <c r="O517" s="15" t="e">
        <f>+'CALIFICACION FINAL'!#REF!/'CALIFICACION FINAL'!#REF!</f>
        <v>#REF!</v>
      </c>
      <c r="P517" s="15" t="e">
        <f>+'CALIFICACION FINAL'!#REF!/'CALIFICACION FINAL'!#REF!</f>
        <v>#REF!</v>
      </c>
      <c r="Q517" s="15" t="e">
        <f>+'CALIFICACION FINAL'!#REF!/'CALIFICACION FINAL'!#REF!</f>
        <v>#REF!</v>
      </c>
      <c r="R517" s="15" t="e">
        <f>+'CALIFICACION FINAL'!#REF!/'CALIFICACION FINAL'!#REF!</f>
        <v>#REF!</v>
      </c>
      <c r="S517" s="15" t="e">
        <f>+'CALIFICACION FINAL'!#REF!/'CALIFICACION FINAL'!#REF!</f>
        <v>#REF!</v>
      </c>
      <c r="T517" s="15" t="e">
        <f>+'CALIFICACION FINAL'!#REF!/'CALIFICACION FINAL'!#REF!</f>
        <v>#REF!</v>
      </c>
      <c r="U517" s="15" t="e">
        <f>+'CALIFICACION FINAL'!#REF!/'CALIFICACION FINAL'!#REF!</f>
        <v>#REF!</v>
      </c>
    </row>
    <row r="518" spans="1:21">
      <c r="A518" s="9" t="e">
        <f>+'CALIFICACION FINAL'!#REF!</f>
        <v>#REF!</v>
      </c>
      <c r="B518" s="9" t="e">
        <f>+'CALIFICACION FINAL'!#REF!</f>
        <v>#REF!</v>
      </c>
      <c r="C518" s="9" t="e">
        <f>+'CALIFICACION FINAL'!#REF!</f>
        <v>#REF!</v>
      </c>
      <c r="D518" s="9" t="e">
        <f>+'CALIFICACION FINAL'!#REF!</f>
        <v>#REF!</v>
      </c>
      <c r="E518" s="15" t="e">
        <f>+'CALIFICACION FINAL'!#REF!/'CALIFICACION FINAL'!#REF!</f>
        <v>#REF!</v>
      </c>
      <c r="F518" s="15" t="e">
        <f>+'CALIFICACION FINAL'!#REF!/'CALIFICACION FINAL'!#REF!</f>
        <v>#REF!</v>
      </c>
      <c r="G518" s="15" t="e">
        <f>+'CALIFICACION FINAL'!#REF!/'CALIFICACION FINAL'!#REF!</f>
        <v>#REF!</v>
      </c>
      <c r="H518" s="15" t="e">
        <f>+'CALIFICACION FINAL'!#REF!/'CALIFICACION FINAL'!#REF!</f>
        <v>#REF!</v>
      </c>
      <c r="I518" s="15" t="e">
        <f>+'CALIFICACION FINAL'!#REF!/'CALIFICACION FINAL'!#REF!</f>
        <v>#REF!</v>
      </c>
      <c r="J518" s="15" t="e">
        <f>+'CALIFICACION FINAL'!#REF!/'CALIFICACION FINAL'!#REF!</f>
        <v>#REF!</v>
      </c>
      <c r="K518" s="15" t="e">
        <f>+'CALIFICACION FINAL'!#REF!/'CALIFICACION FINAL'!#REF!</f>
        <v>#REF!</v>
      </c>
      <c r="L518" s="15" t="e">
        <f>+'CALIFICACION FINAL'!#REF!/'CALIFICACION FINAL'!#REF!</f>
        <v>#REF!</v>
      </c>
      <c r="M518" s="15" t="e">
        <f>+'CALIFICACION FINAL'!#REF!/'CALIFICACION FINAL'!#REF!</f>
        <v>#REF!</v>
      </c>
      <c r="N518" s="15" t="e">
        <f>+'CALIFICACION FINAL'!#REF!/'CALIFICACION FINAL'!#REF!</f>
        <v>#REF!</v>
      </c>
      <c r="O518" s="15" t="e">
        <f>+'CALIFICACION FINAL'!#REF!/'CALIFICACION FINAL'!#REF!</f>
        <v>#REF!</v>
      </c>
      <c r="P518" s="15" t="e">
        <f>+'CALIFICACION FINAL'!#REF!/'CALIFICACION FINAL'!#REF!</f>
        <v>#REF!</v>
      </c>
      <c r="Q518" s="15" t="e">
        <f>+'CALIFICACION FINAL'!#REF!/'CALIFICACION FINAL'!#REF!</f>
        <v>#REF!</v>
      </c>
      <c r="R518" s="15" t="e">
        <f>+'CALIFICACION FINAL'!#REF!/'CALIFICACION FINAL'!#REF!</f>
        <v>#REF!</v>
      </c>
      <c r="S518" s="15" t="e">
        <f>+'CALIFICACION FINAL'!#REF!/'CALIFICACION FINAL'!#REF!</f>
        <v>#REF!</v>
      </c>
      <c r="T518" s="15" t="e">
        <f>+'CALIFICACION FINAL'!#REF!/'CALIFICACION FINAL'!#REF!</f>
        <v>#REF!</v>
      </c>
      <c r="U518" s="15" t="e">
        <f>+'CALIFICACION FINAL'!#REF!/'CALIFICACION FINAL'!#REF!</f>
        <v>#REF!</v>
      </c>
    </row>
    <row r="519" spans="1:21">
      <c r="A519" s="9" t="e">
        <f>+'CALIFICACION FINAL'!#REF!</f>
        <v>#REF!</v>
      </c>
      <c r="B519" s="9" t="e">
        <f>+'CALIFICACION FINAL'!#REF!</f>
        <v>#REF!</v>
      </c>
      <c r="C519" s="9" t="e">
        <f>+'CALIFICACION FINAL'!#REF!</f>
        <v>#REF!</v>
      </c>
      <c r="D519" s="9" t="e">
        <f>+'CALIFICACION FINAL'!#REF!</f>
        <v>#REF!</v>
      </c>
      <c r="E519" s="15" t="e">
        <f>+'CALIFICACION FINAL'!#REF!/'CALIFICACION FINAL'!#REF!</f>
        <v>#REF!</v>
      </c>
      <c r="F519" s="15" t="e">
        <f>+'CALIFICACION FINAL'!#REF!/'CALIFICACION FINAL'!#REF!</f>
        <v>#REF!</v>
      </c>
      <c r="G519" s="15" t="e">
        <f>+'CALIFICACION FINAL'!#REF!/'CALIFICACION FINAL'!#REF!</f>
        <v>#REF!</v>
      </c>
      <c r="H519" s="15" t="e">
        <f>+'CALIFICACION FINAL'!#REF!/'CALIFICACION FINAL'!#REF!</f>
        <v>#REF!</v>
      </c>
      <c r="I519" s="15" t="e">
        <f>+'CALIFICACION FINAL'!#REF!/'CALIFICACION FINAL'!#REF!</f>
        <v>#REF!</v>
      </c>
      <c r="J519" s="15" t="e">
        <f>+'CALIFICACION FINAL'!#REF!/'CALIFICACION FINAL'!#REF!</f>
        <v>#REF!</v>
      </c>
      <c r="K519" s="15" t="e">
        <f>+'CALIFICACION FINAL'!#REF!/'CALIFICACION FINAL'!#REF!</f>
        <v>#REF!</v>
      </c>
      <c r="L519" s="15" t="e">
        <f>+'CALIFICACION FINAL'!#REF!/'CALIFICACION FINAL'!#REF!</f>
        <v>#REF!</v>
      </c>
      <c r="M519" s="15" t="e">
        <f>+'CALIFICACION FINAL'!#REF!/'CALIFICACION FINAL'!#REF!</f>
        <v>#REF!</v>
      </c>
      <c r="N519" s="15" t="e">
        <f>+'CALIFICACION FINAL'!#REF!/'CALIFICACION FINAL'!#REF!</f>
        <v>#REF!</v>
      </c>
      <c r="O519" s="15" t="e">
        <f>+'CALIFICACION FINAL'!#REF!/'CALIFICACION FINAL'!#REF!</f>
        <v>#REF!</v>
      </c>
      <c r="P519" s="15" t="e">
        <f>+'CALIFICACION FINAL'!#REF!/'CALIFICACION FINAL'!#REF!</f>
        <v>#REF!</v>
      </c>
      <c r="Q519" s="15" t="e">
        <f>+'CALIFICACION FINAL'!#REF!/'CALIFICACION FINAL'!#REF!</f>
        <v>#REF!</v>
      </c>
      <c r="R519" s="15" t="e">
        <f>+'CALIFICACION FINAL'!#REF!/'CALIFICACION FINAL'!#REF!</f>
        <v>#REF!</v>
      </c>
      <c r="S519" s="15" t="e">
        <f>+'CALIFICACION FINAL'!#REF!/'CALIFICACION FINAL'!#REF!</f>
        <v>#REF!</v>
      </c>
      <c r="T519" s="15" t="e">
        <f>+'CALIFICACION FINAL'!#REF!/'CALIFICACION FINAL'!#REF!</f>
        <v>#REF!</v>
      </c>
      <c r="U519" s="15" t="e">
        <f>+'CALIFICACION FINAL'!#REF!/'CALIFICACION FINAL'!#REF!</f>
        <v>#REF!</v>
      </c>
    </row>
    <row r="520" spans="1:21">
      <c r="A520" s="9" t="e">
        <f>+'CALIFICACION FINAL'!#REF!</f>
        <v>#REF!</v>
      </c>
      <c r="B520" s="9" t="e">
        <f>+'CALIFICACION FINAL'!#REF!</f>
        <v>#REF!</v>
      </c>
      <c r="C520" s="9" t="e">
        <f>+'CALIFICACION FINAL'!#REF!</f>
        <v>#REF!</v>
      </c>
      <c r="D520" s="9" t="e">
        <f>+'CALIFICACION FINAL'!#REF!</f>
        <v>#REF!</v>
      </c>
      <c r="E520" s="15" t="e">
        <f>+'CALIFICACION FINAL'!#REF!/'CALIFICACION FINAL'!#REF!</f>
        <v>#REF!</v>
      </c>
      <c r="F520" s="15" t="e">
        <f>+'CALIFICACION FINAL'!#REF!/'CALIFICACION FINAL'!#REF!</f>
        <v>#REF!</v>
      </c>
      <c r="G520" s="15" t="e">
        <f>+'CALIFICACION FINAL'!#REF!/'CALIFICACION FINAL'!#REF!</f>
        <v>#REF!</v>
      </c>
      <c r="H520" s="15" t="e">
        <f>+'CALIFICACION FINAL'!#REF!/'CALIFICACION FINAL'!#REF!</f>
        <v>#REF!</v>
      </c>
      <c r="I520" s="15" t="e">
        <f>+'CALIFICACION FINAL'!#REF!/'CALIFICACION FINAL'!#REF!</f>
        <v>#REF!</v>
      </c>
      <c r="J520" s="15" t="e">
        <f>+'CALIFICACION FINAL'!#REF!/'CALIFICACION FINAL'!#REF!</f>
        <v>#REF!</v>
      </c>
      <c r="K520" s="15" t="e">
        <f>+'CALIFICACION FINAL'!#REF!/'CALIFICACION FINAL'!#REF!</f>
        <v>#REF!</v>
      </c>
      <c r="L520" s="15" t="e">
        <f>+'CALIFICACION FINAL'!#REF!/'CALIFICACION FINAL'!#REF!</f>
        <v>#REF!</v>
      </c>
      <c r="M520" s="15" t="e">
        <f>+'CALIFICACION FINAL'!#REF!/'CALIFICACION FINAL'!#REF!</f>
        <v>#REF!</v>
      </c>
      <c r="N520" s="15" t="e">
        <f>+'CALIFICACION FINAL'!#REF!/'CALIFICACION FINAL'!#REF!</f>
        <v>#REF!</v>
      </c>
      <c r="O520" s="15" t="e">
        <f>+'CALIFICACION FINAL'!#REF!/'CALIFICACION FINAL'!#REF!</f>
        <v>#REF!</v>
      </c>
      <c r="P520" s="15" t="e">
        <f>+'CALIFICACION FINAL'!#REF!/'CALIFICACION FINAL'!#REF!</f>
        <v>#REF!</v>
      </c>
      <c r="Q520" s="15" t="e">
        <f>+'CALIFICACION FINAL'!#REF!/'CALIFICACION FINAL'!#REF!</f>
        <v>#REF!</v>
      </c>
      <c r="R520" s="15" t="e">
        <f>+'CALIFICACION FINAL'!#REF!/'CALIFICACION FINAL'!#REF!</f>
        <v>#REF!</v>
      </c>
      <c r="S520" s="15" t="e">
        <f>+'CALIFICACION FINAL'!#REF!/'CALIFICACION FINAL'!#REF!</f>
        <v>#REF!</v>
      </c>
      <c r="T520" s="15" t="e">
        <f>+'CALIFICACION FINAL'!#REF!/'CALIFICACION FINAL'!#REF!</f>
        <v>#REF!</v>
      </c>
      <c r="U520" s="15" t="e">
        <f>+'CALIFICACION FINAL'!#REF!/'CALIFICACION FINAL'!#REF!</f>
        <v>#REF!</v>
      </c>
    </row>
    <row r="521" spans="1:21">
      <c r="A521" s="9" t="e">
        <f>+'CALIFICACION FINAL'!#REF!</f>
        <v>#REF!</v>
      </c>
      <c r="B521" s="9" t="e">
        <f>+'CALIFICACION FINAL'!#REF!</f>
        <v>#REF!</v>
      </c>
      <c r="C521" s="9" t="e">
        <f>+'CALIFICACION FINAL'!#REF!</f>
        <v>#REF!</v>
      </c>
      <c r="D521" s="9" t="e">
        <f>+'CALIFICACION FINAL'!#REF!</f>
        <v>#REF!</v>
      </c>
      <c r="E521" s="15" t="e">
        <f>+'CALIFICACION FINAL'!#REF!/'CALIFICACION FINAL'!#REF!</f>
        <v>#REF!</v>
      </c>
      <c r="F521" s="15" t="e">
        <f>+'CALIFICACION FINAL'!#REF!/'CALIFICACION FINAL'!#REF!</f>
        <v>#REF!</v>
      </c>
      <c r="G521" s="15" t="e">
        <f>+'CALIFICACION FINAL'!#REF!/'CALIFICACION FINAL'!#REF!</f>
        <v>#REF!</v>
      </c>
      <c r="H521" s="15" t="e">
        <f>+'CALIFICACION FINAL'!#REF!/'CALIFICACION FINAL'!#REF!</f>
        <v>#REF!</v>
      </c>
      <c r="I521" s="15" t="e">
        <f>+'CALIFICACION FINAL'!#REF!/'CALIFICACION FINAL'!#REF!</f>
        <v>#REF!</v>
      </c>
      <c r="J521" s="15" t="e">
        <f>+'CALIFICACION FINAL'!#REF!/'CALIFICACION FINAL'!#REF!</f>
        <v>#REF!</v>
      </c>
      <c r="K521" s="15" t="e">
        <f>+'CALIFICACION FINAL'!#REF!/'CALIFICACION FINAL'!#REF!</f>
        <v>#REF!</v>
      </c>
      <c r="L521" s="15" t="e">
        <f>+'CALIFICACION FINAL'!#REF!/'CALIFICACION FINAL'!#REF!</f>
        <v>#REF!</v>
      </c>
      <c r="M521" s="15" t="e">
        <f>+'CALIFICACION FINAL'!#REF!/'CALIFICACION FINAL'!#REF!</f>
        <v>#REF!</v>
      </c>
      <c r="N521" s="15" t="e">
        <f>+'CALIFICACION FINAL'!#REF!/'CALIFICACION FINAL'!#REF!</f>
        <v>#REF!</v>
      </c>
      <c r="O521" s="15" t="e">
        <f>+'CALIFICACION FINAL'!#REF!/'CALIFICACION FINAL'!#REF!</f>
        <v>#REF!</v>
      </c>
      <c r="P521" s="15" t="e">
        <f>+'CALIFICACION FINAL'!#REF!/'CALIFICACION FINAL'!#REF!</f>
        <v>#REF!</v>
      </c>
      <c r="Q521" s="15" t="e">
        <f>+'CALIFICACION FINAL'!#REF!/'CALIFICACION FINAL'!#REF!</f>
        <v>#REF!</v>
      </c>
      <c r="R521" s="15" t="e">
        <f>+'CALIFICACION FINAL'!#REF!/'CALIFICACION FINAL'!#REF!</f>
        <v>#REF!</v>
      </c>
      <c r="S521" s="15" t="e">
        <f>+'CALIFICACION FINAL'!#REF!/'CALIFICACION FINAL'!#REF!</f>
        <v>#REF!</v>
      </c>
      <c r="T521" s="15" t="e">
        <f>+'CALIFICACION FINAL'!#REF!/'CALIFICACION FINAL'!#REF!</f>
        <v>#REF!</v>
      </c>
      <c r="U521" s="15" t="e">
        <f>+'CALIFICACION FINAL'!#REF!/'CALIFICACION FINAL'!#REF!</f>
        <v>#REF!</v>
      </c>
    </row>
    <row r="522" spans="1:21">
      <c r="A522" s="9" t="e">
        <f>+'CALIFICACION FINAL'!#REF!</f>
        <v>#REF!</v>
      </c>
      <c r="B522" s="9" t="e">
        <f>+'CALIFICACION FINAL'!#REF!</f>
        <v>#REF!</v>
      </c>
      <c r="C522" s="9" t="e">
        <f>+'CALIFICACION FINAL'!#REF!</f>
        <v>#REF!</v>
      </c>
      <c r="D522" s="9" t="e">
        <f>+'CALIFICACION FINAL'!#REF!</f>
        <v>#REF!</v>
      </c>
      <c r="E522" s="15" t="e">
        <f>+'CALIFICACION FINAL'!#REF!/'CALIFICACION FINAL'!#REF!</f>
        <v>#REF!</v>
      </c>
      <c r="F522" s="15" t="e">
        <f>+'CALIFICACION FINAL'!#REF!/'CALIFICACION FINAL'!#REF!</f>
        <v>#REF!</v>
      </c>
      <c r="G522" s="15" t="e">
        <f>+'CALIFICACION FINAL'!#REF!/'CALIFICACION FINAL'!#REF!</f>
        <v>#REF!</v>
      </c>
      <c r="H522" s="15" t="e">
        <f>+'CALIFICACION FINAL'!#REF!/'CALIFICACION FINAL'!#REF!</f>
        <v>#REF!</v>
      </c>
      <c r="I522" s="15" t="e">
        <f>+'CALIFICACION FINAL'!#REF!/'CALIFICACION FINAL'!#REF!</f>
        <v>#REF!</v>
      </c>
      <c r="J522" s="15" t="e">
        <f>+'CALIFICACION FINAL'!#REF!/'CALIFICACION FINAL'!#REF!</f>
        <v>#REF!</v>
      </c>
      <c r="K522" s="15" t="e">
        <f>+'CALIFICACION FINAL'!#REF!/'CALIFICACION FINAL'!#REF!</f>
        <v>#REF!</v>
      </c>
      <c r="L522" s="15" t="e">
        <f>+'CALIFICACION FINAL'!#REF!/'CALIFICACION FINAL'!#REF!</f>
        <v>#REF!</v>
      </c>
      <c r="M522" s="15" t="e">
        <f>+'CALIFICACION FINAL'!#REF!/'CALIFICACION FINAL'!#REF!</f>
        <v>#REF!</v>
      </c>
      <c r="N522" s="15" t="e">
        <f>+'CALIFICACION FINAL'!#REF!/'CALIFICACION FINAL'!#REF!</f>
        <v>#REF!</v>
      </c>
      <c r="O522" s="15" t="e">
        <f>+'CALIFICACION FINAL'!#REF!/'CALIFICACION FINAL'!#REF!</f>
        <v>#REF!</v>
      </c>
      <c r="P522" s="15" t="e">
        <f>+'CALIFICACION FINAL'!#REF!/'CALIFICACION FINAL'!#REF!</f>
        <v>#REF!</v>
      </c>
      <c r="Q522" s="15" t="e">
        <f>+'CALIFICACION FINAL'!#REF!/'CALIFICACION FINAL'!#REF!</f>
        <v>#REF!</v>
      </c>
      <c r="R522" s="15" t="e">
        <f>+'CALIFICACION FINAL'!#REF!/'CALIFICACION FINAL'!#REF!</f>
        <v>#REF!</v>
      </c>
      <c r="S522" s="15" t="e">
        <f>+'CALIFICACION FINAL'!#REF!/'CALIFICACION FINAL'!#REF!</f>
        <v>#REF!</v>
      </c>
      <c r="T522" s="15" t="e">
        <f>+'CALIFICACION FINAL'!#REF!/'CALIFICACION FINAL'!#REF!</f>
        <v>#REF!</v>
      </c>
      <c r="U522" s="15" t="e">
        <f>+'CALIFICACION FINAL'!#REF!/'CALIFICACION FINAL'!#REF!</f>
        <v>#REF!</v>
      </c>
    </row>
    <row r="523" spans="1:21">
      <c r="A523" s="9" t="e">
        <f>+'CALIFICACION FINAL'!#REF!</f>
        <v>#REF!</v>
      </c>
      <c r="B523" s="9" t="e">
        <f>+'CALIFICACION FINAL'!#REF!</f>
        <v>#REF!</v>
      </c>
      <c r="C523" s="9" t="e">
        <f>+'CALIFICACION FINAL'!#REF!</f>
        <v>#REF!</v>
      </c>
      <c r="D523" s="9" t="e">
        <f>+'CALIFICACION FINAL'!#REF!</f>
        <v>#REF!</v>
      </c>
      <c r="E523" s="15" t="e">
        <f>+'CALIFICACION FINAL'!#REF!/'CALIFICACION FINAL'!#REF!</f>
        <v>#REF!</v>
      </c>
      <c r="F523" s="15" t="e">
        <f>+'CALIFICACION FINAL'!#REF!/'CALIFICACION FINAL'!#REF!</f>
        <v>#REF!</v>
      </c>
      <c r="G523" s="15" t="e">
        <f>+'CALIFICACION FINAL'!#REF!/'CALIFICACION FINAL'!#REF!</f>
        <v>#REF!</v>
      </c>
      <c r="H523" s="15" t="e">
        <f>+'CALIFICACION FINAL'!#REF!/'CALIFICACION FINAL'!#REF!</f>
        <v>#REF!</v>
      </c>
      <c r="I523" s="15" t="e">
        <f>+'CALIFICACION FINAL'!#REF!/'CALIFICACION FINAL'!#REF!</f>
        <v>#REF!</v>
      </c>
      <c r="J523" s="15" t="e">
        <f>+'CALIFICACION FINAL'!#REF!/'CALIFICACION FINAL'!#REF!</f>
        <v>#REF!</v>
      </c>
      <c r="K523" s="15" t="e">
        <f>+'CALIFICACION FINAL'!#REF!/'CALIFICACION FINAL'!#REF!</f>
        <v>#REF!</v>
      </c>
      <c r="L523" s="15" t="e">
        <f>+'CALIFICACION FINAL'!#REF!/'CALIFICACION FINAL'!#REF!</f>
        <v>#REF!</v>
      </c>
      <c r="M523" s="15" t="e">
        <f>+'CALIFICACION FINAL'!#REF!/'CALIFICACION FINAL'!#REF!</f>
        <v>#REF!</v>
      </c>
      <c r="N523" s="15" t="e">
        <f>+'CALIFICACION FINAL'!#REF!/'CALIFICACION FINAL'!#REF!</f>
        <v>#REF!</v>
      </c>
      <c r="O523" s="15" t="e">
        <f>+'CALIFICACION FINAL'!#REF!/'CALIFICACION FINAL'!#REF!</f>
        <v>#REF!</v>
      </c>
      <c r="P523" s="15" t="e">
        <f>+'CALIFICACION FINAL'!#REF!/'CALIFICACION FINAL'!#REF!</f>
        <v>#REF!</v>
      </c>
      <c r="Q523" s="15" t="e">
        <f>+'CALIFICACION FINAL'!#REF!/'CALIFICACION FINAL'!#REF!</f>
        <v>#REF!</v>
      </c>
      <c r="R523" s="15" t="e">
        <f>+'CALIFICACION FINAL'!#REF!/'CALIFICACION FINAL'!#REF!</f>
        <v>#REF!</v>
      </c>
      <c r="S523" s="15" t="e">
        <f>+'CALIFICACION FINAL'!#REF!/'CALIFICACION FINAL'!#REF!</f>
        <v>#REF!</v>
      </c>
      <c r="T523" s="15" t="e">
        <f>+'CALIFICACION FINAL'!#REF!/'CALIFICACION FINAL'!#REF!</f>
        <v>#REF!</v>
      </c>
      <c r="U523" s="15" t="e">
        <f>+'CALIFICACION FINAL'!#REF!/'CALIFICACION FINAL'!#REF!</f>
        <v>#REF!</v>
      </c>
    </row>
    <row r="524" spans="1:21">
      <c r="A524" s="9" t="e">
        <f>+'CALIFICACION FINAL'!#REF!</f>
        <v>#REF!</v>
      </c>
      <c r="B524" s="9" t="e">
        <f>+'CALIFICACION FINAL'!#REF!</f>
        <v>#REF!</v>
      </c>
      <c r="C524" s="9" t="e">
        <f>+'CALIFICACION FINAL'!#REF!</f>
        <v>#REF!</v>
      </c>
      <c r="D524" s="9" t="e">
        <f>+'CALIFICACION FINAL'!#REF!</f>
        <v>#REF!</v>
      </c>
      <c r="E524" s="15" t="e">
        <f>+'CALIFICACION FINAL'!#REF!/'CALIFICACION FINAL'!#REF!</f>
        <v>#REF!</v>
      </c>
      <c r="F524" s="15" t="e">
        <f>+'CALIFICACION FINAL'!#REF!/'CALIFICACION FINAL'!#REF!</f>
        <v>#REF!</v>
      </c>
      <c r="G524" s="15" t="e">
        <f>+'CALIFICACION FINAL'!#REF!/'CALIFICACION FINAL'!#REF!</f>
        <v>#REF!</v>
      </c>
      <c r="H524" s="15" t="e">
        <f>+'CALIFICACION FINAL'!#REF!/'CALIFICACION FINAL'!#REF!</f>
        <v>#REF!</v>
      </c>
      <c r="I524" s="15" t="e">
        <f>+'CALIFICACION FINAL'!#REF!/'CALIFICACION FINAL'!#REF!</f>
        <v>#REF!</v>
      </c>
      <c r="J524" s="15" t="e">
        <f>+'CALIFICACION FINAL'!#REF!/'CALIFICACION FINAL'!#REF!</f>
        <v>#REF!</v>
      </c>
      <c r="K524" s="15" t="e">
        <f>+'CALIFICACION FINAL'!#REF!/'CALIFICACION FINAL'!#REF!</f>
        <v>#REF!</v>
      </c>
      <c r="L524" s="15" t="e">
        <f>+'CALIFICACION FINAL'!#REF!/'CALIFICACION FINAL'!#REF!</f>
        <v>#REF!</v>
      </c>
      <c r="M524" s="15" t="e">
        <f>+'CALIFICACION FINAL'!#REF!/'CALIFICACION FINAL'!#REF!</f>
        <v>#REF!</v>
      </c>
      <c r="N524" s="15" t="e">
        <f>+'CALIFICACION FINAL'!#REF!/'CALIFICACION FINAL'!#REF!</f>
        <v>#REF!</v>
      </c>
      <c r="O524" s="15" t="e">
        <f>+'CALIFICACION FINAL'!#REF!/'CALIFICACION FINAL'!#REF!</f>
        <v>#REF!</v>
      </c>
      <c r="P524" s="15" t="e">
        <f>+'CALIFICACION FINAL'!#REF!/'CALIFICACION FINAL'!#REF!</f>
        <v>#REF!</v>
      </c>
      <c r="Q524" s="15" t="e">
        <f>+'CALIFICACION FINAL'!#REF!/'CALIFICACION FINAL'!#REF!</f>
        <v>#REF!</v>
      </c>
      <c r="R524" s="15" t="e">
        <f>+'CALIFICACION FINAL'!#REF!/'CALIFICACION FINAL'!#REF!</f>
        <v>#REF!</v>
      </c>
      <c r="S524" s="15" t="e">
        <f>+'CALIFICACION FINAL'!#REF!/'CALIFICACION FINAL'!#REF!</f>
        <v>#REF!</v>
      </c>
      <c r="T524" s="15" t="e">
        <f>+'CALIFICACION FINAL'!#REF!/'CALIFICACION FINAL'!#REF!</f>
        <v>#REF!</v>
      </c>
      <c r="U524" s="15" t="e">
        <f>+'CALIFICACION FINAL'!#REF!/'CALIFICACION FINAL'!#REF!</f>
        <v>#REF!</v>
      </c>
    </row>
    <row r="525" spans="1:21">
      <c r="A525" s="9" t="e">
        <f>+'CALIFICACION FINAL'!#REF!</f>
        <v>#REF!</v>
      </c>
      <c r="B525" s="9" t="e">
        <f>+'CALIFICACION FINAL'!#REF!</f>
        <v>#REF!</v>
      </c>
      <c r="C525" s="9" t="e">
        <f>+'CALIFICACION FINAL'!#REF!</f>
        <v>#REF!</v>
      </c>
      <c r="D525" s="9" t="e">
        <f>+'CALIFICACION FINAL'!#REF!</f>
        <v>#REF!</v>
      </c>
      <c r="E525" s="15" t="e">
        <f>+'CALIFICACION FINAL'!#REF!/'CALIFICACION FINAL'!#REF!</f>
        <v>#REF!</v>
      </c>
      <c r="F525" s="15" t="e">
        <f>+'CALIFICACION FINAL'!#REF!/'CALIFICACION FINAL'!#REF!</f>
        <v>#REF!</v>
      </c>
      <c r="G525" s="15" t="e">
        <f>+'CALIFICACION FINAL'!#REF!/'CALIFICACION FINAL'!#REF!</f>
        <v>#REF!</v>
      </c>
      <c r="H525" s="15" t="e">
        <f>+'CALIFICACION FINAL'!#REF!/'CALIFICACION FINAL'!#REF!</f>
        <v>#REF!</v>
      </c>
      <c r="I525" s="15" t="e">
        <f>+'CALIFICACION FINAL'!#REF!/'CALIFICACION FINAL'!#REF!</f>
        <v>#REF!</v>
      </c>
      <c r="J525" s="15" t="e">
        <f>+'CALIFICACION FINAL'!#REF!/'CALIFICACION FINAL'!#REF!</f>
        <v>#REF!</v>
      </c>
      <c r="K525" s="15" t="e">
        <f>+'CALIFICACION FINAL'!#REF!/'CALIFICACION FINAL'!#REF!</f>
        <v>#REF!</v>
      </c>
      <c r="L525" s="15" t="e">
        <f>+'CALIFICACION FINAL'!#REF!/'CALIFICACION FINAL'!#REF!</f>
        <v>#REF!</v>
      </c>
      <c r="M525" s="15" t="e">
        <f>+'CALIFICACION FINAL'!#REF!/'CALIFICACION FINAL'!#REF!</f>
        <v>#REF!</v>
      </c>
      <c r="N525" s="15" t="e">
        <f>+'CALIFICACION FINAL'!#REF!/'CALIFICACION FINAL'!#REF!</f>
        <v>#REF!</v>
      </c>
      <c r="O525" s="15" t="e">
        <f>+'CALIFICACION FINAL'!#REF!/'CALIFICACION FINAL'!#REF!</f>
        <v>#REF!</v>
      </c>
      <c r="P525" s="15" t="e">
        <f>+'CALIFICACION FINAL'!#REF!/'CALIFICACION FINAL'!#REF!</f>
        <v>#REF!</v>
      </c>
      <c r="Q525" s="15" t="e">
        <f>+'CALIFICACION FINAL'!#REF!/'CALIFICACION FINAL'!#REF!</f>
        <v>#REF!</v>
      </c>
      <c r="R525" s="15" t="e">
        <f>+'CALIFICACION FINAL'!#REF!/'CALIFICACION FINAL'!#REF!</f>
        <v>#REF!</v>
      </c>
      <c r="S525" s="15" t="e">
        <f>+'CALIFICACION FINAL'!#REF!/'CALIFICACION FINAL'!#REF!</f>
        <v>#REF!</v>
      </c>
      <c r="T525" s="15" t="e">
        <f>+'CALIFICACION FINAL'!#REF!/'CALIFICACION FINAL'!#REF!</f>
        <v>#REF!</v>
      </c>
      <c r="U525" s="15" t="e">
        <f>+'CALIFICACION FINAL'!#REF!/'CALIFICACION FINAL'!#REF!</f>
        <v>#REF!</v>
      </c>
    </row>
    <row r="526" spans="1:21">
      <c r="A526" s="9" t="e">
        <f>+'CALIFICACION FINAL'!#REF!</f>
        <v>#REF!</v>
      </c>
      <c r="B526" s="9" t="e">
        <f>+'CALIFICACION FINAL'!#REF!</f>
        <v>#REF!</v>
      </c>
      <c r="C526" s="9" t="e">
        <f>+'CALIFICACION FINAL'!#REF!</f>
        <v>#REF!</v>
      </c>
      <c r="D526" s="9" t="e">
        <f>+'CALIFICACION FINAL'!#REF!</f>
        <v>#REF!</v>
      </c>
      <c r="E526" s="15" t="e">
        <f>+'CALIFICACION FINAL'!#REF!/'CALIFICACION FINAL'!#REF!</f>
        <v>#REF!</v>
      </c>
      <c r="F526" s="15" t="e">
        <f>+'CALIFICACION FINAL'!#REF!/'CALIFICACION FINAL'!#REF!</f>
        <v>#REF!</v>
      </c>
      <c r="G526" s="15" t="e">
        <f>+'CALIFICACION FINAL'!#REF!/'CALIFICACION FINAL'!#REF!</f>
        <v>#REF!</v>
      </c>
      <c r="H526" s="15" t="e">
        <f>+'CALIFICACION FINAL'!#REF!/'CALIFICACION FINAL'!#REF!</f>
        <v>#REF!</v>
      </c>
      <c r="I526" s="15" t="e">
        <f>+'CALIFICACION FINAL'!#REF!/'CALIFICACION FINAL'!#REF!</f>
        <v>#REF!</v>
      </c>
      <c r="J526" s="15" t="e">
        <f>+'CALIFICACION FINAL'!#REF!/'CALIFICACION FINAL'!#REF!</f>
        <v>#REF!</v>
      </c>
      <c r="K526" s="15" t="e">
        <f>+'CALIFICACION FINAL'!#REF!/'CALIFICACION FINAL'!#REF!</f>
        <v>#REF!</v>
      </c>
      <c r="L526" s="15" t="e">
        <f>+'CALIFICACION FINAL'!#REF!/'CALIFICACION FINAL'!#REF!</f>
        <v>#REF!</v>
      </c>
      <c r="M526" s="15" t="e">
        <f>+'CALIFICACION FINAL'!#REF!/'CALIFICACION FINAL'!#REF!</f>
        <v>#REF!</v>
      </c>
      <c r="N526" s="15" t="e">
        <f>+'CALIFICACION FINAL'!#REF!/'CALIFICACION FINAL'!#REF!</f>
        <v>#REF!</v>
      </c>
      <c r="O526" s="15" t="e">
        <f>+'CALIFICACION FINAL'!#REF!/'CALIFICACION FINAL'!#REF!</f>
        <v>#REF!</v>
      </c>
      <c r="P526" s="15" t="e">
        <f>+'CALIFICACION FINAL'!#REF!/'CALIFICACION FINAL'!#REF!</f>
        <v>#REF!</v>
      </c>
      <c r="Q526" s="15" t="e">
        <f>+'CALIFICACION FINAL'!#REF!/'CALIFICACION FINAL'!#REF!</f>
        <v>#REF!</v>
      </c>
      <c r="R526" s="15" t="e">
        <f>+'CALIFICACION FINAL'!#REF!/'CALIFICACION FINAL'!#REF!</f>
        <v>#REF!</v>
      </c>
      <c r="S526" s="15" t="e">
        <f>+'CALIFICACION FINAL'!#REF!/'CALIFICACION FINAL'!#REF!</f>
        <v>#REF!</v>
      </c>
      <c r="T526" s="15" t="e">
        <f>+'CALIFICACION FINAL'!#REF!/'CALIFICACION FINAL'!#REF!</f>
        <v>#REF!</v>
      </c>
      <c r="U526" s="15" t="e">
        <f>+'CALIFICACION FINAL'!#REF!/'CALIFICACION FINAL'!#REF!</f>
        <v>#REF!</v>
      </c>
    </row>
    <row r="527" spans="1:21">
      <c r="A527" s="9" t="e">
        <f>+'CALIFICACION FINAL'!#REF!</f>
        <v>#REF!</v>
      </c>
      <c r="B527" s="9" t="e">
        <f>+'CALIFICACION FINAL'!#REF!</f>
        <v>#REF!</v>
      </c>
      <c r="C527" s="9" t="e">
        <f>+'CALIFICACION FINAL'!#REF!</f>
        <v>#REF!</v>
      </c>
      <c r="D527" s="9" t="e">
        <f>+'CALIFICACION FINAL'!#REF!</f>
        <v>#REF!</v>
      </c>
      <c r="E527" s="15" t="e">
        <f>+'CALIFICACION FINAL'!#REF!/'CALIFICACION FINAL'!#REF!</f>
        <v>#REF!</v>
      </c>
      <c r="F527" s="15" t="e">
        <f>+'CALIFICACION FINAL'!#REF!/'CALIFICACION FINAL'!#REF!</f>
        <v>#REF!</v>
      </c>
      <c r="G527" s="15" t="e">
        <f>+'CALIFICACION FINAL'!#REF!/'CALIFICACION FINAL'!#REF!</f>
        <v>#REF!</v>
      </c>
      <c r="H527" s="15" t="e">
        <f>+'CALIFICACION FINAL'!#REF!/'CALIFICACION FINAL'!#REF!</f>
        <v>#REF!</v>
      </c>
      <c r="I527" s="15" t="e">
        <f>+'CALIFICACION FINAL'!#REF!/'CALIFICACION FINAL'!#REF!</f>
        <v>#REF!</v>
      </c>
      <c r="J527" s="15" t="e">
        <f>+'CALIFICACION FINAL'!#REF!/'CALIFICACION FINAL'!#REF!</f>
        <v>#REF!</v>
      </c>
      <c r="K527" s="15" t="e">
        <f>+'CALIFICACION FINAL'!#REF!/'CALIFICACION FINAL'!#REF!</f>
        <v>#REF!</v>
      </c>
      <c r="L527" s="15" t="e">
        <f>+'CALIFICACION FINAL'!#REF!/'CALIFICACION FINAL'!#REF!</f>
        <v>#REF!</v>
      </c>
      <c r="M527" s="15" t="e">
        <f>+'CALIFICACION FINAL'!#REF!/'CALIFICACION FINAL'!#REF!</f>
        <v>#REF!</v>
      </c>
      <c r="N527" s="15" t="e">
        <f>+'CALIFICACION FINAL'!#REF!/'CALIFICACION FINAL'!#REF!</f>
        <v>#REF!</v>
      </c>
      <c r="O527" s="15" t="e">
        <f>+'CALIFICACION FINAL'!#REF!/'CALIFICACION FINAL'!#REF!</f>
        <v>#REF!</v>
      </c>
      <c r="P527" s="15" t="e">
        <f>+'CALIFICACION FINAL'!#REF!/'CALIFICACION FINAL'!#REF!</f>
        <v>#REF!</v>
      </c>
      <c r="Q527" s="15" t="e">
        <f>+'CALIFICACION FINAL'!#REF!/'CALIFICACION FINAL'!#REF!</f>
        <v>#REF!</v>
      </c>
      <c r="R527" s="15" t="e">
        <f>+'CALIFICACION FINAL'!#REF!/'CALIFICACION FINAL'!#REF!</f>
        <v>#REF!</v>
      </c>
      <c r="S527" s="15" t="e">
        <f>+'CALIFICACION FINAL'!#REF!/'CALIFICACION FINAL'!#REF!</f>
        <v>#REF!</v>
      </c>
      <c r="T527" s="15" t="e">
        <f>+'CALIFICACION FINAL'!#REF!/'CALIFICACION FINAL'!#REF!</f>
        <v>#REF!</v>
      </c>
      <c r="U527" s="15" t="e">
        <f>+'CALIFICACION FINAL'!#REF!/'CALIFICACION FINAL'!#REF!</f>
        <v>#REF!</v>
      </c>
    </row>
    <row r="528" spans="1:21">
      <c r="A528" s="9" t="e">
        <f>+'CALIFICACION FINAL'!#REF!</f>
        <v>#REF!</v>
      </c>
      <c r="B528" s="9" t="e">
        <f>+'CALIFICACION FINAL'!#REF!</f>
        <v>#REF!</v>
      </c>
      <c r="C528" s="9" t="e">
        <f>+'CALIFICACION FINAL'!#REF!</f>
        <v>#REF!</v>
      </c>
      <c r="D528" s="9" t="e">
        <f>+'CALIFICACION FINAL'!#REF!</f>
        <v>#REF!</v>
      </c>
      <c r="E528" s="15" t="e">
        <f>+'CALIFICACION FINAL'!#REF!/'CALIFICACION FINAL'!#REF!</f>
        <v>#REF!</v>
      </c>
      <c r="F528" s="15" t="e">
        <f>+'CALIFICACION FINAL'!#REF!/'CALIFICACION FINAL'!#REF!</f>
        <v>#REF!</v>
      </c>
      <c r="G528" s="15" t="e">
        <f>+'CALIFICACION FINAL'!#REF!/'CALIFICACION FINAL'!#REF!</f>
        <v>#REF!</v>
      </c>
      <c r="H528" s="15" t="e">
        <f>+'CALIFICACION FINAL'!#REF!/'CALIFICACION FINAL'!#REF!</f>
        <v>#REF!</v>
      </c>
      <c r="I528" s="15" t="e">
        <f>+'CALIFICACION FINAL'!#REF!/'CALIFICACION FINAL'!#REF!</f>
        <v>#REF!</v>
      </c>
      <c r="J528" s="15" t="e">
        <f>+'CALIFICACION FINAL'!#REF!/'CALIFICACION FINAL'!#REF!</f>
        <v>#REF!</v>
      </c>
      <c r="K528" s="15" t="e">
        <f>+'CALIFICACION FINAL'!#REF!/'CALIFICACION FINAL'!#REF!</f>
        <v>#REF!</v>
      </c>
      <c r="L528" s="15" t="e">
        <f>+'CALIFICACION FINAL'!#REF!/'CALIFICACION FINAL'!#REF!</f>
        <v>#REF!</v>
      </c>
      <c r="M528" s="15" t="e">
        <f>+'CALIFICACION FINAL'!#REF!/'CALIFICACION FINAL'!#REF!</f>
        <v>#REF!</v>
      </c>
      <c r="N528" s="15" t="e">
        <f>+'CALIFICACION FINAL'!#REF!/'CALIFICACION FINAL'!#REF!</f>
        <v>#REF!</v>
      </c>
      <c r="O528" s="15" t="e">
        <f>+'CALIFICACION FINAL'!#REF!/'CALIFICACION FINAL'!#REF!</f>
        <v>#REF!</v>
      </c>
      <c r="P528" s="15" t="e">
        <f>+'CALIFICACION FINAL'!#REF!/'CALIFICACION FINAL'!#REF!</f>
        <v>#REF!</v>
      </c>
      <c r="Q528" s="15" t="e">
        <f>+'CALIFICACION FINAL'!#REF!/'CALIFICACION FINAL'!#REF!</f>
        <v>#REF!</v>
      </c>
      <c r="R528" s="15" t="e">
        <f>+'CALIFICACION FINAL'!#REF!/'CALIFICACION FINAL'!#REF!</f>
        <v>#REF!</v>
      </c>
      <c r="S528" s="15" t="e">
        <f>+'CALIFICACION FINAL'!#REF!/'CALIFICACION FINAL'!#REF!</f>
        <v>#REF!</v>
      </c>
      <c r="T528" s="15" t="e">
        <f>+'CALIFICACION FINAL'!#REF!/'CALIFICACION FINAL'!#REF!</f>
        <v>#REF!</v>
      </c>
      <c r="U528" s="15" t="e">
        <f>+'CALIFICACION FINAL'!#REF!/'CALIFICACION FINAL'!#REF!</f>
        <v>#REF!</v>
      </c>
    </row>
    <row r="529" spans="1:21">
      <c r="A529" s="9" t="e">
        <f>+'CALIFICACION FINAL'!#REF!</f>
        <v>#REF!</v>
      </c>
      <c r="B529" s="9" t="e">
        <f>+'CALIFICACION FINAL'!#REF!</f>
        <v>#REF!</v>
      </c>
      <c r="C529" s="9" t="e">
        <f>+'CALIFICACION FINAL'!#REF!</f>
        <v>#REF!</v>
      </c>
      <c r="D529" s="9" t="e">
        <f>+'CALIFICACION FINAL'!#REF!</f>
        <v>#REF!</v>
      </c>
      <c r="E529" s="15" t="e">
        <f>+'CALIFICACION FINAL'!#REF!/'CALIFICACION FINAL'!#REF!</f>
        <v>#REF!</v>
      </c>
      <c r="F529" s="15" t="e">
        <f>+'CALIFICACION FINAL'!#REF!/'CALIFICACION FINAL'!#REF!</f>
        <v>#REF!</v>
      </c>
      <c r="G529" s="15" t="e">
        <f>+'CALIFICACION FINAL'!#REF!/'CALIFICACION FINAL'!#REF!</f>
        <v>#REF!</v>
      </c>
      <c r="H529" s="15" t="e">
        <f>+'CALIFICACION FINAL'!#REF!/'CALIFICACION FINAL'!#REF!</f>
        <v>#REF!</v>
      </c>
      <c r="I529" s="15" t="e">
        <f>+'CALIFICACION FINAL'!#REF!/'CALIFICACION FINAL'!#REF!</f>
        <v>#REF!</v>
      </c>
      <c r="J529" s="15" t="e">
        <f>+'CALIFICACION FINAL'!#REF!/'CALIFICACION FINAL'!#REF!</f>
        <v>#REF!</v>
      </c>
      <c r="K529" s="15" t="e">
        <f>+'CALIFICACION FINAL'!#REF!/'CALIFICACION FINAL'!#REF!</f>
        <v>#REF!</v>
      </c>
      <c r="L529" s="15" t="e">
        <f>+'CALIFICACION FINAL'!#REF!/'CALIFICACION FINAL'!#REF!</f>
        <v>#REF!</v>
      </c>
      <c r="M529" s="15" t="e">
        <f>+'CALIFICACION FINAL'!#REF!/'CALIFICACION FINAL'!#REF!</f>
        <v>#REF!</v>
      </c>
      <c r="N529" s="15" t="e">
        <f>+'CALIFICACION FINAL'!#REF!/'CALIFICACION FINAL'!#REF!</f>
        <v>#REF!</v>
      </c>
      <c r="O529" s="15" t="e">
        <f>+'CALIFICACION FINAL'!#REF!/'CALIFICACION FINAL'!#REF!</f>
        <v>#REF!</v>
      </c>
      <c r="P529" s="15" t="e">
        <f>+'CALIFICACION FINAL'!#REF!/'CALIFICACION FINAL'!#REF!</f>
        <v>#REF!</v>
      </c>
      <c r="Q529" s="15" t="e">
        <f>+'CALIFICACION FINAL'!#REF!/'CALIFICACION FINAL'!#REF!</f>
        <v>#REF!</v>
      </c>
      <c r="R529" s="15" t="e">
        <f>+'CALIFICACION FINAL'!#REF!/'CALIFICACION FINAL'!#REF!</f>
        <v>#REF!</v>
      </c>
      <c r="S529" s="15" t="e">
        <f>+'CALIFICACION FINAL'!#REF!/'CALIFICACION FINAL'!#REF!</f>
        <v>#REF!</v>
      </c>
      <c r="T529" s="15" t="e">
        <f>+'CALIFICACION FINAL'!#REF!/'CALIFICACION FINAL'!#REF!</f>
        <v>#REF!</v>
      </c>
      <c r="U529" s="15" t="e">
        <f>+'CALIFICACION FINAL'!#REF!/'CALIFICACION FINAL'!#REF!</f>
        <v>#REF!</v>
      </c>
    </row>
    <row r="530" spans="1:21">
      <c r="A530" s="9" t="e">
        <f>+'CALIFICACION FINAL'!#REF!</f>
        <v>#REF!</v>
      </c>
      <c r="B530" s="9" t="e">
        <f>+'CALIFICACION FINAL'!#REF!</f>
        <v>#REF!</v>
      </c>
      <c r="C530" s="9" t="e">
        <f>+'CALIFICACION FINAL'!#REF!</f>
        <v>#REF!</v>
      </c>
      <c r="D530" s="9" t="e">
        <f>+'CALIFICACION FINAL'!#REF!</f>
        <v>#REF!</v>
      </c>
      <c r="E530" s="15" t="e">
        <f>+'CALIFICACION FINAL'!#REF!/'CALIFICACION FINAL'!#REF!</f>
        <v>#REF!</v>
      </c>
      <c r="F530" s="15" t="e">
        <f>+'CALIFICACION FINAL'!#REF!/'CALIFICACION FINAL'!#REF!</f>
        <v>#REF!</v>
      </c>
      <c r="G530" s="15" t="e">
        <f>+'CALIFICACION FINAL'!#REF!/'CALIFICACION FINAL'!#REF!</f>
        <v>#REF!</v>
      </c>
      <c r="H530" s="15" t="e">
        <f>+'CALIFICACION FINAL'!#REF!/'CALIFICACION FINAL'!#REF!</f>
        <v>#REF!</v>
      </c>
      <c r="I530" s="15" t="e">
        <f>+'CALIFICACION FINAL'!#REF!/'CALIFICACION FINAL'!#REF!</f>
        <v>#REF!</v>
      </c>
      <c r="J530" s="15" t="e">
        <f>+'CALIFICACION FINAL'!#REF!/'CALIFICACION FINAL'!#REF!</f>
        <v>#REF!</v>
      </c>
      <c r="K530" s="15" t="e">
        <f>+'CALIFICACION FINAL'!#REF!/'CALIFICACION FINAL'!#REF!</f>
        <v>#REF!</v>
      </c>
      <c r="L530" s="15" t="e">
        <f>+'CALIFICACION FINAL'!#REF!/'CALIFICACION FINAL'!#REF!</f>
        <v>#REF!</v>
      </c>
      <c r="M530" s="15" t="e">
        <f>+'CALIFICACION FINAL'!#REF!/'CALIFICACION FINAL'!#REF!</f>
        <v>#REF!</v>
      </c>
      <c r="N530" s="15" t="e">
        <f>+'CALIFICACION FINAL'!#REF!/'CALIFICACION FINAL'!#REF!</f>
        <v>#REF!</v>
      </c>
      <c r="O530" s="15" t="e">
        <f>+'CALIFICACION FINAL'!#REF!/'CALIFICACION FINAL'!#REF!</f>
        <v>#REF!</v>
      </c>
      <c r="P530" s="15" t="e">
        <f>+'CALIFICACION FINAL'!#REF!/'CALIFICACION FINAL'!#REF!</f>
        <v>#REF!</v>
      </c>
      <c r="Q530" s="15" t="e">
        <f>+'CALIFICACION FINAL'!#REF!/'CALIFICACION FINAL'!#REF!</f>
        <v>#REF!</v>
      </c>
      <c r="R530" s="15" t="e">
        <f>+'CALIFICACION FINAL'!#REF!/'CALIFICACION FINAL'!#REF!</f>
        <v>#REF!</v>
      </c>
      <c r="S530" s="15" t="e">
        <f>+'CALIFICACION FINAL'!#REF!/'CALIFICACION FINAL'!#REF!</f>
        <v>#REF!</v>
      </c>
      <c r="T530" s="15" t="e">
        <f>+'CALIFICACION FINAL'!#REF!/'CALIFICACION FINAL'!#REF!</f>
        <v>#REF!</v>
      </c>
      <c r="U530" s="15" t="e">
        <f>+'CALIFICACION FINAL'!#REF!/'CALIFICACION FINAL'!#REF!</f>
        <v>#REF!</v>
      </c>
    </row>
    <row r="531" spans="1:21">
      <c r="A531" s="9" t="e">
        <f>+'CALIFICACION FINAL'!#REF!</f>
        <v>#REF!</v>
      </c>
      <c r="B531" s="9" t="e">
        <f>+'CALIFICACION FINAL'!#REF!</f>
        <v>#REF!</v>
      </c>
      <c r="C531" s="9" t="e">
        <f>+'CALIFICACION FINAL'!#REF!</f>
        <v>#REF!</v>
      </c>
      <c r="D531" s="9" t="e">
        <f>+'CALIFICACION FINAL'!#REF!</f>
        <v>#REF!</v>
      </c>
      <c r="E531" s="15" t="e">
        <f>+'CALIFICACION FINAL'!#REF!/'CALIFICACION FINAL'!#REF!</f>
        <v>#REF!</v>
      </c>
      <c r="F531" s="15" t="e">
        <f>+'CALIFICACION FINAL'!#REF!/'CALIFICACION FINAL'!#REF!</f>
        <v>#REF!</v>
      </c>
      <c r="G531" s="15" t="e">
        <f>+'CALIFICACION FINAL'!#REF!/'CALIFICACION FINAL'!#REF!</f>
        <v>#REF!</v>
      </c>
      <c r="H531" s="15" t="e">
        <f>+'CALIFICACION FINAL'!#REF!/'CALIFICACION FINAL'!#REF!</f>
        <v>#REF!</v>
      </c>
      <c r="I531" s="15" t="e">
        <f>+'CALIFICACION FINAL'!#REF!/'CALIFICACION FINAL'!#REF!</f>
        <v>#REF!</v>
      </c>
      <c r="J531" s="15" t="e">
        <f>+'CALIFICACION FINAL'!#REF!/'CALIFICACION FINAL'!#REF!</f>
        <v>#REF!</v>
      </c>
      <c r="K531" s="15" t="e">
        <f>+'CALIFICACION FINAL'!#REF!/'CALIFICACION FINAL'!#REF!</f>
        <v>#REF!</v>
      </c>
      <c r="L531" s="15" t="e">
        <f>+'CALIFICACION FINAL'!#REF!/'CALIFICACION FINAL'!#REF!</f>
        <v>#REF!</v>
      </c>
      <c r="M531" s="15" t="e">
        <f>+'CALIFICACION FINAL'!#REF!/'CALIFICACION FINAL'!#REF!</f>
        <v>#REF!</v>
      </c>
      <c r="N531" s="15" t="e">
        <f>+'CALIFICACION FINAL'!#REF!/'CALIFICACION FINAL'!#REF!</f>
        <v>#REF!</v>
      </c>
      <c r="O531" s="15" t="e">
        <f>+'CALIFICACION FINAL'!#REF!/'CALIFICACION FINAL'!#REF!</f>
        <v>#REF!</v>
      </c>
      <c r="P531" s="15" t="e">
        <f>+'CALIFICACION FINAL'!#REF!/'CALIFICACION FINAL'!#REF!</f>
        <v>#REF!</v>
      </c>
      <c r="Q531" s="15" t="e">
        <f>+'CALIFICACION FINAL'!#REF!/'CALIFICACION FINAL'!#REF!</f>
        <v>#REF!</v>
      </c>
      <c r="R531" s="15" t="e">
        <f>+'CALIFICACION FINAL'!#REF!/'CALIFICACION FINAL'!#REF!</f>
        <v>#REF!</v>
      </c>
      <c r="S531" s="15" t="e">
        <f>+'CALIFICACION FINAL'!#REF!/'CALIFICACION FINAL'!#REF!</f>
        <v>#REF!</v>
      </c>
      <c r="T531" s="15" t="e">
        <f>+'CALIFICACION FINAL'!#REF!/'CALIFICACION FINAL'!#REF!</f>
        <v>#REF!</v>
      </c>
      <c r="U531" s="15" t="e">
        <f>+'CALIFICACION FINAL'!#REF!/'CALIFICACION FINAL'!#REF!</f>
        <v>#REF!</v>
      </c>
    </row>
    <row r="532" spans="1:21">
      <c r="A532" s="9" t="e">
        <f>+'CALIFICACION FINAL'!#REF!</f>
        <v>#REF!</v>
      </c>
      <c r="B532" s="9" t="e">
        <f>+'CALIFICACION FINAL'!#REF!</f>
        <v>#REF!</v>
      </c>
      <c r="C532" s="9" t="e">
        <f>+'CALIFICACION FINAL'!#REF!</f>
        <v>#REF!</v>
      </c>
      <c r="D532" s="9" t="e">
        <f>+'CALIFICACION FINAL'!#REF!</f>
        <v>#REF!</v>
      </c>
      <c r="E532" s="15" t="e">
        <f>+'CALIFICACION FINAL'!#REF!/'CALIFICACION FINAL'!#REF!</f>
        <v>#REF!</v>
      </c>
      <c r="F532" s="15" t="e">
        <f>+'CALIFICACION FINAL'!#REF!/'CALIFICACION FINAL'!#REF!</f>
        <v>#REF!</v>
      </c>
      <c r="G532" s="15" t="e">
        <f>+'CALIFICACION FINAL'!#REF!/'CALIFICACION FINAL'!#REF!</f>
        <v>#REF!</v>
      </c>
      <c r="H532" s="15" t="e">
        <f>+'CALIFICACION FINAL'!#REF!/'CALIFICACION FINAL'!#REF!</f>
        <v>#REF!</v>
      </c>
      <c r="I532" s="15" t="e">
        <f>+'CALIFICACION FINAL'!#REF!/'CALIFICACION FINAL'!#REF!</f>
        <v>#REF!</v>
      </c>
      <c r="J532" s="15" t="e">
        <f>+'CALIFICACION FINAL'!#REF!/'CALIFICACION FINAL'!#REF!</f>
        <v>#REF!</v>
      </c>
      <c r="K532" s="15" t="e">
        <f>+'CALIFICACION FINAL'!#REF!/'CALIFICACION FINAL'!#REF!</f>
        <v>#REF!</v>
      </c>
      <c r="L532" s="15" t="e">
        <f>+'CALIFICACION FINAL'!#REF!/'CALIFICACION FINAL'!#REF!</f>
        <v>#REF!</v>
      </c>
      <c r="M532" s="15" t="e">
        <f>+'CALIFICACION FINAL'!#REF!/'CALIFICACION FINAL'!#REF!</f>
        <v>#REF!</v>
      </c>
      <c r="N532" s="15" t="e">
        <f>+'CALIFICACION FINAL'!#REF!/'CALIFICACION FINAL'!#REF!</f>
        <v>#REF!</v>
      </c>
      <c r="O532" s="15" t="e">
        <f>+'CALIFICACION FINAL'!#REF!/'CALIFICACION FINAL'!#REF!</f>
        <v>#REF!</v>
      </c>
      <c r="P532" s="15" t="e">
        <f>+'CALIFICACION FINAL'!#REF!/'CALIFICACION FINAL'!#REF!</f>
        <v>#REF!</v>
      </c>
      <c r="Q532" s="15" t="e">
        <f>+'CALIFICACION FINAL'!#REF!/'CALIFICACION FINAL'!#REF!</f>
        <v>#REF!</v>
      </c>
      <c r="R532" s="15" t="e">
        <f>+'CALIFICACION FINAL'!#REF!/'CALIFICACION FINAL'!#REF!</f>
        <v>#REF!</v>
      </c>
      <c r="S532" s="15" t="e">
        <f>+'CALIFICACION FINAL'!#REF!/'CALIFICACION FINAL'!#REF!</f>
        <v>#REF!</v>
      </c>
      <c r="T532" s="15" t="e">
        <f>+'CALIFICACION FINAL'!#REF!/'CALIFICACION FINAL'!#REF!</f>
        <v>#REF!</v>
      </c>
      <c r="U532" s="15" t="e">
        <f>+'CALIFICACION FINAL'!#REF!/'CALIFICACION FINAL'!#REF!</f>
        <v>#REF!</v>
      </c>
    </row>
    <row r="533" spans="1:21">
      <c r="A533" s="9" t="e">
        <f>+'CALIFICACION FINAL'!#REF!</f>
        <v>#REF!</v>
      </c>
      <c r="B533" s="9" t="e">
        <f>+'CALIFICACION FINAL'!#REF!</f>
        <v>#REF!</v>
      </c>
      <c r="C533" s="9" t="e">
        <f>+'CALIFICACION FINAL'!#REF!</f>
        <v>#REF!</v>
      </c>
      <c r="D533" s="9" t="e">
        <f>+'CALIFICACION FINAL'!#REF!</f>
        <v>#REF!</v>
      </c>
      <c r="E533" s="15" t="e">
        <f>+'CALIFICACION FINAL'!#REF!/'CALIFICACION FINAL'!#REF!</f>
        <v>#REF!</v>
      </c>
      <c r="F533" s="15" t="e">
        <f>+'CALIFICACION FINAL'!#REF!/'CALIFICACION FINAL'!#REF!</f>
        <v>#REF!</v>
      </c>
      <c r="G533" s="15" t="e">
        <f>+'CALIFICACION FINAL'!#REF!/'CALIFICACION FINAL'!#REF!</f>
        <v>#REF!</v>
      </c>
      <c r="H533" s="15" t="e">
        <f>+'CALIFICACION FINAL'!#REF!/'CALIFICACION FINAL'!#REF!</f>
        <v>#REF!</v>
      </c>
      <c r="I533" s="15" t="e">
        <f>+'CALIFICACION FINAL'!#REF!/'CALIFICACION FINAL'!#REF!</f>
        <v>#REF!</v>
      </c>
      <c r="J533" s="15" t="e">
        <f>+'CALIFICACION FINAL'!#REF!/'CALIFICACION FINAL'!#REF!</f>
        <v>#REF!</v>
      </c>
      <c r="K533" s="15" t="e">
        <f>+'CALIFICACION FINAL'!#REF!/'CALIFICACION FINAL'!#REF!</f>
        <v>#REF!</v>
      </c>
      <c r="L533" s="15" t="e">
        <f>+'CALIFICACION FINAL'!#REF!/'CALIFICACION FINAL'!#REF!</f>
        <v>#REF!</v>
      </c>
      <c r="M533" s="15" t="e">
        <f>+'CALIFICACION FINAL'!#REF!/'CALIFICACION FINAL'!#REF!</f>
        <v>#REF!</v>
      </c>
      <c r="N533" s="15" t="e">
        <f>+'CALIFICACION FINAL'!#REF!/'CALIFICACION FINAL'!#REF!</f>
        <v>#REF!</v>
      </c>
      <c r="O533" s="15" t="e">
        <f>+'CALIFICACION FINAL'!#REF!/'CALIFICACION FINAL'!#REF!</f>
        <v>#REF!</v>
      </c>
      <c r="P533" s="15" t="e">
        <f>+'CALIFICACION FINAL'!#REF!/'CALIFICACION FINAL'!#REF!</f>
        <v>#REF!</v>
      </c>
      <c r="Q533" s="15" t="e">
        <f>+'CALIFICACION FINAL'!#REF!/'CALIFICACION FINAL'!#REF!</f>
        <v>#REF!</v>
      </c>
      <c r="R533" s="15" t="e">
        <f>+'CALIFICACION FINAL'!#REF!/'CALIFICACION FINAL'!#REF!</f>
        <v>#REF!</v>
      </c>
      <c r="S533" s="15" t="e">
        <f>+'CALIFICACION FINAL'!#REF!/'CALIFICACION FINAL'!#REF!</f>
        <v>#REF!</v>
      </c>
      <c r="T533" s="15" t="e">
        <f>+'CALIFICACION FINAL'!#REF!/'CALIFICACION FINAL'!#REF!</f>
        <v>#REF!</v>
      </c>
      <c r="U533" s="15" t="e">
        <f>+'CALIFICACION FINAL'!#REF!/'CALIFICACION FINAL'!#REF!</f>
        <v>#REF!</v>
      </c>
    </row>
    <row r="534" spans="1:21">
      <c r="A534" s="9" t="e">
        <f>+'CALIFICACION FINAL'!#REF!</f>
        <v>#REF!</v>
      </c>
      <c r="B534" s="9" t="e">
        <f>+'CALIFICACION FINAL'!#REF!</f>
        <v>#REF!</v>
      </c>
      <c r="C534" s="9" t="e">
        <f>+'CALIFICACION FINAL'!#REF!</f>
        <v>#REF!</v>
      </c>
      <c r="D534" s="9" t="e">
        <f>+'CALIFICACION FINAL'!#REF!</f>
        <v>#REF!</v>
      </c>
      <c r="E534" s="15" t="e">
        <f>+'CALIFICACION FINAL'!#REF!/'CALIFICACION FINAL'!#REF!</f>
        <v>#REF!</v>
      </c>
      <c r="F534" s="15" t="e">
        <f>+'CALIFICACION FINAL'!#REF!/'CALIFICACION FINAL'!#REF!</f>
        <v>#REF!</v>
      </c>
      <c r="G534" s="15" t="e">
        <f>+'CALIFICACION FINAL'!#REF!/'CALIFICACION FINAL'!#REF!</f>
        <v>#REF!</v>
      </c>
      <c r="H534" s="15" t="e">
        <f>+'CALIFICACION FINAL'!#REF!/'CALIFICACION FINAL'!#REF!</f>
        <v>#REF!</v>
      </c>
      <c r="I534" s="15" t="e">
        <f>+'CALIFICACION FINAL'!#REF!/'CALIFICACION FINAL'!#REF!</f>
        <v>#REF!</v>
      </c>
      <c r="J534" s="15" t="e">
        <f>+'CALIFICACION FINAL'!#REF!/'CALIFICACION FINAL'!#REF!</f>
        <v>#REF!</v>
      </c>
      <c r="K534" s="15" t="e">
        <f>+'CALIFICACION FINAL'!#REF!/'CALIFICACION FINAL'!#REF!</f>
        <v>#REF!</v>
      </c>
      <c r="L534" s="15" t="e">
        <f>+'CALIFICACION FINAL'!#REF!/'CALIFICACION FINAL'!#REF!</f>
        <v>#REF!</v>
      </c>
      <c r="M534" s="15" t="e">
        <f>+'CALIFICACION FINAL'!#REF!/'CALIFICACION FINAL'!#REF!</f>
        <v>#REF!</v>
      </c>
      <c r="N534" s="15" t="e">
        <f>+'CALIFICACION FINAL'!#REF!/'CALIFICACION FINAL'!#REF!</f>
        <v>#REF!</v>
      </c>
      <c r="O534" s="15" t="e">
        <f>+'CALIFICACION FINAL'!#REF!/'CALIFICACION FINAL'!#REF!</f>
        <v>#REF!</v>
      </c>
      <c r="P534" s="15" t="e">
        <f>+'CALIFICACION FINAL'!#REF!/'CALIFICACION FINAL'!#REF!</f>
        <v>#REF!</v>
      </c>
      <c r="Q534" s="15" t="e">
        <f>+'CALIFICACION FINAL'!#REF!/'CALIFICACION FINAL'!#REF!</f>
        <v>#REF!</v>
      </c>
      <c r="R534" s="15" t="e">
        <f>+'CALIFICACION FINAL'!#REF!/'CALIFICACION FINAL'!#REF!</f>
        <v>#REF!</v>
      </c>
      <c r="S534" s="15" t="e">
        <f>+'CALIFICACION FINAL'!#REF!/'CALIFICACION FINAL'!#REF!</f>
        <v>#REF!</v>
      </c>
      <c r="T534" s="15" t="e">
        <f>+'CALIFICACION FINAL'!#REF!/'CALIFICACION FINAL'!#REF!</f>
        <v>#REF!</v>
      </c>
      <c r="U534" s="15" t="e">
        <f>+'CALIFICACION FINAL'!#REF!/'CALIFICACION FINAL'!#REF!</f>
        <v>#REF!</v>
      </c>
    </row>
    <row r="535" spans="1:21">
      <c r="A535" s="9" t="e">
        <f>+'CALIFICACION FINAL'!#REF!</f>
        <v>#REF!</v>
      </c>
      <c r="B535" s="9" t="e">
        <f>+'CALIFICACION FINAL'!#REF!</f>
        <v>#REF!</v>
      </c>
      <c r="C535" s="9" t="e">
        <f>+'CALIFICACION FINAL'!#REF!</f>
        <v>#REF!</v>
      </c>
      <c r="D535" s="9" t="e">
        <f>+'CALIFICACION FINAL'!#REF!</f>
        <v>#REF!</v>
      </c>
      <c r="E535" s="15" t="e">
        <f>+'CALIFICACION FINAL'!#REF!/'CALIFICACION FINAL'!#REF!</f>
        <v>#REF!</v>
      </c>
      <c r="F535" s="15" t="e">
        <f>+'CALIFICACION FINAL'!#REF!/'CALIFICACION FINAL'!#REF!</f>
        <v>#REF!</v>
      </c>
      <c r="G535" s="15" t="e">
        <f>+'CALIFICACION FINAL'!#REF!/'CALIFICACION FINAL'!#REF!</f>
        <v>#REF!</v>
      </c>
      <c r="H535" s="15" t="e">
        <f>+'CALIFICACION FINAL'!#REF!/'CALIFICACION FINAL'!#REF!</f>
        <v>#REF!</v>
      </c>
      <c r="I535" s="15" t="e">
        <f>+'CALIFICACION FINAL'!#REF!/'CALIFICACION FINAL'!#REF!</f>
        <v>#REF!</v>
      </c>
      <c r="J535" s="15" t="e">
        <f>+'CALIFICACION FINAL'!#REF!/'CALIFICACION FINAL'!#REF!</f>
        <v>#REF!</v>
      </c>
      <c r="K535" s="15" t="e">
        <f>+'CALIFICACION FINAL'!#REF!/'CALIFICACION FINAL'!#REF!</f>
        <v>#REF!</v>
      </c>
      <c r="L535" s="15" t="e">
        <f>+'CALIFICACION FINAL'!#REF!/'CALIFICACION FINAL'!#REF!</f>
        <v>#REF!</v>
      </c>
      <c r="M535" s="15" t="e">
        <f>+'CALIFICACION FINAL'!#REF!/'CALIFICACION FINAL'!#REF!</f>
        <v>#REF!</v>
      </c>
      <c r="N535" s="15" t="e">
        <f>+'CALIFICACION FINAL'!#REF!/'CALIFICACION FINAL'!#REF!</f>
        <v>#REF!</v>
      </c>
      <c r="O535" s="15" t="e">
        <f>+'CALIFICACION FINAL'!#REF!/'CALIFICACION FINAL'!#REF!</f>
        <v>#REF!</v>
      </c>
      <c r="P535" s="15" t="e">
        <f>+'CALIFICACION FINAL'!#REF!/'CALIFICACION FINAL'!#REF!</f>
        <v>#REF!</v>
      </c>
      <c r="Q535" s="15" t="e">
        <f>+'CALIFICACION FINAL'!#REF!/'CALIFICACION FINAL'!#REF!</f>
        <v>#REF!</v>
      </c>
      <c r="R535" s="15" t="e">
        <f>+'CALIFICACION FINAL'!#REF!/'CALIFICACION FINAL'!#REF!</f>
        <v>#REF!</v>
      </c>
      <c r="S535" s="15" t="e">
        <f>+'CALIFICACION FINAL'!#REF!/'CALIFICACION FINAL'!#REF!</f>
        <v>#REF!</v>
      </c>
      <c r="T535" s="15" t="e">
        <f>+'CALIFICACION FINAL'!#REF!/'CALIFICACION FINAL'!#REF!</f>
        <v>#REF!</v>
      </c>
      <c r="U535" s="15" t="e">
        <f>+'CALIFICACION FINAL'!#REF!/'CALIFICACION FINAL'!#REF!</f>
        <v>#REF!</v>
      </c>
    </row>
    <row r="536" spans="1:21">
      <c r="A536" s="9" t="e">
        <f>+'CALIFICACION FINAL'!#REF!</f>
        <v>#REF!</v>
      </c>
      <c r="B536" s="9" t="e">
        <f>+'CALIFICACION FINAL'!#REF!</f>
        <v>#REF!</v>
      </c>
      <c r="C536" s="9" t="e">
        <f>+'CALIFICACION FINAL'!#REF!</f>
        <v>#REF!</v>
      </c>
      <c r="D536" s="9" t="e">
        <f>+'CALIFICACION FINAL'!#REF!</f>
        <v>#REF!</v>
      </c>
      <c r="E536" s="15" t="e">
        <f>+'CALIFICACION FINAL'!#REF!/'CALIFICACION FINAL'!#REF!</f>
        <v>#REF!</v>
      </c>
      <c r="F536" s="15" t="e">
        <f>+'CALIFICACION FINAL'!#REF!/'CALIFICACION FINAL'!#REF!</f>
        <v>#REF!</v>
      </c>
      <c r="G536" s="15" t="e">
        <f>+'CALIFICACION FINAL'!#REF!/'CALIFICACION FINAL'!#REF!</f>
        <v>#REF!</v>
      </c>
      <c r="H536" s="15" t="e">
        <f>+'CALIFICACION FINAL'!#REF!/'CALIFICACION FINAL'!#REF!</f>
        <v>#REF!</v>
      </c>
      <c r="I536" s="15" t="e">
        <f>+'CALIFICACION FINAL'!#REF!/'CALIFICACION FINAL'!#REF!</f>
        <v>#REF!</v>
      </c>
      <c r="J536" s="15" t="e">
        <f>+'CALIFICACION FINAL'!#REF!/'CALIFICACION FINAL'!#REF!</f>
        <v>#REF!</v>
      </c>
      <c r="K536" s="15" t="e">
        <f>+'CALIFICACION FINAL'!#REF!/'CALIFICACION FINAL'!#REF!</f>
        <v>#REF!</v>
      </c>
      <c r="L536" s="15" t="e">
        <f>+'CALIFICACION FINAL'!#REF!/'CALIFICACION FINAL'!#REF!</f>
        <v>#REF!</v>
      </c>
      <c r="M536" s="15" t="e">
        <f>+'CALIFICACION FINAL'!#REF!/'CALIFICACION FINAL'!#REF!</f>
        <v>#REF!</v>
      </c>
      <c r="N536" s="15" t="e">
        <f>+'CALIFICACION FINAL'!#REF!/'CALIFICACION FINAL'!#REF!</f>
        <v>#REF!</v>
      </c>
      <c r="O536" s="15" t="e">
        <f>+'CALIFICACION FINAL'!#REF!/'CALIFICACION FINAL'!#REF!</f>
        <v>#REF!</v>
      </c>
      <c r="P536" s="15" t="e">
        <f>+'CALIFICACION FINAL'!#REF!/'CALIFICACION FINAL'!#REF!</f>
        <v>#REF!</v>
      </c>
      <c r="Q536" s="15" t="e">
        <f>+'CALIFICACION FINAL'!#REF!/'CALIFICACION FINAL'!#REF!</f>
        <v>#REF!</v>
      </c>
      <c r="R536" s="15" t="e">
        <f>+'CALIFICACION FINAL'!#REF!/'CALIFICACION FINAL'!#REF!</f>
        <v>#REF!</v>
      </c>
      <c r="S536" s="15" t="e">
        <f>+'CALIFICACION FINAL'!#REF!/'CALIFICACION FINAL'!#REF!</f>
        <v>#REF!</v>
      </c>
      <c r="T536" s="15" t="e">
        <f>+'CALIFICACION FINAL'!#REF!/'CALIFICACION FINAL'!#REF!</f>
        <v>#REF!</v>
      </c>
      <c r="U536" s="15" t="e">
        <f>+'CALIFICACION FINAL'!#REF!/'CALIFICACION FINAL'!#REF!</f>
        <v>#REF!</v>
      </c>
    </row>
    <row r="537" spans="1:21">
      <c r="A537" s="9" t="e">
        <f>+'CALIFICACION FINAL'!#REF!</f>
        <v>#REF!</v>
      </c>
      <c r="B537" s="9" t="e">
        <f>+'CALIFICACION FINAL'!#REF!</f>
        <v>#REF!</v>
      </c>
      <c r="C537" s="9" t="e">
        <f>+'CALIFICACION FINAL'!#REF!</f>
        <v>#REF!</v>
      </c>
      <c r="D537" s="9" t="e">
        <f>+'CALIFICACION FINAL'!#REF!</f>
        <v>#REF!</v>
      </c>
      <c r="E537" s="15" t="e">
        <f>+'CALIFICACION FINAL'!#REF!/'CALIFICACION FINAL'!#REF!</f>
        <v>#REF!</v>
      </c>
      <c r="F537" s="15" t="e">
        <f>+'CALIFICACION FINAL'!#REF!/'CALIFICACION FINAL'!#REF!</f>
        <v>#REF!</v>
      </c>
      <c r="G537" s="15" t="e">
        <f>+'CALIFICACION FINAL'!#REF!/'CALIFICACION FINAL'!#REF!</f>
        <v>#REF!</v>
      </c>
      <c r="H537" s="15" t="e">
        <f>+'CALIFICACION FINAL'!#REF!/'CALIFICACION FINAL'!#REF!</f>
        <v>#REF!</v>
      </c>
      <c r="I537" s="15" t="e">
        <f>+'CALIFICACION FINAL'!#REF!/'CALIFICACION FINAL'!#REF!</f>
        <v>#REF!</v>
      </c>
      <c r="J537" s="15" t="e">
        <f>+'CALIFICACION FINAL'!#REF!/'CALIFICACION FINAL'!#REF!</f>
        <v>#REF!</v>
      </c>
      <c r="K537" s="15" t="e">
        <f>+'CALIFICACION FINAL'!#REF!/'CALIFICACION FINAL'!#REF!</f>
        <v>#REF!</v>
      </c>
      <c r="L537" s="15" t="e">
        <f>+'CALIFICACION FINAL'!#REF!/'CALIFICACION FINAL'!#REF!</f>
        <v>#REF!</v>
      </c>
      <c r="M537" s="15" t="e">
        <f>+'CALIFICACION FINAL'!#REF!/'CALIFICACION FINAL'!#REF!</f>
        <v>#REF!</v>
      </c>
      <c r="N537" s="15" t="e">
        <f>+'CALIFICACION FINAL'!#REF!/'CALIFICACION FINAL'!#REF!</f>
        <v>#REF!</v>
      </c>
      <c r="O537" s="15" t="e">
        <f>+'CALIFICACION FINAL'!#REF!/'CALIFICACION FINAL'!#REF!</f>
        <v>#REF!</v>
      </c>
      <c r="P537" s="15" t="e">
        <f>+'CALIFICACION FINAL'!#REF!/'CALIFICACION FINAL'!#REF!</f>
        <v>#REF!</v>
      </c>
      <c r="Q537" s="15" t="e">
        <f>+'CALIFICACION FINAL'!#REF!/'CALIFICACION FINAL'!#REF!</f>
        <v>#REF!</v>
      </c>
      <c r="R537" s="15" t="e">
        <f>+'CALIFICACION FINAL'!#REF!/'CALIFICACION FINAL'!#REF!</f>
        <v>#REF!</v>
      </c>
      <c r="S537" s="15" t="e">
        <f>+'CALIFICACION FINAL'!#REF!/'CALIFICACION FINAL'!#REF!</f>
        <v>#REF!</v>
      </c>
      <c r="T537" s="15" t="e">
        <f>+'CALIFICACION FINAL'!#REF!/'CALIFICACION FINAL'!#REF!</f>
        <v>#REF!</v>
      </c>
      <c r="U537" s="15" t="e">
        <f>+'CALIFICACION FINAL'!#REF!/'CALIFICACION FINAL'!#REF!</f>
        <v>#REF!</v>
      </c>
    </row>
    <row r="538" spans="1:21">
      <c r="A538" s="9" t="e">
        <f>+'CALIFICACION FINAL'!#REF!</f>
        <v>#REF!</v>
      </c>
      <c r="B538" s="9" t="e">
        <f>+'CALIFICACION FINAL'!#REF!</f>
        <v>#REF!</v>
      </c>
      <c r="C538" s="9" t="e">
        <f>+'CALIFICACION FINAL'!#REF!</f>
        <v>#REF!</v>
      </c>
      <c r="D538" s="9" t="e">
        <f>+'CALIFICACION FINAL'!#REF!</f>
        <v>#REF!</v>
      </c>
      <c r="E538" s="15" t="e">
        <f>+'CALIFICACION FINAL'!#REF!/'CALIFICACION FINAL'!#REF!</f>
        <v>#REF!</v>
      </c>
      <c r="F538" s="15" t="e">
        <f>+'CALIFICACION FINAL'!#REF!/'CALIFICACION FINAL'!#REF!</f>
        <v>#REF!</v>
      </c>
      <c r="G538" s="15" t="e">
        <f>+'CALIFICACION FINAL'!#REF!/'CALIFICACION FINAL'!#REF!</f>
        <v>#REF!</v>
      </c>
      <c r="H538" s="15" t="e">
        <f>+'CALIFICACION FINAL'!#REF!/'CALIFICACION FINAL'!#REF!</f>
        <v>#REF!</v>
      </c>
      <c r="I538" s="15" t="e">
        <f>+'CALIFICACION FINAL'!#REF!/'CALIFICACION FINAL'!#REF!</f>
        <v>#REF!</v>
      </c>
      <c r="J538" s="15" t="e">
        <f>+'CALIFICACION FINAL'!#REF!/'CALIFICACION FINAL'!#REF!</f>
        <v>#REF!</v>
      </c>
      <c r="K538" s="15" t="e">
        <f>+'CALIFICACION FINAL'!#REF!/'CALIFICACION FINAL'!#REF!</f>
        <v>#REF!</v>
      </c>
      <c r="L538" s="15" t="e">
        <f>+'CALIFICACION FINAL'!#REF!/'CALIFICACION FINAL'!#REF!</f>
        <v>#REF!</v>
      </c>
      <c r="M538" s="15" t="e">
        <f>+'CALIFICACION FINAL'!#REF!/'CALIFICACION FINAL'!#REF!</f>
        <v>#REF!</v>
      </c>
      <c r="N538" s="15" t="e">
        <f>+'CALIFICACION FINAL'!#REF!/'CALIFICACION FINAL'!#REF!</f>
        <v>#REF!</v>
      </c>
      <c r="O538" s="15" t="e">
        <f>+'CALIFICACION FINAL'!#REF!/'CALIFICACION FINAL'!#REF!</f>
        <v>#REF!</v>
      </c>
      <c r="P538" s="15" t="e">
        <f>+'CALIFICACION FINAL'!#REF!/'CALIFICACION FINAL'!#REF!</f>
        <v>#REF!</v>
      </c>
      <c r="Q538" s="15" t="e">
        <f>+'CALIFICACION FINAL'!#REF!/'CALIFICACION FINAL'!#REF!</f>
        <v>#REF!</v>
      </c>
      <c r="R538" s="15" t="e">
        <f>+'CALIFICACION FINAL'!#REF!/'CALIFICACION FINAL'!#REF!</f>
        <v>#REF!</v>
      </c>
      <c r="S538" s="15" t="e">
        <f>+'CALIFICACION FINAL'!#REF!/'CALIFICACION FINAL'!#REF!</f>
        <v>#REF!</v>
      </c>
      <c r="T538" s="15" t="e">
        <f>+'CALIFICACION FINAL'!#REF!/'CALIFICACION FINAL'!#REF!</f>
        <v>#REF!</v>
      </c>
      <c r="U538" s="15" t="e">
        <f>+'CALIFICACION FINAL'!#REF!/'CALIFICACION FINAL'!#REF!</f>
        <v>#REF!</v>
      </c>
    </row>
    <row r="539" spans="1:21">
      <c r="A539" s="9" t="e">
        <f>+'CALIFICACION FINAL'!#REF!</f>
        <v>#REF!</v>
      </c>
      <c r="B539" s="9" t="e">
        <f>+'CALIFICACION FINAL'!#REF!</f>
        <v>#REF!</v>
      </c>
      <c r="C539" s="9" t="e">
        <f>+'CALIFICACION FINAL'!#REF!</f>
        <v>#REF!</v>
      </c>
      <c r="D539" s="9" t="e">
        <f>+'CALIFICACION FINAL'!#REF!</f>
        <v>#REF!</v>
      </c>
      <c r="E539" s="15" t="e">
        <f>+'CALIFICACION FINAL'!#REF!/'CALIFICACION FINAL'!#REF!</f>
        <v>#REF!</v>
      </c>
      <c r="F539" s="15" t="e">
        <f>+'CALIFICACION FINAL'!#REF!/'CALIFICACION FINAL'!#REF!</f>
        <v>#REF!</v>
      </c>
      <c r="G539" s="15" t="e">
        <f>+'CALIFICACION FINAL'!#REF!/'CALIFICACION FINAL'!#REF!</f>
        <v>#REF!</v>
      </c>
      <c r="H539" s="15" t="e">
        <f>+'CALIFICACION FINAL'!#REF!/'CALIFICACION FINAL'!#REF!</f>
        <v>#REF!</v>
      </c>
      <c r="I539" s="15" t="e">
        <f>+'CALIFICACION FINAL'!#REF!/'CALIFICACION FINAL'!#REF!</f>
        <v>#REF!</v>
      </c>
      <c r="J539" s="15" t="e">
        <f>+'CALIFICACION FINAL'!#REF!/'CALIFICACION FINAL'!#REF!</f>
        <v>#REF!</v>
      </c>
      <c r="K539" s="15" t="e">
        <f>+'CALIFICACION FINAL'!#REF!/'CALIFICACION FINAL'!#REF!</f>
        <v>#REF!</v>
      </c>
      <c r="L539" s="15" t="e">
        <f>+'CALIFICACION FINAL'!#REF!/'CALIFICACION FINAL'!#REF!</f>
        <v>#REF!</v>
      </c>
      <c r="M539" s="15" t="e">
        <f>+'CALIFICACION FINAL'!#REF!/'CALIFICACION FINAL'!#REF!</f>
        <v>#REF!</v>
      </c>
      <c r="N539" s="15" t="e">
        <f>+'CALIFICACION FINAL'!#REF!/'CALIFICACION FINAL'!#REF!</f>
        <v>#REF!</v>
      </c>
      <c r="O539" s="15" t="e">
        <f>+'CALIFICACION FINAL'!#REF!/'CALIFICACION FINAL'!#REF!</f>
        <v>#REF!</v>
      </c>
      <c r="P539" s="15" t="e">
        <f>+'CALIFICACION FINAL'!#REF!/'CALIFICACION FINAL'!#REF!</f>
        <v>#REF!</v>
      </c>
      <c r="Q539" s="15" t="e">
        <f>+'CALIFICACION FINAL'!#REF!/'CALIFICACION FINAL'!#REF!</f>
        <v>#REF!</v>
      </c>
      <c r="R539" s="15" t="e">
        <f>+'CALIFICACION FINAL'!#REF!/'CALIFICACION FINAL'!#REF!</f>
        <v>#REF!</v>
      </c>
      <c r="S539" s="15" t="e">
        <f>+'CALIFICACION FINAL'!#REF!/'CALIFICACION FINAL'!#REF!</f>
        <v>#REF!</v>
      </c>
      <c r="T539" s="15" t="e">
        <f>+'CALIFICACION FINAL'!#REF!/'CALIFICACION FINAL'!#REF!</f>
        <v>#REF!</v>
      </c>
      <c r="U539" s="15" t="e">
        <f>+'CALIFICACION FINAL'!#REF!/'CALIFICACION FINAL'!#REF!</f>
        <v>#REF!</v>
      </c>
    </row>
    <row r="540" spans="1:21">
      <c r="A540" s="9" t="e">
        <f>+'CALIFICACION FINAL'!#REF!</f>
        <v>#REF!</v>
      </c>
      <c r="B540" s="9" t="e">
        <f>+'CALIFICACION FINAL'!#REF!</f>
        <v>#REF!</v>
      </c>
      <c r="C540" s="9" t="e">
        <f>+'CALIFICACION FINAL'!#REF!</f>
        <v>#REF!</v>
      </c>
      <c r="D540" s="9" t="e">
        <f>+'CALIFICACION FINAL'!#REF!</f>
        <v>#REF!</v>
      </c>
      <c r="E540" s="15" t="e">
        <f>+'CALIFICACION FINAL'!#REF!/'CALIFICACION FINAL'!#REF!</f>
        <v>#REF!</v>
      </c>
      <c r="F540" s="15" t="e">
        <f>+'CALIFICACION FINAL'!#REF!/'CALIFICACION FINAL'!#REF!</f>
        <v>#REF!</v>
      </c>
      <c r="G540" s="15" t="e">
        <f>+'CALIFICACION FINAL'!#REF!/'CALIFICACION FINAL'!#REF!</f>
        <v>#REF!</v>
      </c>
      <c r="H540" s="15" t="e">
        <f>+'CALIFICACION FINAL'!#REF!/'CALIFICACION FINAL'!#REF!</f>
        <v>#REF!</v>
      </c>
      <c r="I540" s="15" t="e">
        <f>+'CALIFICACION FINAL'!#REF!/'CALIFICACION FINAL'!#REF!</f>
        <v>#REF!</v>
      </c>
      <c r="J540" s="15" t="e">
        <f>+'CALIFICACION FINAL'!#REF!/'CALIFICACION FINAL'!#REF!</f>
        <v>#REF!</v>
      </c>
      <c r="K540" s="15" t="e">
        <f>+'CALIFICACION FINAL'!#REF!/'CALIFICACION FINAL'!#REF!</f>
        <v>#REF!</v>
      </c>
      <c r="L540" s="15" t="e">
        <f>+'CALIFICACION FINAL'!#REF!/'CALIFICACION FINAL'!#REF!</f>
        <v>#REF!</v>
      </c>
      <c r="M540" s="15" t="e">
        <f>+'CALIFICACION FINAL'!#REF!/'CALIFICACION FINAL'!#REF!</f>
        <v>#REF!</v>
      </c>
      <c r="N540" s="15" t="e">
        <f>+'CALIFICACION FINAL'!#REF!/'CALIFICACION FINAL'!#REF!</f>
        <v>#REF!</v>
      </c>
      <c r="O540" s="15" t="e">
        <f>+'CALIFICACION FINAL'!#REF!/'CALIFICACION FINAL'!#REF!</f>
        <v>#REF!</v>
      </c>
      <c r="P540" s="15" t="e">
        <f>+'CALIFICACION FINAL'!#REF!/'CALIFICACION FINAL'!#REF!</f>
        <v>#REF!</v>
      </c>
      <c r="Q540" s="15" t="e">
        <f>+'CALIFICACION FINAL'!#REF!/'CALIFICACION FINAL'!#REF!</f>
        <v>#REF!</v>
      </c>
      <c r="R540" s="15" t="e">
        <f>+'CALIFICACION FINAL'!#REF!/'CALIFICACION FINAL'!#REF!</f>
        <v>#REF!</v>
      </c>
      <c r="S540" s="15" t="e">
        <f>+'CALIFICACION FINAL'!#REF!/'CALIFICACION FINAL'!#REF!</f>
        <v>#REF!</v>
      </c>
      <c r="T540" s="15" t="e">
        <f>+'CALIFICACION FINAL'!#REF!/'CALIFICACION FINAL'!#REF!</f>
        <v>#REF!</v>
      </c>
      <c r="U540" s="15" t="e">
        <f>+'CALIFICACION FINAL'!#REF!/'CALIFICACION FINAL'!#REF!</f>
        <v>#REF!</v>
      </c>
    </row>
    <row r="541" spans="1:21">
      <c r="A541" s="9" t="e">
        <f>+'CALIFICACION FINAL'!#REF!</f>
        <v>#REF!</v>
      </c>
      <c r="B541" s="9" t="e">
        <f>+'CALIFICACION FINAL'!#REF!</f>
        <v>#REF!</v>
      </c>
      <c r="C541" s="9" t="e">
        <f>+'CALIFICACION FINAL'!#REF!</f>
        <v>#REF!</v>
      </c>
      <c r="D541" s="9" t="e">
        <f>+'CALIFICACION FINAL'!#REF!</f>
        <v>#REF!</v>
      </c>
      <c r="E541" s="15" t="e">
        <f>+'CALIFICACION FINAL'!#REF!/'CALIFICACION FINAL'!#REF!</f>
        <v>#REF!</v>
      </c>
      <c r="F541" s="15" t="e">
        <f>+'CALIFICACION FINAL'!#REF!/'CALIFICACION FINAL'!#REF!</f>
        <v>#REF!</v>
      </c>
      <c r="G541" s="15" t="e">
        <f>+'CALIFICACION FINAL'!#REF!/'CALIFICACION FINAL'!#REF!</f>
        <v>#REF!</v>
      </c>
      <c r="H541" s="15" t="e">
        <f>+'CALIFICACION FINAL'!#REF!/'CALIFICACION FINAL'!#REF!</f>
        <v>#REF!</v>
      </c>
      <c r="I541" s="15" t="e">
        <f>+'CALIFICACION FINAL'!#REF!/'CALIFICACION FINAL'!#REF!</f>
        <v>#REF!</v>
      </c>
      <c r="J541" s="15" t="e">
        <f>+'CALIFICACION FINAL'!#REF!/'CALIFICACION FINAL'!#REF!</f>
        <v>#REF!</v>
      </c>
      <c r="K541" s="15" t="e">
        <f>+'CALIFICACION FINAL'!#REF!/'CALIFICACION FINAL'!#REF!</f>
        <v>#REF!</v>
      </c>
      <c r="L541" s="15" t="e">
        <f>+'CALIFICACION FINAL'!#REF!/'CALIFICACION FINAL'!#REF!</f>
        <v>#REF!</v>
      </c>
      <c r="M541" s="15" t="e">
        <f>+'CALIFICACION FINAL'!#REF!/'CALIFICACION FINAL'!#REF!</f>
        <v>#REF!</v>
      </c>
      <c r="N541" s="15" t="e">
        <f>+'CALIFICACION FINAL'!#REF!/'CALIFICACION FINAL'!#REF!</f>
        <v>#REF!</v>
      </c>
      <c r="O541" s="15" t="e">
        <f>+'CALIFICACION FINAL'!#REF!/'CALIFICACION FINAL'!#REF!</f>
        <v>#REF!</v>
      </c>
      <c r="P541" s="15" t="e">
        <f>+'CALIFICACION FINAL'!#REF!/'CALIFICACION FINAL'!#REF!</f>
        <v>#REF!</v>
      </c>
      <c r="Q541" s="15" t="e">
        <f>+'CALIFICACION FINAL'!#REF!/'CALIFICACION FINAL'!#REF!</f>
        <v>#REF!</v>
      </c>
      <c r="R541" s="15" t="e">
        <f>+'CALIFICACION FINAL'!#REF!/'CALIFICACION FINAL'!#REF!</f>
        <v>#REF!</v>
      </c>
      <c r="S541" s="15" t="e">
        <f>+'CALIFICACION FINAL'!#REF!/'CALIFICACION FINAL'!#REF!</f>
        <v>#REF!</v>
      </c>
      <c r="T541" s="15" t="e">
        <f>+'CALIFICACION FINAL'!#REF!/'CALIFICACION FINAL'!#REF!</f>
        <v>#REF!</v>
      </c>
      <c r="U541" s="15" t="e">
        <f>+'CALIFICACION FINAL'!#REF!/'CALIFICACION FINAL'!#REF!</f>
        <v>#REF!</v>
      </c>
    </row>
    <row r="542" spans="1:21">
      <c r="A542" s="9" t="e">
        <f>+'CALIFICACION FINAL'!#REF!</f>
        <v>#REF!</v>
      </c>
      <c r="B542" s="9" t="e">
        <f>+'CALIFICACION FINAL'!#REF!</f>
        <v>#REF!</v>
      </c>
      <c r="C542" s="9" t="e">
        <f>+'CALIFICACION FINAL'!#REF!</f>
        <v>#REF!</v>
      </c>
      <c r="D542" s="9" t="e">
        <f>+'CALIFICACION FINAL'!#REF!</f>
        <v>#REF!</v>
      </c>
      <c r="E542" s="15" t="e">
        <f>+'CALIFICACION FINAL'!#REF!/'CALIFICACION FINAL'!#REF!</f>
        <v>#REF!</v>
      </c>
      <c r="F542" s="15" t="e">
        <f>+'CALIFICACION FINAL'!#REF!/'CALIFICACION FINAL'!#REF!</f>
        <v>#REF!</v>
      </c>
      <c r="G542" s="15" t="e">
        <f>+'CALIFICACION FINAL'!#REF!/'CALIFICACION FINAL'!#REF!</f>
        <v>#REF!</v>
      </c>
      <c r="H542" s="15" t="e">
        <f>+'CALIFICACION FINAL'!#REF!/'CALIFICACION FINAL'!#REF!</f>
        <v>#REF!</v>
      </c>
      <c r="I542" s="15" t="e">
        <f>+'CALIFICACION FINAL'!#REF!/'CALIFICACION FINAL'!#REF!</f>
        <v>#REF!</v>
      </c>
      <c r="J542" s="15" t="e">
        <f>+'CALIFICACION FINAL'!#REF!/'CALIFICACION FINAL'!#REF!</f>
        <v>#REF!</v>
      </c>
      <c r="K542" s="15" t="e">
        <f>+'CALIFICACION FINAL'!#REF!/'CALIFICACION FINAL'!#REF!</f>
        <v>#REF!</v>
      </c>
      <c r="L542" s="15" t="e">
        <f>+'CALIFICACION FINAL'!#REF!/'CALIFICACION FINAL'!#REF!</f>
        <v>#REF!</v>
      </c>
      <c r="M542" s="15" t="e">
        <f>+'CALIFICACION FINAL'!#REF!/'CALIFICACION FINAL'!#REF!</f>
        <v>#REF!</v>
      </c>
      <c r="N542" s="15" t="e">
        <f>+'CALIFICACION FINAL'!#REF!/'CALIFICACION FINAL'!#REF!</f>
        <v>#REF!</v>
      </c>
      <c r="O542" s="15" t="e">
        <f>+'CALIFICACION FINAL'!#REF!/'CALIFICACION FINAL'!#REF!</f>
        <v>#REF!</v>
      </c>
      <c r="P542" s="15" t="e">
        <f>+'CALIFICACION FINAL'!#REF!/'CALIFICACION FINAL'!#REF!</f>
        <v>#REF!</v>
      </c>
      <c r="Q542" s="15" t="e">
        <f>+'CALIFICACION FINAL'!#REF!/'CALIFICACION FINAL'!#REF!</f>
        <v>#REF!</v>
      </c>
      <c r="R542" s="15" t="e">
        <f>+'CALIFICACION FINAL'!#REF!/'CALIFICACION FINAL'!#REF!</f>
        <v>#REF!</v>
      </c>
      <c r="S542" s="15" t="e">
        <f>+'CALIFICACION FINAL'!#REF!/'CALIFICACION FINAL'!#REF!</f>
        <v>#REF!</v>
      </c>
      <c r="T542" s="15" t="e">
        <f>+'CALIFICACION FINAL'!#REF!/'CALIFICACION FINAL'!#REF!</f>
        <v>#REF!</v>
      </c>
      <c r="U542" s="15" t="e">
        <f>+'CALIFICACION FINAL'!#REF!/'CALIFICACION FINAL'!#REF!</f>
        <v>#REF!</v>
      </c>
    </row>
    <row r="543" spans="1:21">
      <c r="A543" s="9" t="e">
        <f>+'CALIFICACION FINAL'!#REF!</f>
        <v>#REF!</v>
      </c>
      <c r="B543" s="9" t="e">
        <f>+'CALIFICACION FINAL'!#REF!</f>
        <v>#REF!</v>
      </c>
      <c r="C543" s="9" t="e">
        <f>+'CALIFICACION FINAL'!#REF!</f>
        <v>#REF!</v>
      </c>
      <c r="D543" s="9" t="e">
        <f>+'CALIFICACION FINAL'!#REF!</f>
        <v>#REF!</v>
      </c>
      <c r="E543" s="15" t="e">
        <f>+'CALIFICACION FINAL'!#REF!/'CALIFICACION FINAL'!#REF!</f>
        <v>#REF!</v>
      </c>
      <c r="F543" s="15" t="e">
        <f>+'CALIFICACION FINAL'!#REF!/'CALIFICACION FINAL'!#REF!</f>
        <v>#REF!</v>
      </c>
      <c r="G543" s="15" t="e">
        <f>+'CALIFICACION FINAL'!#REF!/'CALIFICACION FINAL'!#REF!</f>
        <v>#REF!</v>
      </c>
      <c r="H543" s="15" t="e">
        <f>+'CALIFICACION FINAL'!#REF!/'CALIFICACION FINAL'!#REF!</f>
        <v>#REF!</v>
      </c>
      <c r="I543" s="15" t="e">
        <f>+'CALIFICACION FINAL'!#REF!/'CALIFICACION FINAL'!#REF!</f>
        <v>#REF!</v>
      </c>
      <c r="J543" s="15" t="e">
        <f>+'CALIFICACION FINAL'!#REF!/'CALIFICACION FINAL'!#REF!</f>
        <v>#REF!</v>
      </c>
      <c r="K543" s="15" t="e">
        <f>+'CALIFICACION FINAL'!#REF!/'CALIFICACION FINAL'!#REF!</f>
        <v>#REF!</v>
      </c>
      <c r="L543" s="15" t="e">
        <f>+'CALIFICACION FINAL'!#REF!/'CALIFICACION FINAL'!#REF!</f>
        <v>#REF!</v>
      </c>
      <c r="M543" s="15" t="e">
        <f>+'CALIFICACION FINAL'!#REF!/'CALIFICACION FINAL'!#REF!</f>
        <v>#REF!</v>
      </c>
      <c r="N543" s="15" t="e">
        <f>+'CALIFICACION FINAL'!#REF!/'CALIFICACION FINAL'!#REF!</f>
        <v>#REF!</v>
      </c>
      <c r="O543" s="15" t="e">
        <f>+'CALIFICACION FINAL'!#REF!/'CALIFICACION FINAL'!#REF!</f>
        <v>#REF!</v>
      </c>
      <c r="P543" s="15" t="e">
        <f>+'CALIFICACION FINAL'!#REF!/'CALIFICACION FINAL'!#REF!</f>
        <v>#REF!</v>
      </c>
      <c r="Q543" s="15" t="e">
        <f>+'CALIFICACION FINAL'!#REF!/'CALIFICACION FINAL'!#REF!</f>
        <v>#REF!</v>
      </c>
      <c r="R543" s="15" t="e">
        <f>+'CALIFICACION FINAL'!#REF!/'CALIFICACION FINAL'!#REF!</f>
        <v>#REF!</v>
      </c>
      <c r="S543" s="15" t="e">
        <f>+'CALIFICACION FINAL'!#REF!/'CALIFICACION FINAL'!#REF!</f>
        <v>#REF!</v>
      </c>
      <c r="T543" s="15" t="e">
        <f>+'CALIFICACION FINAL'!#REF!/'CALIFICACION FINAL'!#REF!</f>
        <v>#REF!</v>
      </c>
      <c r="U543" s="15" t="e">
        <f>+'CALIFICACION FINAL'!#REF!/'CALIFICACION FINAL'!#REF!</f>
        <v>#REF!</v>
      </c>
    </row>
    <row r="544" spans="1:21">
      <c r="A544" s="9" t="e">
        <f>+'CALIFICACION FINAL'!#REF!</f>
        <v>#REF!</v>
      </c>
      <c r="B544" s="9" t="e">
        <f>+'CALIFICACION FINAL'!#REF!</f>
        <v>#REF!</v>
      </c>
      <c r="C544" s="9" t="e">
        <f>+'CALIFICACION FINAL'!#REF!</f>
        <v>#REF!</v>
      </c>
      <c r="D544" s="9" t="e">
        <f>+'CALIFICACION FINAL'!#REF!</f>
        <v>#REF!</v>
      </c>
      <c r="E544" s="15" t="e">
        <f>+'CALIFICACION FINAL'!#REF!/'CALIFICACION FINAL'!#REF!</f>
        <v>#REF!</v>
      </c>
      <c r="F544" s="15" t="e">
        <f>+'CALIFICACION FINAL'!#REF!/'CALIFICACION FINAL'!#REF!</f>
        <v>#REF!</v>
      </c>
      <c r="G544" s="15" t="e">
        <f>+'CALIFICACION FINAL'!#REF!/'CALIFICACION FINAL'!#REF!</f>
        <v>#REF!</v>
      </c>
      <c r="H544" s="15" t="e">
        <f>+'CALIFICACION FINAL'!#REF!/'CALIFICACION FINAL'!#REF!</f>
        <v>#REF!</v>
      </c>
      <c r="I544" s="15" t="e">
        <f>+'CALIFICACION FINAL'!#REF!/'CALIFICACION FINAL'!#REF!</f>
        <v>#REF!</v>
      </c>
      <c r="J544" s="15" t="e">
        <f>+'CALIFICACION FINAL'!#REF!/'CALIFICACION FINAL'!#REF!</f>
        <v>#REF!</v>
      </c>
      <c r="K544" s="15" t="e">
        <f>+'CALIFICACION FINAL'!#REF!/'CALIFICACION FINAL'!#REF!</f>
        <v>#REF!</v>
      </c>
      <c r="L544" s="15" t="e">
        <f>+'CALIFICACION FINAL'!#REF!/'CALIFICACION FINAL'!#REF!</f>
        <v>#REF!</v>
      </c>
      <c r="M544" s="15" t="e">
        <f>+'CALIFICACION FINAL'!#REF!/'CALIFICACION FINAL'!#REF!</f>
        <v>#REF!</v>
      </c>
      <c r="N544" s="15" t="e">
        <f>+'CALIFICACION FINAL'!#REF!/'CALIFICACION FINAL'!#REF!</f>
        <v>#REF!</v>
      </c>
      <c r="O544" s="15" t="e">
        <f>+'CALIFICACION FINAL'!#REF!/'CALIFICACION FINAL'!#REF!</f>
        <v>#REF!</v>
      </c>
      <c r="P544" s="15" t="e">
        <f>+'CALIFICACION FINAL'!#REF!/'CALIFICACION FINAL'!#REF!</f>
        <v>#REF!</v>
      </c>
      <c r="Q544" s="15" t="e">
        <f>+'CALIFICACION FINAL'!#REF!/'CALIFICACION FINAL'!#REF!</f>
        <v>#REF!</v>
      </c>
      <c r="R544" s="15" t="e">
        <f>+'CALIFICACION FINAL'!#REF!/'CALIFICACION FINAL'!#REF!</f>
        <v>#REF!</v>
      </c>
      <c r="S544" s="15" t="e">
        <f>+'CALIFICACION FINAL'!#REF!/'CALIFICACION FINAL'!#REF!</f>
        <v>#REF!</v>
      </c>
      <c r="T544" s="15" t="e">
        <f>+'CALIFICACION FINAL'!#REF!/'CALIFICACION FINAL'!#REF!</f>
        <v>#REF!</v>
      </c>
      <c r="U544" s="15" t="e">
        <f>+'CALIFICACION FINAL'!#REF!/'CALIFICACION FINAL'!#REF!</f>
        <v>#REF!</v>
      </c>
    </row>
    <row r="545" spans="1:21">
      <c r="A545" s="9" t="e">
        <f>+'CALIFICACION FINAL'!#REF!</f>
        <v>#REF!</v>
      </c>
      <c r="B545" s="9" t="e">
        <f>+'CALIFICACION FINAL'!#REF!</f>
        <v>#REF!</v>
      </c>
      <c r="C545" s="9" t="e">
        <f>+'CALIFICACION FINAL'!#REF!</f>
        <v>#REF!</v>
      </c>
      <c r="D545" s="9" t="e">
        <f>+'CALIFICACION FINAL'!#REF!</f>
        <v>#REF!</v>
      </c>
      <c r="E545" s="15" t="e">
        <f>+'CALIFICACION FINAL'!#REF!/'CALIFICACION FINAL'!#REF!</f>
        <v>#REF!</v>
      </c>
      <c r="F545" s="15" t="e">
        <f>+'CALIFICACION FINAL'!#REF!/'CALIFICACION FINAL'!#REF!</f>
        <v>#REF!</v>
      </c>
      <c r="G545" s="15" t="e">
        <f>+'CALIFICACION FINAL'!#REF!/'CALIFICACION FINAL'!#REF!</f>
        <v>#REF!</v>
      </c>
      <c r="H545" s="15" t="e">
        <f>+'CALIFICACION FINAL'!#REF!/'CALIFICACION FINAL'!#REF!</f>
        <v>#REF!</v>
      </c>
      <c r="I545" s="15" t="e">
        <f>+'CALIFICACION FINAL'!#REF!/'CALIFICACION FINAL'!#REF!</f>
        <v>#REF!</v>
      </c>
      <c r="J545" s="15" t="e">
        <f>+'CALIFICACION FINAL'!#REF!/'CALIFICACION FINAL'!#REF!</f>
        <v>#REF!</v>
      </c>
      <c r="K545" s="15" t="e">
        <f>+'CALIFICACION FINAL'!#REF!/'CALIFICACION FINAL'!#REF!</f>
        <v>#REF!</v>
      </c>
      <c r="L545" s="15" t="e">
        <f>+'CALIFICACION FINAL'!#REF!/'CALIFICACION FINAL'!#REF!</f>
        <v>#REF!</v>
      </c>
      <c r="M545" s="15" t="e">
        <f>+'CALIFICACION FINAL'!#REF!/'CALIFICACION FINAL'!#REF!</f>
        <v>#REF!</v>
      </c>
      <c r="N545" s="15" t="e">
        <f>+'CALIFICACION FINAL'!#REF!/'CALIFICACION FINAL'!#REF!</f>
        <v>#REF!</v>
      </c>
      <c r="O545" s="15" t="e">
        <f>+'CALIFICACION FINAL'!#REF!/'CALIFICACION FINAL'!#REF!</f>
        <v>#REF!</v>
      </c>
      <c r="P545" s="15" t="e">
        <f>+'CALIFICACION FINAL'!#REF!/'CALIFICACION FINAL'!#REF!</f>
        <v>#REF!</v>
      </c>
      <c r="Q545" s="15" t="e">
        <f>+'CALIFICACION FINAL'!#REF!/'CALIFICACION FINAL'!#REF!</f>
        <v>#REF!</v>
      </c>
      <c r="R545" s="15" t="e">
        <f>+'CALIFICACION FINAL'!#REF!/'CALIFICACION FINAL'!#REF!</f>
        <v>#REF!</v>
      </c>
      <c r="S545" s="15" t="e">
        <f>+'CALIFICACION FINAL'!#REF!/'CALIFICACION FINAL'!#REF!</f>
        <v>#REF!</v>
      </c>
      <c r="T545" s="15" t="e">
        <f>+'CALIFICACION FINAL'!#REF!/'CALIFICACION FINAL'!#REF!</f>
        <v>#REF!</v>
      </c>
      <c r="U545" s="15" t="e">
        <f>+'CALIFICACION FINAL'!#REF!/'CALIFICACION FINAL'!#REF!</f>
        <v>#REF!</v>
      </c>
    </row>
    <row r="546" spans="1:21">
      <c r="A546" s="9" t="e">
        <f>+'CALIFICACION FINAL'!#REF!</f>
        <v>#REF!</v>
      </c>
      <c r="B546" s="9" t="e">
        <f>+'CALIFICACION FINAL'!#REF!</f>
        <v>#REF!</v>
      </c>
      <c r="C546" s="9" t="e">
        <f>+'CALIFICACION FINAL'!#REF!</f>
        <v>#REF!</v>
      </c>
      <c r="D546" s="9" t="e">
        <f>+'CALIFICACION FINAL'!#REF!</f>
        <v>#REF!</v>
      </c>
      <c r="E546" s="15" t="e">
        <f>+'CALIFICACION FINAL'!#REF!/'CALIFICACION FINAL'!#REF!</f>
        <v>#REF!</v>
      </c>
      <c r="F546" s="15" t="e">
        <f>+'CALIFICACION FINAL'!#REF!/'CALIFICACION FINAL'!#REF!</f>
        <v>#REF!</v>
      </c>
      <c r="G546" s="15" t="e">
        <f>+'CALIFICACION FINAL'!#REF!/'CALIFICACION FINAL'!#REF!</f>
        <v>#REF!</v>
      </c>
      <c r="H546" s="15" t="e">
        <f>+'CALIFICACION FINAL'!#REF!/'CALIFICACION FINAL'!#REF!</f>
        <v>#REF!</v>
      </c>
      <c r="I546" s="15" t="e">
        <f>+'CALIFICACION FINAL'!#REF!/'CALIFICACION FINAL'!#REF!</f>
        <v>#REF!</v>
      </c>
      <c r="J546" s="15" t="e">
        <f>+'CALIFICACION FINAL'!#REF!/'CALIFICACION FINAL'!#REF!</f>
        <v>#REF!</v>
      </c>
      <c r="K546" s="15" t="e">
        <f>+'CALIFICACION FINAL'!#REF!/'CALIFICACION FINAL'!#REF!</f>
        <v>#REF!</v>
      </c>
      <c r="L546" s="15" t="e">
        <f>+'CALIFICACION FINAL'!#REF!/'CALIFICACION FINAL'!#REF!</f>
        <v>#REF!</v>
      </c>
      <c r="M546" s="15" t="e">
        <f>+'CALIFICACION FINAL'!#REF!/'CALIFICACION FINAL'!#REF!</f>
        <v>#REF!</v>
      </c>
      <c r="N546" s="15" t="e">
        <f>+'CALIFICACION FINAL'!#REF!/'CALIFICACION FINAL'!#REF!</f>
        <v>#REF!</v>
      </c>
      <c r="O546" s="15" t="e">
        <f>+'CALIFICACION FINAL'!#REF!/'CALIFICACION FINAL'!#REF!</f>
        <v>#REF!</v>
      </c>
      <c r="P546" s="15" t="e">
        <f>+'CALIFICACION FINAL'!#REF!/'CALIFICACION FINAL'!#REF!</f>
        <v>#REF!</v>
      </c>
      <c r="Q546" s="15" t="e">
        <f>+'CALIFICACION FINAL'!#REF!/'CALIFICACION FINAL'!#REF!</f>
        <v>#REF!</v>
      </c>
      <c r="R546" s="15" t="e">
        <f>+'CALIFICACION FINAL'!#REF!/'CALIFICACION FINAL'!#REF!</f>
        <v>#REF!</v>
      </c>
      <c r="S546" s="15" t="e">
        <f>+'CALIFICACION FINAL'!#REF!/'CALIFICACION FINAL'!#REF!</f>
        <v>#REF!</v>
      </c>
      <c r="T546" s="15" t="e">
        <f>+'CALIFICACION FINAL'!#REF!/'CALIFICACION FINAL'!#REF!</f>
        <v>#REF!</v>
      </c>
      <c r="U546" s="15" t="e">
        <f>+'CALIFICACION FINAL'!#REF!/'CALIFICACION FINAL'!#REF!</f>
        <v>#REF!</v>
      </c>
    </row>
    <row r="547" spans="1:21">
      <c r="A547" s="9" t="e">
        <f>+'CALIFICACION FINAL'!#REF!</f>
        <v>#REF!</v>
      </c>
      <c r="B547" s="9" t="e">
        <f>+'CALIFICACION FINAL'!#REF!</f>
        <v>#REF!</v>
      </c>
      <c r="C547" s="9" t="e">
        <f>+'CALIFICACION FINAL'!#REF!</f>
        <v>#REF!</v>
      </c>
      <c r="D547" s="9" t="e">
        <f>+'CALIFICACION FINAL'!#REF!</f>
        <v>#REF!</v>
      </c>
      <c r="E547" s="15" t="e">
        <f>+'CALIFICACION FINAL'!#REF!/'CALIFICACION FINAL'!#REF!</f>
        <v>#REF!</v>
      </c>
      <c r="F547" s="15" t="e">
        <f>+'CALIFICACION FINAL'!#REF!/'CALIFICACION FINAL'!#REF!</f>
        <v>#REF!</v>
      </c>
      <c r="G547" s="15" t="e">
        <f>+'CALIFICACION FINAL'!#REF!/'CALIFICACION FINAL'!#REF!</f>
        <v>#REF!</v>
      </c>
      <c r="H547" s="15" t="e">
        <f>+'CALIFICACION FINAL'!#REF!/'CALIFICACION FINAL'!#REF!</f>
        <v>#REF!</v>
      </c>
      <c r="I547" s="15" t="e">
        <f>+'CALIFICACION FINAL'!#REF!/'CALIFICACION FINAL'!#REF!</f>
        <v>#REF!</v>
      </c>
      <c r="J547" s="15" t="e">
        <f>+'CALIFICACION FINAL'!#REF!/'CALIFICACION FINAL'!#REF!</f>
        <v>#REF!</v>
      </c>
      <c r="K547" s="15" t="e">
        <f>+'CALIFICACION FINAL'!#REF!/'CALIFICACION FINAL'!#REF!</f>
        <v>#REF!</v>
      </c>
      <c r="L547" s="15" t="e">
        <f>+'CALIFICACION FINAL'!#REF!/'CALIFICACION FINAL'!#REF!</f>
        <v>#REF!</v>
      </c>
      <c r="M547" s="15" t="e">
        <f>+'CALIFICACION FINAL'!#REF!/'CALIFICACION FINAL'!#REF!</f>
        <v>#REF!</v>
      </c>
      <c r="N547" s="15" t="e">
        <f>+'CALIFICACION FINAL'!#REF!/'CALIFICACION FINAL'!#REF!</f>
        <v>#REF!</v>
      </c>
      <c r="O547" s="15" t="e">
        <f>+'CALIFICACION FINAL'!#REF!/'CALIFICACION FINAL'!#REF!</f>
        <v>#REF!</v>
      </c>
      <c r="P547" s="15" t="e">
        <f>+'CALIFICACION FINAL'!#REF!/'CALIFICACION FINAL'!#REF!</f>
        <v>#REF!</v>
      </c>
      <c r="Q547" s="15" t="e">
        <f>+'CALIFICACION FINAL'!#REF!/'CALIFICACION FINAL'!#REF!</f>
        <v>#REF!</v>
      </c>
      <c r="R547" s="15" t="e">
        <f>+'CALIFICACION FINAL'!#REF!/'CALIFICACION FINAL'!#REF!</f>
        <v>#REF!</v>
      </c>
      <c r="S547" s="15" t="e">
        <f>+'CALIFICACION FINAL'!#REF!/'CALIFICACION FINAL'!#REF!</f>
        <v>#REF!</v>
      </c>
      <c r="T547" s="15" t="e">
        <f>+'CALIFICACION FINAL'!#REF!/'CALIFICACION FINAL'!#REF!</f>
        <v>#REF!</v>
      </c>
      <c r="U547" s="15" t="e">
        <f>+'CALIFICACION FINAL'!#REF!/'CALIFICACION FINAL'!#REF!</f>
        <v>#REF!</v>
      </c>
    </row>
    <row r="548" spans="1:21">
      <c r="A548" s="9" t="e">
        <f>+'CALIFICACION FINAL'!#REF!</f>
        <v>#REF!</v>
      </c>
      <c r="B548" s="9" t="e">
        <f>+'CALIFICACION FINAL'!#REF!</f>
        <v>#REF!</v>
      </c>
      <c r="C548" s="9" t="e">
        <f>+'CALIFICACION FINAL'!#REF!</f>
        <v>#REF!</v>
      </c>
      <c r="D548" s="9" t="e">
        <f>+'CALIFICACION FINAL'!#REF!</f>
        <v>#REF!</v>
      </c>
      <c r="E548" s="15" t="e">
        <f>+'CALIFICACION FINAL'!#REF!/'CALIFICACION FINAL'!#REF!</f>
        <v>#REF!</v>
      </c>
      <c r="F548" s="15" t="e">
        <f>+'CALIFICACION FINAL'!#REF!/'CALIFICACION FINAL'!#REF!</f>
        <v>#REF!</v>
      </c>
      <c r="G548" s="15" t="e">
        <f>+'CALIFICACION FINAL'!#REF!/'CALIFICACION FINAL'!#REF!</f>
        <v>#REF!</v>
      </c>
      <c r="H548" s="15" t="e">
        <f>+'CALIFICACION FINAL'!#REF!/'CALIFICACION FINAL'!#REF!</f>
        <v>#REF!</v>
      </c>
      <c r="I548" s="15" t="e">
        <f>+'CALIFICACION FINAL'!#REF!/'CALIFICACION FINAL'!#REF!</f>
        <v>#REF!</v>
      </c>
      <c r="J548" s="15" t="e">
        <f>+'CALIFICACION FINAL'!#REF!/'CALIFICACION FINAL'!#REF!</f>
        <v>#REF!</v>
      </c>
      <c r="K548" s="15" t="e">
        <f>+'CALIFICACION FINAL'!#REF!/'CALIFICACION FINAL'!#REF!</f>
        <v>#REF!</v>
      </c>
      <c r="L548" s="15" t="e">
        <f>+'CALIFICACION FINAL'!#REF!/'CALIFICACION FINAL'!#REF!</f>
        <v>#REF!</v>
      </c>
      <c r="M548" s="15" t="e">
        <f>+'CALIFICACION FINAL'!#REF!/'CALIFICACION FINAL'!#REF!</f>
        <v>#REF!</v>
      </c>
      <c r="N548" s="15" t="e">
        <f>+'CALIFICACION FINAL'!#REF!/'CALIFICACION FINAL'!#REF!</f>
        <v>#REF!</v>
      </c>
      <c r="O548" s="15" t="e">
        <f>+'CALIFICACION FINAL'!#REF!/'CALIFICACION FINAL'!#REF!</f>
        <v>#REF!</v>
      </c>
      <c r="P548" s="15" t="e">
        <f>+'CALIFICACION FINAL'!#REF!/'CALIFICACION FINAL'!#REF!</f>
        <v>#REF!</v>
      </c>
      <c r="Q548" s="15" t="e">
        <f>+'CALIFICACION FINAL'!#REF!/'CALIFICACION FINAL'!#REF!</f>
        <v>#REF!</v>
      </c>
      <c r="R548" s="15" t="e">
        <f>+'CALIFICACION FINAL'!#REF!/'CALIFICACION FINAL'!#REF!</f>
        <v>#REF!</v>
      </c>
      <c r="S548" s="15" t="e">
        <f>+'CALIFICACION FINAL'!#REF!/'CALIFICACION FINAL'!#REF!</f>
        <v>#REF!</v>
      </c>
      <c r="T548" s="15" t="e">
        <f>+'CALIFICACION FINAL'!#REF!/'CALIFICACION FINAL'!#REF!</f>
        <v>#REF!</v>
      </c>
      <c r="U548" s="15" t="e">
        <f>+'CALIFICACION FINAL'!#REF!/'CALIFICACION FINAL'!#REF!</f>
        <v>#REF!</v>
      </c>
    </row>
    <row r="549" spans="1:21">
      <c r="A549" s="9" t="e">
        <f>+'CALIFICACION FINAL'!#REF!</f>
        <v>#REF!</v>
      </c>
      <c r="B549" s="9" t="e">
        <f>+'CALIFICACION FINAL'!#REF!</f>
        <v>#REF!</v>
      </c>
      <c r="C549" s="9" t="e">
        <f>+'CALIFICACION FINAL'!#REF!</f>
        <v>#REF!</v>
      </c>
      <c r="D549" s="9" t="e">
        <f>+'CALIFICACION FINAL'!#REF!</f>
        <v>#REF!</v>
      </c>
      <c r="E549" s="15" t="e">
        <f>+'CALIFICACION FINAL'!#REF!/'CALIFICACION FINAL'!#REF!</f>
        <v>#REF!</v>
      </c>
      <c r="F549" s="15" t="e">
        <f>+'CALIFICACION FINAL'!#REF!/'CALIFICACION FINAL'!#REF!</f>
        <v>#REF!</v>
      </c>
      <c r="G549" s="15" t="e">
        <f>+'CALIFICACION FINAL'!#REF!/'CALIFICACION FINAL'!#REF!</f>
        <v>#REF!</v>
      </c>
      <c r="H549" s="15" t="e">
        <f>+'CALIFICACION FINAL'!#REF!/'CALIFICACION FINAL'!#REF!</f>
        <v>#REF!</v>
      </c>
      <c r="I549" s="15" t="e">
        <f>+'CALIFICACION FINAL'!#REF!/'CALIFICACION FINAL'!#REF!</f>
        <v>#REF!</v>
      </c>
      <c r="J549" s="15" t="e">
        <f>+'CALIFICACION FINAL'!#REF!/'CALIFICACION FINAL'!#REF!</f>
        <v>#REF!</v>
      </c>
      <c r="K549" s="15" t="e">
        <f>+'CALIFICACION FINAL'!#REF!/'CALIFICACION FINAL'!#REF!</f>
        <v>#REF!</v>
      </c>
      <c r="L549" s="15" t="e">
        <f>+'CALIFICACION FINAL'!#REF!/'CALIFICACION FINAL'!#REF!</f>
        <v>#REF!</v>
      </c>
      <c r="M549" s="15" t="e">
        <f>+'CALIFICACION FINAL'!#REF!/'CALIFICACION FINAL'!#REF!</f>
        <v>#REF!</v>
      </c>
      <c r="N549" s="15" t="e">
        <f>+'CALIFICACION FINAL'!#REF!/'CALIFICACION FINAL'!#REF!</f>
        <v>#REF!</v>
      </c>
      <c r="O549" s="15" t="e">
        <f>+'CALIFICACION FINAL'!#REF!/'CALIFICACION FINAL'!#REF!</f>
        <v>#REF!</v>
      </c>
      <c r="P549" s="15" t="e">
        <f>+'CALIFICACION FINAL'!#REF!/'CALIFICACION FINAL'!#REF!</f>
        <v>#REF!</v>
      </c>
      <c r="Q549" s="15" t="e">
        <f>+'CALIFICACION FINAL'!#REF!/'CALIFICACION FINAL'!#REF!</f>
        <v>#REF!</v>
      </c>
      <c r="R549" s="15" t="e">
        <f>+'CALIFICACION FINAL'!#REF!/'CALIFICACION FINAL'!#REF!</f>
        <v>#REF!</v>
      </c>
      <c r="S549" s="15" t="e">
        <f>+'CALIFICACION FINAL'!#REF!/'CALIFICACION FINAL'!#REF!</f>
        <v>#REF!</v>
      </c>
      <c r="T549" s="15" t="e">
        <f>+'CALIFICACION FINAL'!#REF!/'CALIFICACION FINAL'!#REF!</f>
        <v>#REF!</v>
      </c>
      <c r="U549" s="15" t="e">
        <f>+'CALIFICACION FINAL'!#REF!/'CALIFICACION FINAL'!#REF!</f>
        <v>#REF!</v>
      </c>
    </row>
    <row r="550" spans="1:21">
      <c r="A550" s="9" t="e">
        <f>+'CALIFICACION FINAL'!#REF!</f>
        <v>#REF!</v>
      </c>
      <c r="B550" s="9" t="e">
        <f>+'CALIFICACION FINAL'!#REF!</f>
        <v>#REF!</v>
      </c>
      <c r="C550" s="9" t="e">
        <f>+'CALIFICACION FINAL'!#REF!</f>
        <v>#REF!</v>
      </c>
      <c r="D550" s="9" t="e">
        <f>+'CALIFICACION FINAL'!#REF!</f>
        <v>#REF!</v>
      </c>
      <c r="E550" s="15" t="e">
        <f>+'CALIFICACION FINAL'!#REF!/'CALIFICACION FINAL'!#REF!</f>
        <v>#REF!</v>
      </c>
      <c r="F550" s="15" t="e">
        <f>+'CALIFICACION FINAL'!#REF!/'CALIFICACION FINAL'!#REF!</f>
        <v>#REF!</v>
      </c>
      <c r="G550" s="15" t="e">
        <f>+'CALIFICACION FINAL'!#REF!/'CALIFICACION FINAL'!#REF!</f>
        <v>#REF!</v>
      </c>
      <c r="H550" s="15" t="e">
        <f>+'CALIFICACION FINAL'!#REF!/'CALIFICACION FINAL'!#REF!</f>
        <v>#REF!</v>
      </c>
      <c r="I550" s="15" t="e">
        <f>+'CALIFICACION FINAL'!#REF!/'CALIFICACION FINAL'!#REF!</f>
        <v>#REF!</v>
      </c>
      <c r="J550" s="15" t="e">
        <f>+'CALIFICACION FINAL'!#REF!/'CALIFICACION FINAL'!#REF!</f>
        <v>#REF!</v>
      </c>
      <c r="K550" s="15" t="e">
        <f>+'CALIFICACION FINAL'!#REF!/'CALIFICACION FINAL'!#REF!</f>
        <v>#REF!</v>
      </c>
      <c r="L550" s="15" t="e">
        <f>+'CALIFICACION FINAL'!#REF!/'CALIFICACION FINAL'!#REF!</f>
        <v>#REF!</v>
      </c>
      <c r="M550" s="15" t="e">
        <f>+'CALIFICACION FINAL'!#REF!/'CALIFICACION FINAL'!#REF!</f>
        <v>#REF!</v>
      </c>
      <c r="N550" s="15" t="e">
        <f>+'CALIFICACION FINAL'!#REF!/'CALIFICACION FINAL'!#REF!</f>
        <v>#REF!</v>
      </c>
      <c r="O550" s="15" t="e">
        <f>+'CALIFICACION FINAL'!#REF!/'CALIFICACION FINAL'!#REF!</f>
        <v>#REF!</v>
      </c>
      <c r="P550" s="15" t="e">
        <f>+'CALIFICACION FINAL'!#REF!/'CALIFICACION FINAL'!#REF!</f>
        <v>#REF!</v>
      </c>
      <c r="Q550" s="15" t="e">
        <f>+'CALIFICACION FINAL'!#REF!/'CALIFICACION FINAL'!#REF!</f>
        <v>#REF!</v>
      </c>
      <c r="R550" s="15" t="e">
        <f>+'CALIFICACION FINAL'!#REF!/'CALIFICACION FINAL'!#REF!</f>
        <v>#REF!</v>
      </c>
      <c r="S550" s="15" t="e">
        <f>+'CALIFICACION FINAL'!#REF!/'CALIFICACION FINAL'!#REF!</f>
        <v>#REF!</v>
      </c>
      <c r="T550" s="15" t="e">
        <f>+'CALIFICACION FINAL'!#REF!/'CALIFICACION FINAL'!#REF!</f>
        <v>#REF!</v>
      </c>
      <c r="U550" s="15" t="e">
        <f>+'CALIFICACION FINAL'!#REF!/'CALIFICACION FINAL'!#REF!</f>
        <v>#REF!</v>
      </c>
    </row>
    <row r="551" spans="1:21">
      <c r="A551" s="9" t="e">
        <f>+'CALIFICACION FINAL'!#REF!</f>
        <v>#REF!</v>
      </c>
      <c r="B551" s="9" t="e">
        <f>+'CALIFICACION FINAL'!#REF!</f>
        <v>#REF!</v>
      </c>
      <c r="C551" s="9" t="e">
        <f>+'CALIFICACION FINAL'!#REF!</f>
        <v>#REF!</v>
      </c>
      <c r="D551" s="9" t="e">
        <f>+'CALIFICACION FINAL'!#REF!</f>
        <v>#REF!</v>
      </c>
      <c r="E551" s="15" t="e">
        <f>+'CALIFICACION FINAL'!#REF!/'CALIFICACION FINAL'!#REF!</f>
        <v>#REF!</v>
      </c>
      <c r="F551" s="15" t="e">
        <f>+'CALIFICACION FINAL'!#REF!/'CALIFICACION FINAL'!#REF!</f>
        <v>#REF!</v>
      </c>
      <c r="G551" s="15" t="e">
        <f>+'CALIFICACION FINAL'!#REF!/'CALIFICACION FINAL'!#REF!</f>
        <v>#REF!</v>
      </c>
      <c r="H551" s="15" t="e">
        <f>+'CALIFICACION FINAL'!#REF!/'CALIFICACION FINAL'!#REF!</f>
        <v>#REF!</v>
      </c>
      <c r="I551" s="15" t="e">
        <f>+'CALIFICACION FINAL'!#REF!/'CALIFICACION FINAL'!#REF!</f>
        <v>#REF!</v>
      </c>
      <c r="J551" s="15" t="e">
        <f>+'CALIFICACION FINAL'!#REF!/'CALIFICACION FINAL'!#REF!</f>
        <v>#REF!</v>
      </c>
      <c r="K551" s="15" t="e">
        <f>+'CALIFICACION FINAL'!#REF!/'CALIFICACION FINAL'!#REF!</f>
        <v>#REF!</v>
      </c>
      <c r="L551" s="15" t="e">
        <f>+'CALIFICACION FINAL'!#REF!/'CALIFICACION FINAL'!#REF!</f>
        <v>#REF!</v>
      </c>
      <c r="M551" s="15" t="e">
        <f>+'CALIFICACION FINAL'!#REF!/'CALIFICACION FINAL'!#REF!</f>
        <v>#REF!</v>
      </c>
      <c r="N551" s="15" t="e">
        <f>+'CALIFICACION FINAL'!#REF!/'CALIFICACION FINAL'!#REF!</f>
        <v>#REF!</v>
      </c>
      <c r="O551" s="15" t="e">
        <f>+'CALIFICACION FINAL'!#REF!/'CALIFICACION FINAL'!#REF!</f>
        <v>#REF!</v>
      </c>
      <c r="P551" s="15" t="e">
        <f>+'CALIFICACION FINAL'!#REF!/'CALIFICACION FINAL'!#REF!</f>
        <v>#REF!</v>
      </c>
      <c r="Q551" s="15" t="e">
        <f>+'CALIFICACION FINAL'!#REF!/'CALIFICACION FINAL'!#REF!</f>
        <v>#REF!</v>
      </c>
      <c r="R551" s="15" t="e">
        <f>+'CALIFICACION FINAL'!#REF!/'CALIFICACION FINAL'!#REF!</f>
        <v>#REF!</v>
      </c>
      <c r="S551" s="15" t="e">
        <f>+'CALIFICACION FINAL'!#REF!/'CALIFICACION FINAL'!#REF!</f>
        <v>#REF!</v>
      </c>
      <c r="T551" s="15" t="e">
        <f>+'CALIFICACION FINAL'!#REF!/'CALIFICACION FINAL'!#REF!</f>
        <v>#REF!</v>
      </c>
      <c r="U551" s="15" t="e">
        <f>+'CALIFICACION FINAL'!#REF!/'CALIFICACION FINAL'!#REF!</f>
        <v>#REF!</v>
      </c>
    </row>
    <row r="552" spans="1:21">
      <c r="A552" s="9" t="e">
        <f>+'CALIFICACION FINAL'!#REF!</f>
        <v>#REF!</v>
      </c>
      <c r="B552" s="9" t="e">
        <f>+'CALIFICACION FINAL'!#REF!</f>
        <v>#REF!</v>
      </c>
      <c r="C552" s="9" t="e">
        <f>+'CALIFICACION FINAL'!#REF!</f>
        <v>#REF!</v>
      </c>
      <c r="D552" s="9" t="e">
        <f>+'CALIFICACION FINAL'!#REF!</f>
        <v>#REF!</v>
      </c>
      <c r="E552" s="15" t="e">
        <f>+'CALIFICACION FINAL'!#REF!/'CALIFICACION FINAL'!#REF!</f>
        <v>#REF!</v>
      </c>
      <c r="F552" s="15" t="e">
        <f>+'CALIFICACION FINAL'!#REF!/'CALIFICACION FINAL'!#REF!</f>
        <v>#REF!</v>
      </c>
      <c r="G552" s="15" t="e">
        <f>+'CALIFICACION FINAL'!#REF!/'CALIFICACION FINAL'!#REF!</f>
        <v>#REF!</v>
      </c>
      <c r="H552" s="15" t="e">
        <f>+'CALIFICACION FINAL'!#REF!/'CALIFICACION FINAL'!#REF!</f>
        <v>#REF!</v>
      </c>
      <c r="I552" s="15" t="e">
        <f>+'CALIFICACION FINAL'!#REF!/'CALIFICACION FINAL'!#REF!</f>
        <v>#REF!</v>
      </c>
      <c r="J552" s="15" t="e">
        <f>+'CALIFICACION FINAL'!#REF!/'CALIFICACION FINAL'!#REF!</f>
        <v>#REF!</v>
      </c>
      <c r="K552" s="15" t="e">
        <f>+'CALIFICACION FINAL'!#REF!/'CALIFICACION FINAL'!#REF!</f>
        <v>#REF!</v>
      </c>
      <c r="L552" s="15" t="e">
        <f>+'CALIFICACION FINAL'!#REF!/'CALIFICACION FINAL'!#REF!</f>
        <v>#REF!</v>
      </c>
      <c r="M552" s="15" t="e">
        <f>+'CALIFICACION FINAL'!#REF!/'CALIFICACION FINAL'!#REF!</f>
        <v>#REF!</v>
      </c>
      <c r="N552" s="15" t="e">
        <f>+'CALIFICACION FINAL'!#REF!/'CALIFICACION FINAL'!#REF!</f>
        <v>#REF!</v>
      </c>
      <c r="O552" s="15" t="e">
        <f>+'CALIFICACION FINAL'!#REF!/'CALIFICACION FINAL'!#REF!</f>
        <v>#REF!</v>
      </c>
      <c r="P552" s="15" t="e">
        <f>+'CALIFICACION FINAL'!#REF!/'CALIFICACION FINAL'!#REF!</f>
        <v>#REF!</v>
      </c>
      <c r="Q552" s="15" t="e">
        <f>+'CALIFICACION FINAL'!#REF!/'CALIFICACION FINAL'!#REF!</f>
        <v>#REF!</v>
      </c>
      <c r="R552" s="15" t="e">
        <f>+'CALIFICACION FINAL'!#REF!/'CALIFICACION FINAL'!#REF!</f>
        <v>#REF!</v>
      </c>
      <c r="S552" s="15" t="e">
        <f>+'CALIFICACION FINAL'!#REF!/'CALIFICACION FINAL'!#REF!</f>
        <v>#REF!</v>
      </c>
      <c r="T552" s="15" t="e">
        <f>+'CALIFICACION FINAL'!#REF!/'CALIFICACION FINAL'!#REF!</f>
        <v>#REF!</v>
      </c>
      <c r="U552" s="15" t="e">
        <f>+'CALIFICACION FINAL'!#REF!/'CALIFICACION FINAL'!#REF!</f>
        <v>#REF!</v>
      </c>
    </row>
    <row r="553" spans="1:21">
      <c r="A553" s="9" t="e">
        <f>+'CALIFICACION FINAL'!#REF!</f>
        <v>#REF!</v>
      </c>
      <c r="B553" s="9" t="e">
        <f>+'CALIFICACION FINAL'!#REF!</f>
        <v>#REF!</v>
      </c>
      <c r="C553" s="9" t="e">
        <f>+'CALIFICACION FINAL'!#REF!</f>
        <v>#REF!</v>
      </c>
      <c r="D553" s="9" t="e">
        <f>+'CALIFICACION FINAL'!#REF!</f>
        <v>#REF!</v>
      </c>
      <c r="E553" s="15" t="e">
        <f>+'CALIFICACION FINAL'!#REF!/'CALIFICACION FINAL'!#REF!</f>
        <v>#REF!</v>
      </c>
      <c r="F553" s="15" t="e">
        <f>+'CALIFICACION FINAL'!#REF!/'CALIFICACION FINAL'!#REF!</f>
        <v>#REF!</v>
      </c>
      <c r="G553" s="15" t="e">
        <f>+'CALIFICACION FINAL'!#REF!/'CALIFICACION FINAL'!#REF!</f>
        <v>#REF!</v>
      </c>
      <c r="H553" s="15" t="e">
        <f>+'CALIFICACION FINAL'!#REF!/'CALIFICACION FINAL'!#REF!</f>
        <v>#REF!</v>
      </c>
      <c r="I553" s="15" t="e">
        <f>+'CALIFICACION FINAL'!#REF!/'CALIFICACION FINAL'!#REF!</f>
        <v>#REF!</v>
      </c>
      <c r="J553" s="15" t="e">
        <f>+'CALIFICACION FINAL'!#REF!/'CALIFICACION FINAL'!#REF!</f>
        <v>#REF!</v>
      </c>
      <c r="K553" s="15" t="e">
        <f>+'CALIFICACION FINAL'!#REF!/'CALIFICACION FINAL'!#REF!</f>
        <v>#REF!</v>
      </c>
      <c r="L553" s="15" t="e">
        <f>+'CALIFICACION FINAL'!#REF!/'CALIFICACION FINAL'!#REF!</f>
        <v>#REF!</v>
      </c>
      <c r="M553" s="15" t="e">
        <f>+'CALIFICACION FINAL'!#REF!/'CALIFICACION FINAL'!#REF!</f>
        <v>#REF!</v>
      </c>
      <c r="N553" s="15" t="e">
        <f>+'CALIFICACION FINAL'!#REF!/'CALIFICACION FINAL'!#REF!</f>
        <v>#REF!</v>
      </c>
      <c r="O553" s="15" t="e">
        <f>+'CALIFICACION FINAL'!#REF!/'CALIFICACION FINAL'!#REF!</f>
        <v>#REF!</v>
      </c>
      <c r="P553" s="15" t="e">
        <f>+'CALIFICACION FINAL'!#REF!/'CALIFICACION FINAL'!#REF!</f>
        <v>#REF!</v>
      </c>
      <c r="Q553" s="15" t="e">
        <f>+'CALIFICACION FINAL'!#REF!/'CALIFICACION FINAL'!#REF!</f>
        <v>#REF!</v>
      </c>
      <c r="R553" s="15" t="e">
        <f>+'CALIFICACION FINAL'!#REF!/'CALIFICACION FINAL'!#REF!</f>
        <v>#REF!</v>
      </c>
      <c r="S553" s="15" t="e">
        <f>+'CALIFICACION FINAL'!#REF!/'CALIFICACION FINAL'!#REF!</f>
        <v>#REF!</v>
      </c>
      <c r="T553" s="15" t="e">
        <f>+'CALIFICACION FINAL'!#REF!/'CALIFICACION FINAL'!#REF!</f>
        <v>#REF!</v>
      </c>
      <c r="U553" s="15" t="e">
        <f>+'CALIFICACION FINAL'!#REF!/'CALIFICACION FINAL'!#REF!</f>
        <v>#REF!</v>
      </c>
    </row>
    <row r="554" spans="1:21">
      <c r="A554" s="9" t="e">
        <f>+'CALIFICACION FINAL'!#REF!</f>
        <v>#REF!</v>
      </c>
      <c r="B554" s="9" t="e">
        <f>+'CALIFICACION FINAL'!#REF!</f>
        <v>#REF!</v>
      </c>
      <c r="C554" s="9" t="e">
        <f>+'CALIFICACION FINAL'!#REF!</f>
        <v>#REF!</v>
      </c>
      <c r="D554" s="9" t="e">
        <f>+'CALIFICACION FINAL'!#REF!</f>
        <v>#REF!</v>
      </c>
      <c r="E554" s="15" t="e">
        <f>+'CALIFICACION FINAL'!#REF!/'CALIFICACION FINAL'!#REF!</f>
        <v>#REF!</v>
      </c>
      <c r="F554" s="15" t="e">
        <f>+'CALIFICACION FINAL'!#REF!/'CALIFICACION FINAL'!#REF!</f>
        <v>#REF!</v>
      </c>
      <c r="G554" s="15" t="e">
        <f>+'CALIFICACION FINAL'!#REF!/'CALIFICACION FINAL'!#REF!</f>
        <v>#REF!</v>
      </c>
      <c r="H554" s="15" t="e">
        <f>+'CALIFICACION FINAL'!#REF!/'CALIFICACION FINAL'!#REF!</f>
        <v>#REF!</v>
      </c>
      <c r="I554" s="15" t="e">
        <f>+'CALIFICACION FINAL'!#REF!/'CALIFICACION FINAL'!#REF!</f>
        <v>#REF!</v>
      </c>
      <c r="J554" s="15" t="e">
        <f>+'CALIFICACION FINAL'!#REF!/'CALIFICACION FINAL'!#REF!</f>
        <v>#REF!</v>
      </c>
      <c r="K554" s="15" t="e">
        <f>+'CALIFICACION FINAL'!#REF!/'CALIFICACION FINAL'!#REF!</f>
        <v>#REF!</v>
      </c>
      <c r="L554" s="15" t="e">
        <f>+'CALIFICACION FINAL'!#REF!/'CALIFICACION FINAL'!#REF!</f>
        <v>#REF!</v>
      </c>
      <c r="M554" s="15" t="e">
        <f>+'CALIFICACION FINAL'!#REF!/'CALIFICACION FINAL'!#REF!</f>
        <v>#REF!</v>
      </c>
      <c r="N554" s="15" t="e">
        <f>+'CALIFICACION FINAL'!#REF!/'CALIFICACION FINAL'!#REF!</f>
        <v>#REF!</v>
      </c>
      <c r="O554" s="15" t="e">
        <f>+'CALIFICACION FINAL'!#REF!/'CALIFICACION FINAL'!#REF!</f>
        <v>#REF!</v>
      </c>
      <c r="P554" s="15" t="e">
        <f>+'CALIFICACION FINAL'!#REF!/'CALIFICACION FINAL'!#REF!</f>
        <v>#REF!</v>
      </c>
      <c r="Q554" s="15" t="e">
        <f>+'CALIFICACION FINAL'!#REF!/'CALIFICACION FINAL'!#REF!</f>
        <v>#REF!</v>
      </c>
      <c r="R554" s="15" t="e">
        <f>+'CALIFICACION FINAL'!#REF!/'CALIFICACION FINAL'!#REF!</f>
        <v>#REF!</v>
      </c>
      <c r="S554" s="15" t="e">
        <f>+'CALIFICACION FINAL'!#REF!/'CALIFICACION FINAL'!#REF!</f>
        <v>#REF!</v>
      </c>
      <c r="T554" s="15" t="e">
        <f>+'CALIFICACION FINAL'!#REF!/'CALIFICACION FINAL'!#REF!</f>
        <v>#REF!</v>
      </c>
      <c r="U554" s="15" t="e">
        <f>+'CALIFICACION FINAL'!#REF!/'CALIFICACION FINAL'!#REF!</f>
        <v>#REF!</v>
      </c>
    </row>
    <row r="555" spans="1:21">
      <c r="A555" s="9" t="e">
        <f>+'CALIFICACION FINAL'!#REF!</f>
        <v>#REF!</v>
      </c>
      <c r="B555" s="9" t="e">
        <f>+'CALIFICACION FINAL'!#REF!</f>
        <v>#REF!</v>
      </c>
      <c r="C555" s="9" t="e">
        <f>+'CALIFICACION FINAL'!#REF!</f>
        <v>#REF!</v>
      </c>
      <c r="D555" s="9" t="e">
        <f>+'CALIFICACION FINAL'!#REF!</f>
        <v>#REF!</v>
      </c>
      <c r="E555" s="15" t="e">
        <f>+'CALIFICACION FINAL'!#REF!/'CALIFICACION FINAL'!#REF!</f>
        <v>#REF!</v>
      </c>
      <c r="F555" s="15" t="e">
        <f>+'CALIFICACION FINAL'!#REF!/'CALIFICACION FINAL'!#REF!</f>
        <v>#REF!</v>
      </c>
      <c r="G555" s="15" t="e">
        <f>+'CALIFICACION FINAL'!#REF!/'CALIFICACION FINAL'!#REF!</f>
        <v>#REF!</v>
      </c>
      <c r="H555" s="15" t="e">
        <f>+'CALIFICACION FINAL'!#REF!/'CALIFICACION FINAL'!#REF!</f>
        <v>#REF!</v>
      </c>
      <c r="I555" s="15" t="e">
        <f>+'CALIFICACION FINAL'!#REF!/'CALIFICACION FINAL'!#REF!</f>
        <v>#REF!</v>
      </c>
      <c r="J555" s="15" t="e">
        <f>+'CALIFICACION FINAL'!#REF!/'CALIFICACION FINAL'!#REF!</f>
        <v>#REF!</v>
      </c>
      <c r="K555" s="15" t="e">
        <f>+'CALIFICACION FINAL'!#REF!/'CALIFICACION FINAL'!#REF!</f>
        <v>#REF!</v>
      </c>
      <c r="L555" s="15" t="e">
        <f>+'CALIFICACION FINAL'!#REF!/'CALIFICACION FINAL'!#REF!</f>
        <v>#REF!</v>
      </c>
      <c r="M555" s="15" t="e">
        <f>+'CALIFICACION FINAL'!#REF!/'CALIFICACION FINAL'!#REF!</f>
        <v>#REF!</v>
      </c>
      <c r="N555" s="15" t="e">
        <f>+'CALIFICACION FINAL'!#REF!/'CALIFICACION FINAL'!#REF!</f>
        <v>#REF!</v>
      </c>
      <c r="O555" s="15" t="e">
        <f>+'CALIFICACION FINAL'!#REF!/'CALIFICACION FINAL'!#REF!</f>
        <v>#REF!</v>
      </c>
      <c r="P555" s="15" t="e">
        <f>+'CALIFICACION FINAL'!#REF!/'CALIFICACION FINAL'!#REF!</f>
        <v>#REF!</v>
      </c>
      <c r="Q555" s="15" t="e">
        <f>+'CALIFICACION FINAL'!#REF!/'CALIFICACION FINAL'!#REF!</f>
        <v>#REF!</v>
      </c>
      <c r="R555" s="15" t="e">
        <f>+'CALIFICACION FINAL'!#REF!/'CALIFICACION FINAL'!#REF!</f>
        <v>#REF!</v>
      </c>
      <c r="S555" s="15" t="e">
        <f>+'CALIFICACION FINAL'!#REF!/'CALIFICACION FINAL'!#REF!</f>
        <v>#REF!</v>
      </c>
      <c r="T555" s="15" t="e">
        <f>+'CALIFICACION FINAL'!#REF!/'CALIFICACION FINAL'!#REF!</f>
        <v>#REF!</v>
      </c>
      <c r="U555" s="15" t="e">
        <f>+'CALIFICACION FINAL'!#REF!/'CALIFICACION FINAL'!#REF!</f>
        <v>#REF!</v>
      </c>
    </row>
    <row r="556" spans="1:21">
      <c r="A556" s="9" t="e">
        <f>+'CALIFICACION FINAL'!#REF!</f>
        <v>#REF!</v>
      </c>
      <c r="B556" s="9" t="e">
        <f>+'CALIFICACION FINAL'!#REF!</f>
        <v>#REF!</v>
      </c>
      <c r="C556" s="9" t="e">
        <f>+'CALIFICACION FINAL'!#REF!</f>
        <v>#REF!</v>
      </c>
      <c r="D556" s="9" t="e">
        <f>+'CALIFICACION FINAL'!#REF!</f>
        <v>#REF!</v>
      </c>
      <c r="E556" s="15" t="e">
        <f>+'CALIFICACION FINAL'!#REF!/'CALIFICACION FINAL'!#REF!</f>
        <v>#REF!</v>
      </c>
      <c r="F556" s="15" t="e">
        <f>+'CALIFICACION FINAL'!#REF!/'CALIFICACION FINAL'!#REF!</f>
        <v>#REF!</v>
      </c>
      <c r="G556" s="15" t="e">
        <f>+'CALIFICACION FINAL'!#REF!/'CALIFICACION FINAL'!#REF!</f>
        <v>#REF!</v>
      </c>
      <c r="H556" s="15" t="e">
        <f>+'CALIFICACION FINAL'!#REF!/'CALIFICACION FINAL'!#REF!</f>
        <v>#REF!</v>
      </c>
      <c r="I556" s="15" t="e">
        <f>+'CALIFICACION FINAL'!#REF!/'CALIFICACION FINAL'!#REF!</f>
        <v>#REF!</v>
      </c>
      <c r="J556" s="15" t="e">
        <f>+'CALIFICACION FINAL'!#REF!/'CALIFICACION FINAL'!#REF!</f>
        <v>#REF!</v>
      </c>
      <c r="K556" s="15" t="e">
        <f>+'CALIFICACION FINAL'!#REF!/'CALIFICACION FINAL'!#REF!</f>
        <v>#REF!</v>
      </c>
      <c r="L556" s="15" t="e">
        <f>+'CALIFICACION FINAL'!#REF!/'CALIFICACION FINAL'!#REF!</f>
        <v>#REF!</v>
      </c>
      <c r="M556" s="15" t="e">
        <f>+'CALIFICACION FINAL'!#REF!/'CALIFICACION FINAL'!#REF!</f>
        <v>#REF!</v>
      </c>
      <c r="N556" s="15" t="e">
        <f>+'CALIFICACION FINAL'!#REF!/'CALIFICACION FINAL'!#REF!</f>
        <v>#REF!</v>
      </c>
      <c r="O556" s="15" t="e">
        <f>+'CALIFICACION FINAL'!#REF!/'CALIFICACION FINAL'!#REF!</f>
        <v>#REF!</v>
      </c>
      <c r="P556" s="15" t="e">
        <f>+'CALIFICACION FINAL'!#REF!/'CALIFICACION FINAL'!#REF!</f>
        <v>#REF!</v>
      </c>
      <c r="Q556" s="15" t="e">
        <f>+'CALIFICACION FINAL'!#REF!/'CALIFICACION FINAL'!#REF!</f>
        <v>#REF!</v>
      </c>
      <c r="R556" s="15" t="e">
        <f>+'CALIFICACION FINAL'!#REF!/'CALIFICACION FINAL'!#REF!</f>
        <v>#REF!</v>
      </c>
      <c r="S556" s="15" t="e">
        <f>+'CALIFICACION FINAL'!#REF!/'CALIFICACION FINAL'!#REF!</f>
        <v>#REF!</v>
      </c>
      <c r="T556" s="15" t="e">
        <f>+'CALIFICACION FINAL'!#REF!/'CALIFICACION FINAL'!#REF!</f>
        <v>#REF!</v>
      </c>
      <c r="U556" s="15" t="e">
        <f>+'CALIFICACION FINAL'!#REF!/'CALIFICACION FINAL'!#REF!</f>
        <v>#REF!</v>
      </c>
    </row>
    <row r="557" spans="1:21">
      <c r="A557" s="9" t="e">
        <f>+'CALIFICACION FINAL'!#REF!</f>
        <v>#REF!</v>
      </c>
      <c r="B557" s="9" t="e">
        <f>+'CALIFICACION FINAL'!#REF!</f>
        <v>#REF!</v>
      </c>
      <c r="C557" s="9" t="e">
        <f>+'CALIFICACION FINAL'!#REF!</f>
        <v>#REF!</v>
      </c>
      <c r="D557" s="9" t="e">
        <f>+'CALIFICACION FINAL'!#REF!</f>
        <v>#REF!</v>
      </c>
      <c r="E557" s="15" t="e">
        <f>+'CALIFICACION FINAL'!#REF!/'CALIFICACION FINAL'!#REF!</f>
        <v>#REF!</v>
      </c>
      <c r="F557" s="15" t="e">
        <f>+'CALIFICACION FINAL'!#REF!/'CALIFICACION FINAL'!#REF!</f>
        <v>#REF!</v>
      </c>
      <c r="G557" s="15" t="e">
        <f>+'CALIFICACION FINAL'!#REF!/'CALIFICACION FINAL'!#REF!</f>
        <v>#REF!</v>
      </c>
      <c r="H557" s="15" t="e">
        <f>+'CALIFICACION FINAL'!#REF!/'CALIFICACION FINAL'!#REF!</f>
        <v>#REF!</v>
      </c>
      <c r="I557" s="15" t="e">
        <f>+'CALIFICACION FINAL'!#REF!/'CALIFICACION FINAL'!#REF!</f>
        <v>#REF!</v>
      </c>
      <c r="J557" s="15" t="e">
        <f>+'CALIFICACION FINAL'!#REF!/'CALIFICACION FINAL'!#REF!</f>
        <v>#REF!</v>
      </c>
      <c r="K557" s="15" t="e">
        <f>+'CALIFICACION FINAL'!#REF!/'CALIFICACION FINAL'!#REF!</f>
        <v>#REF!</v>
      </c>
      <c r="L557" s="15" t="e">
        <f>+'CALIFICACION FINAL'!#REF!/'CALIFICACION FINAL'!#REF!</f>
        <v>#REF!</v>
      </c>
      <c r="M557" s="15" t="e">
        <f>+'CALIFICACION FINAL'!#REF!/'CALIFICACION FINAL'!#REF!</f>
        <v>#REF!</v>
      </c>
      <c r="N557" s="15" t="e">
        <f>+'CALIFICACION FINAL'!#REF!/'CALIFICACION FINAL'!#REF!</f>
        <v>#REF!</v>
      </c>
      <c r="O557" s="15" t="e">
        <f>+'CALIFICACION FINAL'!#REF!/'CALIFICACION FINAL'!#REF!</f>
        <v>#REF!</v>
      </c>
      <c r="P557" s="15" t="e">
        <f>+'CALIFICACION FINAL'!#REF!/'CALIFICACION FINAL'!#REF!</f>
        <v>#REF!</v>
      </c>
      <c r="Q557" s="15" t="e">
        <f>+'CALIFICACION FINAL'!#REF!/'CALIFICACION FINAL'!#REF!</f>
        <v>#REF!</v>
      </c>
      <c r="R557" s="15" t="e">
        <f>+'CALIFICACION FINAL'!#REF!/'CALIFICACION FINAL'!#REF!</f>
        <v>#REF!</v>
      </c>
      <c r="S557" s="15" t="e">
        <f>+'CALIFICACION FINAL'!#REF!/'CALIFICACION FINAL'!#REF!</f>
        <v>#REF!</v>
      </c>
      <c r="T557" s="15" t="e">
        <f>+'CALIFICACION FINAL'!#REF!/'CALIFICACION FINAL'!#REF!</f>
        <v>#REF!</v>
      </c>
      <c r="U557" s="15" t="e">
        <f>+'CALIFICACION FINAL'!#REF!/'CALIFICACION FINAL'!#REF!</f>
        <v>#REF!</v>
      </c>
    </row>
    <row r="558" spans="1:21">
      <c r="A558" s="9" t="e">
        <f>+'CALIFICACION FINAL'!#REF!</f>
        <v>#REF!</v>
      </c>
      <c r="B558" s="9" t="e">
        <f>+'CALIFICACION FINAL'!#REF!</f>
        <v>#REF!</v>
      </c>
      <c r="C558" s="9" t="e">
        <f>+'CALIFICACION FINAL'!#REF!</f>
        <v>#REF!</v>
      </c>
      <c r="D558" s="9" t="e">
        <f>+'CALIFICACION FINAL'!#REF!</f>
        <v>#REF!</v>
      </c>
      <c r="E558" s="15" t="e">
        <f>+'CALIFICACION FINAL'!#REF!/'CALIFICACION FINAL'!#REF!</f>
        <v>#REF!</v>
      </c>
      <c r="F558" s="15" t="e">
        <f>+'CALIFICACION FINAL'!#REF!/'CALIFICACION FINAL'!#REF!</f>
        <v>#REF!</v>
      </c>
      <c r="G558" s="15" t="e">
        <f>+'CALIFICACION FINAL'!#REF!/'CALIFICACION FINAL'!#REF!</f>
        <v>#REF!</v>
      </c>
      <c r="H558" s="15" t="e">
        <f>+'CALIFICACION FINAL'!#REF!/'CALIFICACION FINAL'!#REF!</f>
        <v>#REF!</v>
      </c>
      <c r="I558" s="15" t="e">
        <f>+'CALIFICACION FINAL'!#REF!/'CALIFICACION FINAL'!#REF!</f>
        <v>#REF!</v>
      </c>
      <c r="J558" s="15" t="e">
        <f>+'CALIFICACION FINAL'!#REF!/'CALIFICACION FINAL'!#REF!</f>
        <v>#REF!</v>
      </c>
      <c r="K558" s="15" t="e">
        <f>+'CALIFICACION FINAL'!#REF!/'CALIFICACION FINAL'!#REF!</f>
        <v>#REF!</v>
      </c>
      <c r="L558" s="15" t="e">
        <f>+'CALIFICACION FINAL'!#REF!/'CALIFICACION FINAL'!#REF!</f>
        <v>#REF!</v>
      </c>
      <c r="M558" s="15" t="e">
        <f>+'CALIFICACION FINAL'!#REF!/'CALIFICACION FINAL'!#REF!</f>
        <v>#REF!</v>
      </c>
      <c r="N558" s="15" t="e">
        <f>+'CALIFICACION FINAL'!#REF!/'CALIFICACION FINAL'!#REF!</f>
        <v>#REF!</v>
      </c>
      <c r="O558" s="15" t="e">
        <f>+'CALIFICACION FINAL'!#REF!/'CALIFICACION FINAL'!#REF!</f>
        <v>#REF!</v>
      </c>
      <c r="P558" s="15" t="e">
        <f>+'CALIFICACION FINAL'!#REF!/'CALIFICACION FINAL'!#REF!</f>
        <v>#REF!</v>
      </c>
      <c r="Q558" s="15" t="e">
        <f>+'CALIFICACION FINAL'!#REF!/'CALIFICACION FINAL'!#REF!</f>
        <v>#REF!</v>
      </c>
      <c r="R558" s="15" t="e">
        <f>+'CALIFICACION FINAL'!#REF!/'CALIFICACION FINAL'!#REF!</f>
        <v>#REF!</v>
      </c>
      <c r="S558" s="15" t="e">
        <f>+'CALIFICACION FINAL'!#REF!/'CALIFICACION FINAL'!#REF!</f>
        <v>#REF!</v>
      </c>
      <c r="T558" s="15" t="e">
        <f>+'CALIFICACION FINAL'!#REF!/'CALIFICACION FINAL'!#REF!</f>
        <v>#REF!</v>
      </c>
      <c r="U558" s="15" t="e">
        <f>+'CALIFICACION FINAL'!#REF!/'CALIFICACION FINAL'!#REF!</f>
        <v>#REF!</v>
      </c>
    </row>
    <row r="559" spans="1:21">
      <c r="A559" s="9" t="e">
        <f>+'CALIFICACION FINAL'!#REF!</f>
        <v>#REF!</v>
      </c>
      <c r="B559" s="9" t="e">
        <f>+'CALIFICACION FINAL'!#REF!</f>
        <v>#REF!</v>
      </c>
      <c r="C559" s="9" t="e">
        <f>+'CALIFICACION FINAL'!#REF!</f>
        <v>#REF!</v>
      </c>
      <c r="D559" s="9" t="e">
        <f>+'CALIFICACION FINAL'!#REF!</f>
        <v>#REF!</v>
      </c>
      <c r="E559" s="15" t="e">
        <f>+'CALIFICACION FINAL'!#REF!/'CALIFICACION FINAL'!#REF!</f>
        <v>#REF!</v>
      </c>
      <c r="F559" s="15" t="e">
        <f>+'CALIFICACION FINAL'!#REF!/'CALIFICACION FINAL'!#REF!</f>
        <v>#REF!</v>
      </c>
      <c r="G559" s="15" t="e">
        <f>+'CALIFICACION FINAL'!#REF!/'CALIFICACION FINAL'!#REF!</f>
        <v>#REF!</v>
      </c>
      <c r="H559" s="15" t="e">
        <f>+'CALIFICACION FINAL'!#REF!/'CALIFICACION FINAL'!#REF!</f>
        <v>#REF!</v>
      </c>
      <c r="I559" s="15" t="e">
        <f>+'CALIFICACION FINAL'!#REF!/'CALIFICACION FINAL'!#REF!</f>
        <v>#REF!</v>
      </c>
      <c r="J559" s="15" t="e">
        <f>+'CALIFICACION FINAL'!#REF!/'CALIFICACION FINAL'!#REF!</f>
        <v>#REF!</v>
      </c>
      <c r="K559" s="15" t="e">
        <f>+'CALIFICACION FINAL'!#REF!/'CALIFICACION FINAL'!#REF!</f>
        <v>#REF!</v>
      </c>
      <c r="L559" s="15" t="e">
        <f>+'CALIFICACION FINAL'!#REF!/'CALIFICACION FINAL'!#REF!</f>
        <v>#REF!</v>
      </c>
      <c r="M559" s="15" t="e">
        <f>+'CALIFICACION FINAL'!#REF!/'CALIFICACION FINAL'!#REF!</f>
        <v>#REF!</v>
      </c>
      <c r="N559" s="15" t="e">
        <f>+'CALIFICACION FINAL'!#REF!/'CALIFICACION FINAL'!#REF!</f>
        <v>#REF!</v>
      </c>
      <c r="O559" s="15" t="e">
        <f>+'CALIFICACION FINAL'!#REF!/'CALIFICACION FINAL'!#REF!</f>
        <v>#REF!</v>
      </c>
      <c r="P559" s="15" t="e">
        <f>+'CALIFICACION FINAL'!#REF!/'CALIFICACION FINAL'!#REF!</f>
        <v>#REF!</v>
      </c>
      <c r="Q559" s="15" t="e">
        <f>+'CALIFICACION FINAL'!#REF!/'CALIFICACION FINAL'!#REF!</f>
        <v>#REF!</v>
      </c>
      <c r="R559" s="15" t="e">
        <f>+'CALIFICACION FINAL'!#REF!/'CALIFICACION FINAL'!#REF!</f>
        <v>#REF!</v>
      </c>
      <c r="S559" s="15" t="e">
        <f>+'CALIFICACION FINAL'!#REF!/'CALIFICACION FINAL'!#REF!</f>
        <v>#REF!</v>
      </c>
      <c r="T559" s="15" t="e">
        <f>+'CALIFICACION FINAL'!#REF!/'CALIFICACION FINAL'!#REF!</f>
        <v>#REF!</v>
      </c>
      <c r="U559" s="15" t="e">
        <f>+'CALIFICACION FINAL'!#REF!/'CALIFICACION FINAL'!#REF!</f>
        <v>#REF!</v>
      </c>
    </row>
    <row r="560" spans="1:21">
      <c r="A560" s="9" t="e">
        <f>+'CALIFICACION FINAL'!#REF!</f>
        <v>#REF!</v>
      </c>
      <c r="B560" s="9" t="e">
        <f>+'CALIFICACION FINAL'!#REF!</f>
        <v>#REF!</v>
      </c>
      <c r="C560" s="9" t="e">
        <f>+'CALIFICACION FINAL'!#REF!</f>
        <v>#REF!</v>
      </c>
      <c r="D560" s="9" t="e">
        <f>+'CALIFICACION FINAL'!#REF!</f>
        <v>#REF!</v>
      </c>
      <c r="E560" s="15" t="e">
        <f>+'CALIFICACION FINAL'!#REF!/'CALIFICACION FINAL'!#REF!</f>
        <v>#REF!</v>
      </c>
      <c r="F560" s="15" t="e">
        <f>+'CALIFICACION FINAL'!#REF!/'CALIFICACION FINAL'!#REF!</f>
        <v>#REF!</v>
      </c>
      <c r="G560" s="15" t="e">
        <f>+'CALIFICACION FINAL'!#REF!/'CALIFICACION FINAL'!#REF!</f>
        <v>#REF!</v>
      </c>
      <c r="H560" s="15" t="e">
        <f>+'CALIFICACION FINAL'!#REF!/'CALIFICACION FINAL'!#REF!</f>
        <v>#REF!</v>
      </c>
      <c r="I560" s="15" t="e">
        <f>+'CALIFICACION FINAL'!#REF!/'CALIFICACION FINAL'!#REF!</f>
        <v>#REF!</v>
      </c>
      <c r="J560" s="15" t="e">
        <f>+'CALIFICACION FINAL'!#REF!/'CALIFICACION FINAL'!#REF!</f>
        <v>#REF!</v>
      </c>
      <c r="K560" s="15" t="e">
        <f>+'CALIFICACION FINAL'!#REF!/'CALIFICACION FINAL'!#REF!</f>
        <v>#REF!</v>
      </c>
      <c r="L560" s="15" t="e">
        <f>+'CALIFICACION FINAL'!#REF!/'CALIFICACION FINAL'!#REF!</f>
        <v>#REF!</v>
      </c>
      <c r="M560" s="15" t="e">
        <f>+'CALIFICACION FINAL'!#REF!/'CALIFICACION FINAL'!#REF!</f>
        <v>#REF!</v>
      </c>
      <c r="N560" s="15" t="e">
        <f>+'CALIFICACION FINAL'!#REF!/'CALIFICACION FINAL'!#REF!</f>
        <v>#REF!</v>
      </c>
      <c r="O560" s="15" t="e">
        <f>+'CALIFICACION FINAL'!#REF!/'CALIFICACION FINAL'!#REF!</f>
        <v>#REF!</v>
      </c>
      <c r="P560" s="15" t="e">
        <f>+'CALIFICACION FINAL'!#REF!/'CALIFICACION FINAL'!#REF!</f>
        <v>#REF!</v>
      </c>
      <c r="Q560" s="15" t="e">
        <f>+'CALIFICACION FINAL'!#REF!/'CALIFICACION FINAL'!#REF!</f>
        <v>#REF!</v>
      </c>
      <c r="R560" s="15" t="e">
        <f>+'CALIFICACION FINAL'!#REF!/'CALIFICACION FINAL'!#REF!</f>
        <v>#REF!</v>
      </c>
      <c r="S560" s="15" t="e">
        <f>+'CALIFICACION FINAL'!#REF!/'CALIFICACION FINAL'!#REF!</f>
        <v>#REF!</v>
      </c>
      <c r="T560" s="15" t="e">
        <f>+'CALIFICACION FINAL'!#REF!/'CALIFICACION FINAL'!#REF!</f>
        <v>#REF!</v>
      </c>
      <c r="U560" s="15" t="e">
        <f>+'CALIFICACION FINAL'!#REF!/'CALIFICACION FINAL'!#REF!</f>
        <v>#REF!</v>
      </c>
    </row>
    <row r="561" spans="1:21">
      <c r="A561" s="9" t="e">
        <f>+'CALIFICACION FINAL'!#REF!</f>
        <v>#REF!</v>
      </c>
      <c r="B561" s="9" t="e">
        <f>+'CALIFICACION FINAL'!#REF!</f>
        <v>#REF!</v>
      </c>
      <c r="C561" s="9" t="e">
        <f>+'CALIFICACION FINAL'!#REF!</f>
        <v>#REF!</v>
      </c>
      <c r="D561" s="9" t="e">
        <f>+'CALIFICACION FINAL'!#REF!</f>
        <v>#REF!</v>
      </c>
      <c r="E561" s="15" t="e">
        <f>+'CALIFICACION FINAL'!#REF!/'CALIFICACION FINAL'!#REF!</f>
        <v>#REF!</v>
      </c>
      <c r="F561" s="15" t="e">
        <f>+'CALIFICACION FINAL'!#REF!/'CALIFICACION FINAL'!#REF!</f>
        <v>#REF!</v>
      </c>
      <c r="G561" s="15" t="e">
        <f>+'CALIFICACION FINAL'!#REF!/'CALIFICACION FINAL'!#REF!</f>
        <v>#REF!</v>
      </c>
      <c r="H561" s="15" t="e">
        <f>+'CALIFICACION FINAL'!#REF!/'CALIFICACION FINAL'!#REF!</f>
        <v>#REF!</v>
      </c>
      <c r="I561" s="15" t="e">
        <f>+'CALIFICACION FINAL'!#REF!/'CALIFICACION FINAL'!#REF!</f>
        <v>#REF!</v>
      </c>
      <c r="J561" s="15" t="e">
        <f>+'CALIFICACION FINAL'!#REF!/'CALIFICACION FINAL'!#REF!</f>
        <v>#REF!</v>
      </c>
      <c r="K561" s="15" t="e">
        <f>+'CALIFICACION FINAL'!#REF!/'CALIFICACION FINAL'!#REF!</f>
        <v>#REF!</v>
      </c>
      <c r="L561" s="15" t="e">
        <f>+'CALIFICACION FINAL'!#REF!/'CALIFICACION FINAL'!#REF!</f>
        <v>#REF!</v>
      </c>
      <c r="M561" s="15" t="e">
        <f>+'CALIFICACION FINAL'!#REF!/'CALIFICACION FINAL'!#REF!</f>
        <v>#REF!</v>
      </c>
      <c r="N561" s="15" t="e">
        <f>+'CALIFICACION FINAL'!#REF!/'CALIFICACION FINAL'!#REF!</f>
        <v>#REF!</v>
      </c>
      <c r="O561" s="15" t="e">
        <f>+'CALIFICACION FINAL'!#REF!/'CALIFICACION FINAL'!#REF!</f>
        <v>#REF!</v>
      </c>
      <c r="P561" s="15" t="e">
        <f>+'CALIFICACION FINAL'!#REF!/'CALIFICACION FINAL'!#REF!</f>
        <v>#REF!</v>
      </c>
      <c r="Q561" s="15" t="e">
        <f>+'CALIFICACION FINAL'!#REF!/'CALIFICACION FINAL'!#REF!</f>
        <v>#REF!</v>
      </c>
      <c r="R561" s="15" t="e">
        <f>+'CALIFICACION FINAL'!#REF!/'CALIFICACION FINAL'!#REF!</f>
        <v>#REF!</v>
      </c>
      <c r="S561" s="15" t="e">
        <f>+'CALIFICACION FINAL'!#REF!/'CALIFICACION FINAL'!#REF!</f>
        <v>#REF!</v>
      </c>
      <c r="T561" s="15" t="e">
        <f>+'CALIFICACION FINAL'!#REF!/'CALIFICACION FINAL'!#REF!</f>
        <v>#REF!</v>
      </c>
      <c r="U561" s="15" t="e">
        <f>+'CALIFICACION FINAL'!#REF!/'CALIFICACION FINAL'!#REF!</f>
        <v>#REF!</v>
      </c>
    </row>
    <row r="562" spans="1:21">
      <c r="A562" s="9" t="e">
        <f>+'CALIFICACION FINAL'!#REF!</f>
        <v>#REF!</v>
      </c>
      <c r="B562" s="9" t="e">
        <f>+'CALIFICACION FINAL'!#REF!</f>
        <v>#REF!</v>
      </c>
      <c r="C562" s="9" t="e">
        <f>+'CALIFICACION FINAL'!#REF!</f>
        <v>#REF!</v>
      </c>
      <c r="D562" s="9" t="e">
        <f>+'CALIFICACION FINAL'!#REF!</f>
        <v>#REF!</v>
      </c>
      <c r="E562" s="15" t="e">
        <f>+'CALIFICACION FINAL'!#REF!/'CALIFICACION FINAL'!#REF!</f>
        <v>#REF!</v>
      </c>
      <c r="F562" s="15" t="e">
        <f>+'CALIFICACION FINAL'!#REF!/'CALIFICACION FINAL'!#REF!</f>
        <v>#REF!</v>
      </c>
      <c r="G562" s="15" t="e">
        <f>+'CALIFICACION FINAL'!#REF!/'CALIFICACION FINAL'!#REF!</f>
        <v>#REF!</v>
      </c>
      <c r="H562" s="15" t="e">
        <f>+'CALIFICACION FINAL'!#REF!/'CALIFICACION FINAL'!#REF!</f>
        <v>#REF!</v>
      </c>
      <c r="I562" s="15" t="e">
        <f>+'CALIFICACION FINAL'!#REF!/'CALIFICACION FINAL'!#REF!</f>
        <v>#REF!</v>
      </c>
      <c r="J562" s="15" t="e">
        <f>+'CALIFICACION FINAL'!#REF!/'CALIFICACION FINAL'!#REF!</f>
        <v>#REF!</v>
      </c>
      <c r="K562" s="15" t="e">
        <f>+'CALIFICACION FINAL'!#REF!/'CALIFICACION FINAL'!#REF!</f>
        <v>#REF!</v>
      </c>
      <c r="L562" s="15" t="e">
        <f>+'CALIFICACION FINAL'!#REF!/'CALIFICACION FINAL'!#REF!</f>
        <v>#REF!</v>
      </c>
      <c r="M562" s="15" t="e">
        <f>+'CALIFICACION FINAL'!#REF!/'CALIFICACION FINAL'!#REF!</f>
        <v>#REF!</v>
      </c>
      <c r="N562" s="15" t="e">
        <f>+'CALIFICACION FINAL'!#REF!/'CALIFICACION FINAL'!#REF!</f>
        <v>#REF!</v>
      </c>
      <c r="O562" s="15" t="e">
        <f>+'CALIFICACION FINAL'!#REF!/'CALIFICACION FINAL'!#REF!</f>
        <v>#REF!</v>
      </c>
      <c r="P562" s="15" t="e">
        <f>+'CALIFICACION FINAL'!#REF!/'CALIFICACION FINAL'!#REF!</f>
        <v>#REF!</v>
      </c>
      <c r="Q562" s="15" t="e">
        <f>+'CALIFICACION FINAL'!#REF!/'CALIFICACION FINAL'!#REF!</f>
        <v>#REF!</v>
      </c>
      <c r="R562" s="15" t="e">
        <f>+'CALIFICACION FINAL'!#REF!/'CALIFICACION FINAL'!#REF!</f>
        <v>#REF!</v>
      </c>
      <c r="S562" s="15" t="e">
        <f>+'CALIFICACION FINAL'!#REF!/'CALIFICACION FINAL'!#REF!</f>
        <v>#REF!</v>
      </c>
      <c r="T562" s="15" t="e">
        <f>+'CALIFICACION FINAL'!#REF!/'CALIFICACION FINAL'!#REF!</f>
        <v>#REF!</v>
      </c>
      <c r="U562" s="15" t="e">
        <f>+'CALIFICACION FINAL'!#REF!/'CALIFICACION FINAL'!#REF!</f>
        <v>#REF!</v>
      </c>
    </row>
    <row r="563" spans="1:21">
      <c r="A563" s="9" t="e">
        <f>+'CALIFICACION FINAL'!#REF!</f>
        <v>#REF!</v>
      </c>
      <c r="B563" s="9" t="e">
        <f>+'CALIFICACION FINAL'!#REF!</f>
        <v>#REF!</v>
      </c>
      <c r="C563" s="9" t="e">
        <f>+'CALIFICACION FINAL'!#REF!</f>
        <v>#REF!</v>
      </c>
      <c r="D563" s="9" t="e">
        <f>+'CALIFICACION FINAL'!#REF!</f>
        <v>#REF!</v>
      </c>
      <c r="E563" s="15" t="e">
        <f>+'CALIFICACION FINAL'!#REF!/'CALIFICACION FINAL'!#REF!</f>
        <v>#REF!</v>
      </c>
      <c r="F563" s="15" t="e">
        <f>+'CALIFICACION FINAL'!#REF!/'CALIFICACION FINAL'!#REF!</f>
        <v>#REF!</v>
      </c>
      <c r="G563" s="15" t="e">
        <f>+'CALIFICACION FINAL'!#REF!/'CALIFICACION FINAL'!#REF!</f>
        <v>#REF!</v>
      </c>
      <c r="H563" s="15" t="e">
        <f>+'CALIFICACION FINAL'!#REF!/'CALIFICACION FINAL'!#REF!</f>
        <v>#REF!</v>
      </c>
      <c r="I563" s="15" t="e">
        <f>+'CALIFICACION FINAL'!#REF!/'CALIFICACION FINAL'!#REF!</f>
        <v>#REF!</v>
      </c>
      <c r="J563" s="15" t="e">
        <f>+'CALIFICACION FINAL'!#REF!/'CALIFICACION FINAL'!#REF!</f>
        <v>#REF!</v>
      </c>
      <c r="K563" s="15" t="e">
        <f>+'CALIFICACION FINAL'!#REF!/'CALIFICACION FINAL'!#REF!</f>
        <v>#REF!</v>
      </c>
      <c r="L563" s="15" t="e">
        <f>+'CALIFICACION FINAL'!#REF!/'CALIFICACION FINAL'!#REF!</f>
        <v>#REF!</v>
      </c>
      <c r="M563" s="15" t="e">
        <f>+'CALIFICACION FINAL'!#REF!/'CALIFICACION FINAL'!#REF!</f>
        <v>#REF!</v>
      </c>
      <c r="N563" s="15" t="e">
        <f>+'CALIFICACION FINAL'!#REF!/'CALIFICACION FINAL'!#REF!</f>
        <v>#REF!</v>
      </c>
      <c r="O563" s="15" t="e">
        <f>+'CALIFICACION FINAL'!#REF!/'CALIFICACION FINAL'!#REF!</f>
        <v>#REF!</v>
      </c>
      <c r="P563" s="15" t="e">
        <f>+'CALIFICACION FINAL'!#REF!/'CALIFICACION FINAL'!#REF!</f>
        <v>#REF!</v>
      </c>
      <c r="Q563" s="15" t="e">
        <f>+'CALIFICACION FINAL'!#REF!/'CALIFICACION FINAL'!#REF!</f>
        <v>#REF!</v>
      </c>
      <c r="R563" s="15" t="e">
        <f>+'CALIFICACION FINAL'!#REF!/'CALIFICACION FINAL'!#REF!</f>
        <v>#REF!</v>
      </c>
      <c r="S563" s="15" t="e">
        <f>+'CALIFICACION FINAL'!#REF!/'CALIFICACION FINAL'!#REF!</f>
        <v>#REF!</v>
      </c>
      <c r="T563" s="15" t="e">
        <f>+'CALIFICACION FINAL'!#REF!/'CALIFICACION FINAL'!#REF!</f>
        <v>#REF!</v>
      </c>
      <c r="U563" s="15" t="e">
        <f>+'CALIFICACION FINAL'!#REF!/'CALIFICACION FINAL'!#REF!</f>
        <v>#REF!</v>
      </c>
    </row>
    <row r="564" spans="1:21">
      <c r="A564" s="9" t="e">
        <f>+'CALIFICACION FINAL'!#REF!</f>
        <v>#REF!</v>
      </c>
      <c r="B564" s="9" t="e">
        <f>+'CALIFICACION FINAL'!#REF!</f>
        <v>#REF!</v>
      </c>
      <c r="C564" s="9" t="e">
        <f>+'CALIFICACION FINAL'!#REF!</f>
        <v>#REF!</v>
      </c>
      <c r="D564" s="9" t="e">
        <f>+'CALIFICACION FINAL'!#REF!</f>
        <v>#REF!</v>
      </c>
      <c r="E564" s="15" t="e">
        <f>+'CALIFICACION FINAL'!#REF!/'CALIFICACION FINAL'!#REF!</f>
        <v>#REF!</v>
      </c>
      <c r="F564" s="15" t="e">
        <f>+'CALIFICACION FINAL'!#REF!/'CALIFICACION FINAL'!#REF!</f>
        <v>#REF!</v>
      </c>
      <c r="G564" s="15" t="e">
        <f>+'CALIFICACION FINAL'!#REF!/'CALIFICACION FINAL'!#REF!</f>
        <v>#REF!</v>
      </c>
      <c r="H564" s="15" t="e">
        <f>+'CALIFICACION FINAL'!#REF!/'CALIFICACION FINAL'!#REF!</f>
        <v>#REF!</v>
      </c>
      <c r="I564" s="15" t="e">
        <f>+'CALIFICACION FINAL'!#REF!/'CALIFICACION FINAL'!#REF!</f>
        <v>#REF!</v>
      </c>
      <c r="J564" s="15" t="e">
        <f>+'CALIFICACION FINAL'!#REF!/'CALIFICACION FINAL'!#REF!</f>
        <v>#REF!</v>
      </c>
      <c r="K564" s="15" t="e">
        <f>+'CALIFICACION FINAL'!#REF!/'CALIFICACION FINAL'!#REF!</f>
        <v>#REF!</v>
      </c>
      <c r="L564" s="15" t="e">
        <f>+'CALIFICACION FINAL'!#REF!/'CALIFICACION FINAL'!#REF!</f>
        <v>#REF!</v>
      </c>
      <c r="M564" s="15" t="e">
        <f>+'CALIFICACION FINAL'!#REF!/'CALIFICACION FINAL'!#REF!</f>
        <v>#REF!</v>
      </c>
      <c r="N564" s="15" t="e">
        <f>+'CALIFICACION FINAL'!#REF!/'CALIFICACION FINAL'!#REF!</f>
        <v>#REF!</v>
      </c>
      <c r="O564" s="15" t="e">
        <f>+'CALIFICACION FINAL'!#REF!/'CALIFICACION FINAL'!#REF!</f>
        <v>#REF!</v>
      </c>
      <c r="P564" s="15" t="e">
        <f>+'CALIFICACION FINAL'!#REF!/'CALIFICACION FINAL'!#REF!</f>
        <v>#REF!</v>
      </c>
      <c r="Q564" s="15" t="e">
        <f>+'CALIFICACION FINAL'!#REF!/'CALIFICACION FINAL'!#REF!</f>
        <v>#REF!</v>
      </c>
      <c r="R564" s="15" t="e">
        <f>+'CALIFICACION FINAL'!#REF!/'CALIFICACION FINAL'!#REF!</f>
        <v>#REF!</v>
      </c>
      <c r="S564" s="15" t="e">
        <f>+'CALIFICACION FINAL'!#REF!/'CALIFICACION FINAL'!#REF!</f>
        <v>#REF!</v>
      </c>
      <c r="T564" s="15" t="e">
        <f>+'CALIFICACION FINAL'!#REF!/'CALIFICACION FINAL'!#REF!</f>
        <v>#REF!</v>
      </c>
      <c r="U564" s="15" t="e">
        <f>+'CALIFICACION FINAL'!#REF!/'CALIFICACION FINAL'!#REF!</f>
        <v>#REF!</v>
      </c>
    </row>
    <row r="565" spans="1:21">
      <c r="A565" s="9" t="e">
        <f>+'CALIFICACION FINAL'!#REF!</f>
        <v>#REF!</v>
      </c>
      <c r="B565" s="9" t="e">
        <f>+'CALIFICACION FINAL'!#REF!</f>
        <v>#REF!</v>
      </c>
      <c r="C565" s="9" t="e">
        <f>+'CALIFICACION FINAL'!#REF!</f>
        <v>#REF!</v>
      </c>
      <c r="D565" s="9" t="e">
        <f>+'CALIFICACION FINAL'!#REF!</f>
        <v>#REF!</v>
      </c>
      <c r="E565" s="15" t="e">
        <f>+'CALIFICACION FINAL'!#REF!/'CALIFICACION FINAL'!#REF!</f>
        <v>#REF!</v>
      </c>
      <c r="F565" s="15" t="e">
        <f>+'CALIFICACION FINAL'!#REF!/'CALIFICACION FINAL'!#REF!</f>
        <v>#REF!</v>
      </c>
      <c r="G565" s="15" t="e">
        <f>+'CALIFICACION FINAL'!#REF!/'CALIFICACION FINAL'!#REF!</f>
        <v>#REF!</v>
      </c>
      <c r="H565" s="15" t="e">
        <f>+'CALIFICACION FINAL'!#REF!/'CALIFICACION FINAL'!#REF!</f>
        <v>#REF!</v>
      </c>
      <c r="I565" s="15" t="e">
        <f>+'CALIFICACION FINAL'!#REF!/'CALIFICACION FINAL'!#REF!</f>
        <v>#REF!</v>
      </c>
      <c r="J565" s="15" t="e">
        <f>+'CALIFICACION FINAL'!#REF!/'CALIFICACION FINAL'!#REF!</f>
        <v>#REF!</v>
      </c>
      <c r="K565" s="15" t="e">
        <f>+'CALIFICACION FINAL'!#REF!/'CALIFICACION FINAL'!#REF!</f>
        <v>#REF!</v>
      </c>
      <c r="L565" s="15" t="e">
        <f>+'CALIFICACION FINAL'!#REF!/'CALIFICACION FINAL'!#REF!</f>
        <v>#REF!</v>
      </c>
      <c r="M565" s="15" t="e">
        <f>+'CALIFICACION FINAL'!#REF!/'CALIFICACION FINAL'!#REF!</f>
        <v>#REF!</v>
      </c>
      <c r="N565" s="15" t="e">
        <f>+'CALIFICACION FINAL'!#REF!/'CALIFICACION FINAL'!#REF!</f>
        <v>#REF!</v>
      </c>
      <c r="O565" s="15" t="e">
        <f>+'CALIFICACION FINAL'!#REF!/'CALIFICACION FINAL'!#REF!</f>
        <v>#REF!</v>
      </c>
      <c r="P565" s="15" t="e">
        <f>+'CALIFICACION FINAL'!#REF!/'CALIFICACION FINAL'!#REF!</f>
        <v>#REF!</v>
      </c>
      <c r="Q565" s="15" t="e">
        <f>+'CALIFICACION FINAL'!#REF!/'CALIFICACION FINAL'!#REF!</f>
        <v>#REF!</v>
      </c>
      <c r="R565" s="15" t="e">
        <f>+'CALIFICACION FINAL'!#REF!/'CALIFICACION FINAL'!#REF!</f>
        <v>#REF!</v>
      </c>
      <c r="S565" s="15" t="e">
        <f>+'CALIFICACION FINAL'!#REF!/'CALIFICACION FINAL'!#REF!</f>
        <v>#REF!</v>
      </c>
      <c r="T565" s="15" t="e">
        <f>+'CALIFICACION FINAL'!#REF!/'CALIFICACION FINAL'!#REF!</f>
        <v>#REF!</v>
      </c>
      <c r="U565" s="15" t="e">
        <f>+'CALIFICACION FINAL'!#REF!/'CALIFICACION FINAL'!#REF!</f>
        <v>#REF!</v>
      </c>
    </row>
    <row r="566" spans="1:21">
      <c r="A566" s="9" t="e">
        <f>+'CALIFICACION FINAL'!#REF!</f>
        <v>#REF!</v>
      </c>
      <c r="B566" s="9" t="e">
        <f>+'CALIFICACION FINAL'!#REF!</f>
        <v>#REF!</v>
      </c>
      <c r="C566" s="9" t="e">
        <f>+'CALIFICACION FINAL'!#REF!</f>
        <v>#REF!</v>
      </c>
      <c r="D566" s="9" t="e">
        <f>+'CALIFICACION FINAL'!#REF!</f>
        <v>#REF!</v>
      </c>
      <c r="E566" s="15" t="e">
        <f>+'CALIFICACION FINAL'!#REF!/'CALIFICACION FINAL'!#REF!</f>
        <v>#REF!</v>
      </c>
      <c r="F566" s="15" t="e">
        <f>+'CALIFICACION FINAL'!#REF!/'CALIFICACION FINAL'!#REF!</f>
        <v>#REF!</v>
      </c>
      <c r="G566" s="15" t="e">
        <f>+'CALIFICACION FINAL'!#REF!/'CALIFICACION FINAL'!#REF!</f>
        <v>#REF!</v>
      </c>
      <c r="H566" s="15" t="e">
        <f>+'CALIFICACION FINAL'!#REF!/'CALIFICACION FINAL'!#REF!</f>
        <v>#REF!</v>
      </c>
      <c r="I566" s="15" t="e">
        <f>+'CALIFICACION FINAL'!#REF!/'CALIFICACION FINAL'!#REF!</f>
        <v>#REF!</v>
      </c>
      <c r="J566" s="15" t="e">
        <f>+'CALIFICACION FINAL'!#REF!/'CALIFICACION FINAL'!#REF!</f>
        <v>#REF!</v>
      </c>
      <c r="K566" s="15" t="e">
        <f>+'CALIFICACION FINAL'!#REF!/'CALIFICACION FINAL'!#REF!</f>
        <v>#REF!</v>
      </c>
      <c r="L566" s="15" t="e">
        <f>+'CALIFICACION FINAL'!#REF!/'CALIFICACION FINAL'!#REF!</f>
        <v>#REF!</v>
      </c>
      <c r="M566" s="15" t="e">
        <f>+'CALIFICACION FINAL'!#REF!/'CALIFICACION FINAL'!#REF!</f>
        <v>#REF!</v>
      </c>
      <c r="N566" s="15" t="e">
        <f>+'CALIFICACION FINAL'!#REF!/'CALIFICACION FINAL'!#REF!</f>
        <v>#REF!</v>
      </c>
      <c r="O566" s="15" t="e">
        <f>+'CALIFICACION FINAL'!#REF!/'CALIFICACION FINAL'!#REF!</f>
        <v>#REF!</v>
      </c>
      <c r="P566" s="15" t="e">
        <f>+'CALIFICACION FINAL'!#REF!/'CALIFICACION FINAL'!#REF!</f>
        <v>#REF!</v>
      </c>
      <c r="Q566" s="15" t="e">
        <f>+'CALIFICACION FINAL'!#REF!/'CALIFICACION FINAL'!#REF!</f>
        <v>#REF!</v>
      </c>
      <c r="R566" s="15" t="e">
        <f>+'CALIFICACION FINAL'!#REF!/'CALIFICACION FINAL'!#REF!</f>
        <v>#REF!</v>
      </c>
      <c r="S566" s="15" t="e">
        <f>+'CALIFICACION FINAL'!#REF!/'CALIFICACION FINAL'!#REF!</f>
        <v>#REF!</v>
      </c>
      <c r="T566" s="15" t="e">
        <f>+'CALIFICACION FINAL'!#REF!/'CALIFICACION FINAL'!#REF!</f>
        <v>#REF!</v>
      </c>
      <c r="U566" s="15" t="e">
        <f>+'CALIFICACION FINAL'!#REF!/'CALIFICACION FINAL'!#REF!</f>
        <v>#REF!</v>
      </c>
    </row>
    <row r="567" spans="1:21">
      <c r="A567" s="9" t="e">
        <f>+'CALIFICACION FINAL'!#REF!</f>
        <v>#REF!</v>
      </c>
      <c r="B567" s="9" t="e">
        <f>+'CALIFICACION FINAL'!#REF!</f>
        <v>#REF!</v>
      </c>
      <c r="C567" s="9" t="e">
        <f>+'CALIFICACION FINAL'!#REF!</f>
        <v>#REF!</v>
      </c>
      <c r="D567" s="9" t="e">
        <f>+'CALIFICACION FINAL'!#REF!</f>
        <v>#REF!</v>
      </c>
      <c r="E567" s="15" t="e">
        <f>+'CALIFICACION FINAL'!#REF!/'CALIFICACION FINAL'!#REF!</f>
        <v>#REF!</v>
      </c>
      <c r="F567" s="15" t="e">
        <f>+'CALIFICACION FINAL'!#REF!/'CALIFICACION FINAL'!#REF!</f>
        <v>#REF!</v>
      </c>
      <c r="G567" s="15" t="e">
        <f>+'CALIFICACION FINAL'!#REF!/'CALIFICACION FINAL'!#REF!</f>
        <v>#REF!</v>
      </c>
      <c r="H567" s="15" t="e">
        <f>+'CALIFICACION FINAL'!#REF!/'CALIFICACION FINAL'!#REF!</f>
        <v>#REF!</v>
      </c>
      <c r="I567" s="15" t="e">
        <f>+'CALIFICACION FINAL'!#REF!/'CALIFICACION FINAL'!#REF!</f>
        <v>#REF!</v>
      </c>
      <c r="J567" s="15" t="e">
        <f>+'CALIFICACION FINAL'!#REF!/'CALIFICACION FINAL'!#REF!</f>
        <v>#REF!</v>
      </c>
      <c r="K567" s="15" t="e">
        <f>+'CALIFICACION FINAL'!#REF!/'CALIFICACION FINAL'!#REF!</f>
        <v>#REF!</v>
      </c>
      <c r="L567" s="15" t="e">
        <f>+'CALIFICACION FINAL'!#REF!/'CALIFICACION FINAL'!#REF!</f>
        <v>#REF!</v>
      </c>
      <c r="M567" s="15" t="e">
        <f>+'CALIFICACION FINAL'!#REF!/'CALIFICACION FINAL'!#REF!</f>
        <v>#REF!</v>
      </c>
      <c r="N567" s="15" t="e">
        <f>+'CALIFICACION FINAL'!#REF!/'CALIFICACION FINAL'!#REF!</f>
        <v>#REF!</v>
      </c>
      <c r="O567" s="15" t="e">
        <f>+'CALIFICACION FINAL'!#REF!/'CALIFICACION FINAL'!#REF!</f>
        <v>#REF!</v>
      </c>
      <c r="P567" s="15" t="e">
        <f>+'CALIFICACION FINAL'!#REF!/'CALIFICACION FINAL'!#REF!</f>
        <v>#REF!</v>
      </c>
      <c r="Q567" s="15" t="e">
        <f>+'CALIFICACION FINAL'!#REF!/'CALIFICACION FINAL'!#REF!</f>
        <v>#REF!</v>
      </c>
      <c r="R567" s="15" t="e">
        <f>+'CALIFICACION FINAL'!#REF!/'CALIFICACION FINAL'!#REF!</f>
        <v>#REF!</v>
      </c>
      <c r="S567" s="15" t="e">
        <f>+'CALIFICACION FINAL'!#REF!/'CALIFICACION FINAL'!#REF!</f>
        <v>#REF!</v>
      </c>
      <c r="T567" s="15" t="e">
        <f>+'CALIFICACION FINAL'!#REF!/'CALIFICACION FINAL'!#REF!</f>
        <v>#REF!</v>
      </c>
      <c r="U567" s="15" t="e">
        <f>+'CALIFICACION FINAL'!#REF!/'CALIFICACION FINAL'!#REF!</f>
        <v>#REF!</v>
      </c>
    </row>
    <row r="568" spans="1:21">
      <c r="A568" s="9" t="e">
        <f>+'CALIFICACION FINAL'!#REF!</f>
        <v>#REF!</v>
      </c>
      <c r="B568" s="9" t="e">
        <f>+'CALIFICACION FINAL'!#REF!</f>
        <v>#REF!</v>
      </c>
      <c r="C568" s="9" t="e">
        <f>+'CALIFICACION FINAL'!#REF!</f>
        <v>#REF!</v>
      </c>
      <c r="D568" s="9" t="e">
        <f>+'CALIFICACION FINAL'!#REF!</f>
        <v>#REF!</v>
      </c>
      <c r="E568" s="15" t="e">
        <f>+'CALIFICACION FINAL'!#REF!/'CALIFICACION FINAL'!#REF!</f>
        <v>#REF!</v>
      </c>
      <c r="F568" s="15" t="e">
        <f>+'CALIFICACION FINAL'!#REF!/'CALIFICACION FINAL'!#REF!</f>
        <v>#REF!</v>
      </c>
      <c r="G568" s="15" t="e">
        <f>+'CALIFICACION FINAL'!#REF!/'CALIFICACION FINAL'!#REF!</f>
        <v>#REF!</v>
      </c>
      <c r="H568" s="15" t="e">
        <f>+'CALIFICACION FINAL'!#REF!/'CALIFICACION FINAL'!#REF!</f>
        <v>#REF!</v>
      </c>
      <c r="I568" s="15" t="e">
        <f>+'CALIFICACION FINAL'!#REF!/'CALIFICACION FINAL'!#REF!</f>
        <v>#REF!</v>
      </c>
      <c r="J568" s="15" t="e">
        <f>+'CALIFICACION FINAL'!#REF!/'CALIFICACION FINAL'!#REF!</f>
        <v>#REF!</v>
      </c>
      <c r="K568" s="15" t="e">
        <f>+'CALIFICACION FINAL'!#REF!/'CALIFICACION FINAL'!#REF!</f>
        <v>#REF!</v>
      </c>
      <c r="L568" s="15" t="e">
        <f>+'CALIFICACION FINAL'!#REF!/'CALIFICACION FINAL'!#REF!</f>
        <v>#REF!</v>
      </c>
      <c r="M568" s="15" t="e">
        <f>+'CALIFICACION FINAL'!#REF!/'CALIFICACION FINAL'!#REF!</f>
        <v>#REF!</v>
      </c>
      <c r="N568" s="15" t="e">
        <f>+'CALIFICACION FINAL'!#REF!/'CALIFICACION FINAL'!#REF!</f>
        <v>#REF!</v>
      </c>
      <c r="O568" s="15" t="e">
        <f>+'CALIFICACION FINAL'!#REF!/'CALIFICACION FINAL'!#REF!</f>
        <v>#REF!</v>
      </c>
      <c r="P568" s="15" t="e">
        <f>+'CALIFICACION FINAL'!#REF!/'CALIFICACION FINAL'!#REF!</f>
        <v>#REF!</v>
      </c>
      <c r="Q568" s="15" t="e">
        <f>+'CALIFICACION FINAL'!#REF!/'CALIFICACION FINAL'!#REF!</f>
        <v>#REF!</v>
      </c>
      <c r="R568" s="15" t="e">
        <f>+'CALIFICACION FINAL'!#REF!/'CALIFICACION FINAL'!#REF!</f>
        <v>#REF!</v>
      </c>
      <c r="S568" s="15" t="e">
        <f>+'CALIFICACION FINAL'!#REF!/'CALIFICACION FINAL'!#REF!</f>
        <v>#REF!</v>
      </c>
      <c r="T568" s="15" t="e">
        <f>+'CALIFICACION FINAL'!#REF!/'CALIFICACION FINAL'!#REF!</f>
        <v>#REF!</v>
      </c>
      <c r="U568" s="15" t="e">
        <f>+'CALIFICACION FINAL'!#REF!/'CALIFICACION FINAL'!#REF!</f>
        <v>#REF!</v>
      </c>
    </row>
    <row r="569" spans="1:21">
      <c r="A569" s="9" t="e">
        <f>+'CALIFICACION FINAL'!#REF!</f>
        <v>#REF!</v>
      </c>
      <c r="B569" s="9" t="e">
        <f>+'CALIFICACION FINAL'!#REF!</f>
        <v>#REF!</v>
      </c>
      <c r="C569" s="9" t="e">
        <f>+'CALIFICACION FINAL'!#REF!</f>
        <v>#REF!</v>
      </c>
      <c r="D569" s="9" t="e">
        <f>+'CALIFICACION FINAL'!#REF!</f>
        <v>#REF!</v>
      </c>
      <c r="E569" s="15" t="e">
        <f>+'CALIFICACION FINAL'!#REF!/'CALIFICACION FINAL'!#REF!</f>
        <v>#REF!</v>
      </c>
      <c r="F569" s="15" t="e">
        <f>+'CALIFICACION FINAL'!#REF!/'CALIFICACION FINAL'!#REF!</f>
        <v>#REF!</v>
      </c>
      <c r="G569" s="15" t="e">
        <f>+'CALIFICACION FINAL'!#REF!/'CALIFICACION FINAL'!#REF!</f>
        <v>#REF!</v>
      </c>
      <c r="H569" s="15" t="e">
        <f>+'CALIFICACION FINAL'!#REF!/'CALIFICACION FINAL'!#REF!</f>
        <v>#REF!</v>
      </c>
      <c r="I569" s="15" t="e">
        <f>+'CALIFICACION FINAL'!#REF!/'CALIFICACION FINAL'!#REF!</f>
        <v>#REF!</v>
      </c>
      <c r="J569" s="15" t="e">
        <f>+'CALIFICACION FINAL'!#REF!/'CALIFICACION FINAL'!#REF!</f>
        <v>#REF!</v>
      </c>
      <c r="K569" s="15" t="e">
        <f>+'CALIFICACION FINAL'!#REF!/'CALIFICACION FINAL'!#REF!</f>
        <v>#REF!</v>
      </c>
      <c r="L569" s="15" t="e">
        <f>+'CALIFICACION FINAL'!#REF!/'CALIFICACION FINAL'!#REF!</f>
        <v>#REF!</v>
      </c>
      <c r="M569" s="15" t="e">
        <f>+'CALIFICACION FINAL'!#REF!/'CALIFICACION FINAL'!#REF!</f>
        <v>#REF!</v>
      </c>
      <c r="N569" s="15" t="e">
        <f>+'CALIFICACION FINAL'!#REF!/'CALIFICACION FINAL'!#REF!</f>
        <v>#REF!</v>
      </c>
      <c r="O569" s="15" t="e">
        <f>+'CALIFICACION FINAL'!#REF!/'CALIFICACION FINAL'!#REF!</f>
        <v>#REF!</v>
      </c>
      <c r="P569" s="15" t="e">
        <f>+'CALIFICACION FINAL'!#REF!/'CALIFICACION FINAL'!#REF!</f>
        <v>#REF!</v>
      </c>
      <c r="Q569" s="15" t="e">
        <f>+'CALIFICACION FINAL'!#REF!/'CALIFICACION FINAL'!#REF!</f>
        <v>#REF!</v>
      </c>
      <c r="R569" s="15" t="e">
        <f>+'CALIFICACION FINAL'!#REF!/'CALIFICACION FINAL'!#REF!</f>
        <v>#REF!</v>
      </c>
      <c r="S569" s="15" t="e">
        <f>+'CALIFICACION FINAL'!#REF!/'CALIFICACION FINAL'!#REF!</f>
        <v>#REF!</v>
      </c>
      <c r="T569" s="15" t="e">
        <f>+'CALIFICACION FINAL'!#REF!/'CALIFICACION FINAL'!#REF!</f>
        <v>#REF!</v>
      </c>
      <c r="U569" s="15" t="e">
        <f>+'CALIFICACION FINAL'!#REF!/'CALIFICACION FINAL'!#REF!</f>
        <v>#REF!</v>
      </c>
    </row>
    <row r="570" spans="1:21">
      <c r="A570" s="9" t="e">
        <f>+'CALIFICACION FINAL'!#REF!</f>
        <v>#REF!</v>
      </c>
      <c r="B570" s="9" t="e">
        <f>+'CALIFICACION FINAL'!#REF!</f>
        <v>#REF!</v>
      </c>
      <c r="C570" s="9" t="e">
        <f>+'CALIFICACION FINAL'!#REF!</f>
        <v>#REF!</v>
      </c>
      <c r="D570" s="9" t="e">
        <f>+'CALIFICACION FINAL'!#REF!</f>
        <v>#REF!</v>
      </c>
      <c r="E570" s="15" t="e">
        <f>+'CALIFICACION FINAL'!#REF!/'CALIFICACION FINAL'!#REF!</f>
        <v>#REF!</v>
      </c>
      <c r="F570" s="15" t="e">
        <f>+'CALIFICACION FINAL'!#REF!/'CALIFICACION FINAL'!#REF!</f>
        <v>#REF!</v>
      </c>
      <c r="G570" s="15" t="e">
        <f>+'CALIFICACION FINAL'!#REF!/'CALIFICACION FINAL'!#REF!</f>
        <v>#REF!</v>
      </c>
      <c r="H570" s="15" t="e">
        <f>+'CALIFICACION FINAL'!#REF!/'CALIFICACION FINAL'!#REF!</f>
        <v>#REF!</v>
      </c>
      <c r="I570" s="15" t="e">
        <f>+'CALIFICACION FINAL'!#REF!/'CALIFICACION FINAL'!#REF!</f>
        <v>#REF!</v>
      </c>
      <c r="J570" s="15" t="e">
        <f>+'CALIFICACION FINAL'!#REF!/'CALIFICACION FINAL'!#REF!</f>
        <v>#REF!</v>
      </c>
      <c r="K570" s="15" t="e">
        <f>+'CALIFICACION FINAL'!#REF!/'CALIFICACION FINAL'!#REF!</f>
        <v>#REF!</v>
      </c>
      <c r="L570" s="15" t="e">
        <f>+'CALIFICACION FINAL'!#REF!/'CALIFICACION FINAL'!#REF!</f>
        <v>#REF!</v>
      </c>
      <c r="M570" s="15" t="e">
        <f>+'CALIFICACION FINAL'!#REF!/'CALIFICACION FINAL'!#REF!</f>
        <v>#REF!</v>
      </c>
      <c r="N570" s="15" t="e">
        <f>+'CALIFICACION FINAL'!#REF!/'CALIFICACION FINAL'!#REF!</f>
        <v>#REF!</v>
      </c>
      <c r="O570" s="15" t="e">
        <f>+'CALIFICACION FINAL'!#REF!/'CALIFICACION FINAL'!#REF!</f>
        <v>#REF!</v>
      </c>
      <c r="P570" s="15" t="e">
        <f>+'CALIFICACION FINAL'!#REF!/'CALIFICACION FINAL'!#REF!</f>
        <v>#REF!</v>
      </c>
      <c r="Q570" s="15" t="e">
        <f>+'CALIFICACION FINAL'!#REF!/'CALIFICACION FINAL'!#REF!</f>
        <v>#REF!</v>
      </c>
      <c r="R570" s="15" t="e">
        <f>+'CALIFICACION FINAL'!#REF!/'CALIFICACION FINAL'!#REF!</f>
        <v>#REF!</v>
      </c>
      <c r="S570" s="15" t="e">
        <f>+'CALIFICACION FINAL'!#REF!/'CALIFICACION FINAL'!#REF!</f>
        <v>#REF!</v>
      </c>
      <c r="T570" s="15" t="e">
        <f>+'CALIFICACION FINAL'!#REF!/'CALIFICACION FINAL'!#REF!</f>
        <v>#REF!</v>
      </c>
      <c r="U570" s="15" t="e">
        <f>+'CALIFICACION FINAL'!#REF!/'CALIFICACION FINAL'!#REF!</f>
        <v>#REF!</v>
      </c>
    </row>
    <row r="571" spans="1:21">
      <c r="A571" s="9" t="e">
        <f>+'CALIFICACION FINAL'!#REF!</f>
        <v>#REF!</v>
      </c>
      <c r="B571" s="9" t="e">
        <f>+'CALIFICACION FINAL'!#REF!</f>
        <v>#REF!</v>
      </c>
      <c r="C571" s="9" t="e">
        <f>+'CALIFICACION FINAL'!#REF!</f>
        <v>#REF!</v>
      </c>
      <c r="D571" s="9" t="e">
        <f>+'CALIFICACION FINAL'!#REF!</f>
        <v>#REF!</v>
      </c>
      <c r="E571" s="15" t="e">
        <f>+'CALIFICACION FINAL'!#REF!/'CALIFICACION FINAL'!#REF!</f>
        <v>#REF!</v>
      </c>
      <c r="F571" s="15" t="e">
        <f>+'CALIFICACION FINAL'!#REF!/'CALIFICACION FINAL'!#REF!</f>
        <v>#REF!</v>
      </c>
      <c r="G571" s="15" t="e">
        <f>+'CALIFICACION FINAL'!#REF!/'CALIFICACION FINAL'!#REF!</f>
        <v>#REF!</v>
      </c>
      <c r="H571" s="15" t="e">
        <f>+'CALIFICACION FINAL'!#REF!/'CALIFICACION FINAL'!#REF!</f>
        <v>#REF!</v>
      </c>
      <c r="I571" s="15" t="e">
        <f>+'CALIFICACION FINAL'!#REF!/'CALIFICACION FINAL'!#REF!</f>
        <v>#REF!</v>
      </c>
      <c r="J571" s="15" t="e">
        <f>+'CALIFICACION FINAL'!#REF!/'CALIFICACION FINAL'!#REF!</f>
        <v>#REF!</v>
      </c>
      <c r="K571" s="15" t="e">
        <f>+'CALIFICACION FINAL'!#REF!/'CALIFICACION FINAL'!#REF!</f>
        <v>#REF!</v>
      </c>
      <c r="L571" s="15" t="e">
        <f>+'CALIFICACION FINAL'!#REF!/'CALIFICACION FINAL'!#REF!</f>
        <v>#REF!</v>
      </c>
      <c r="M571" s="15" t="e">
        <f>+'CALIFICACION FINAL'!#REF!/'CALIFICACION FINAL'!#REF!</f>
        <v>#REF!</v>
      </c>
      <c r="N571" s="15" t="e">
        <f>+'CALIFICACION FINAL'!#REF!/'CALIFICACION FINAL'!#REF!</f>
        <v>#REF!</v>
      </c>
      <c r="O571" s="15" t="e">
        <f>+'CALIFICACION FINAL'!#REF!/'CALIFICACION FINAL'!#REF!</f>
        <v>#REF!</v>
      </c>
      <c r="P571" s="15" t="e">
        <f>+'CALIFICACION FINAL'!#REF!/'CALIFICACION FINAL'!#REF!</f>
        <v>#REF!</v>
      </c>
      <c r="Q571" s="15" t="e">
        <f>+'CALIFICACION FINAL'!#REF!/'CALIFICACION FINAL'!#REF!</f>
        <v>#REF!</v>
      </c>
      <c r="R571" s="15" t="e">
        <f>+'CALIFICACION FINAL'!#REF!/'CALIFICACION FINAL'!#REF!</f>
        <v>#REF!</v>
      </c>
      <c r="S571" s="15" t="e">
        <f>+'CALIFICACION FINAL'!#REF!/'CALIFICACION FINAL'!#REF!</f>
        <v>#REF!</v>
      </c>
      <c r="T571" s="15" t="e">
        <f>+'CALIFICACION FINAL'!#REF!/'CALIFICACION FINAL'!#REF!</f>
        <v>#REF!</v>
      </c>
      <c r="U571" s="15" t="e">
        <f>+'CALIFICACION FINAL'!#REF!/'CALIFICACION FINAL'!#REF!</f>
        <v>#REF!</v>
      </c>
    </row>
    <row r="572" spans="1:21">
      <c r="A572" s="9" t="e">
        <f>+'CALIFICACION FINAL'!#REF!</f>
        <v>#REF!</v>
      </c>
      <c r="B572" s="9" t="e">
        <f>+'CALIFICACION FINAL'!#REF!</f>
        <v>#REF!</v>
      </c>
      <c r="C572" s="9" t="e">
        <f>+'CALIFICACION FINAL'!#REF!</f>
        <v>#REF!</v>
      </c>
      <c r="D572" s="9" t="e">
        <f>+'CALIFICACION FINAL'!#REF!</f>
        <v>#REF!</v>
      </c>
      <c r="E572" s="15" t="e">
        <f>+'CALIFICACION FINAL'!#REF!/'CALIFICACION FINAL'!#REF!</f>
        <v>#REF!</v>
      </c>
      <c r="F572" s="15" t="e">
        <f>+'CALIFICACION FINAL'!#REF!/'CALIFICACION FINAL'!#REF!</f>
        <v>#REF!</v>
      </c>
      <c r="G572" s="15" t="e">
        <f>+'CALIFICACION FINAL'!#REF!/'CALIFICACION FINAL'!#REF!</f>
        <v>#REF!</v>
      </c>
      <c r="H572" s="15" t="e">
        <f>+'CALIFICACION FINAL'!#REF!/'CALIFICACION FINAL'!#REF!</f>
        <v>#REF!</v>
      </c>
      <c r="I572" s="15" t="e">
        <f>+'CALIFICACION FINAL'!#REF!/'CALIFICACION FINAL'!#REF!</f>
        <v>#REF!</v>
      </c>
      <c r="J572" s="15" t="e">
        <f>+'CALIFICACION FINAL'!#REF!/'CALIFICACION FINAL'!#REF!</f>
        <v>#REF!</v>
      </c>
      <c r="K572" s="15" t="e">
        <f>+'CALIFICACION FINAL'!#REF!/'CALIFICACION FINAL'!#REF!</f>
        <v>#REF!</v>
      </c>
      <c r="L572" s="15" t="e">
        <f>+'CALIFICACION FINAL'!#REF!/'CALIFICACION FINAL'!#REF!</f>
        <v>#REF!</v>
      </c>
      <c r="M572" s="15" t="e">
        <f>+'CALIFICACION FINAL'!#REF!/'CALIFICACION FINAL'!#REF!</f>
        <v>#REF!</v>
      </c>
      <c r="N572" s="15" t="e">
        <f>+'CALIFICACION FINAL'!#REF!/'CALIFICACION FINAL'!#REF!</f>
        <v>#REF!</v>
      </c>
      <c r="O572" s="15" t="e">
        <f>+'CALIFICACION FINAL'!#REF!/'CALIFICACION FINAL'!#REF!</f>
        <v>#REF!</v>
      </c>
      <c r="P572" s="15" t="e">
        <f>+'CALIFICACION FINAL'!#REF!/'CALIFICACION FINAL'!#REF!</f>
        <v>#REF!</v>
      </c>
      <c r="Q572" s="15" t="e">
        <f>+'CALIFICACION FINAL'!#REF!/'CALIFICACION FINAL'!#REF!</f>
        <v>#REF!</v>
      </c>
      <c r="R572" s="15" t="e">
        <f>+'CALIFICACION FINAL'!#REF!/'CALIFICACION FINAL'!#REF!</f>
        <v>#REF!</v>
      </c>
      <c r="S572" s="15" t="e">
        <f>+'CALIFICACION FINAL'!#REF!/'CALIFICACION FINAL'!#REF!</f>
        <v>#REF!</v>
      </c>
      <c r="T572" s="15" t="e">
        <f>+'CALIFICACION FINAL'!#REF!/'CALIFICACION FINAL'!#REF!</f>
        <v>#REF!</v>
      </c>
      <c r="U572" s="15" t="e">
        <f>+'CALIFICACION FINAL'!#REF!/'CALIFICACION FINAL'!#REF!</f>
        <v>#REF!</v>
      </c>
    </row>
    <row r="573" spans="1:21">
      <c r="A573" s="9" t="e">
        <f>+'CALIFICACION FINAL'!#REF!</f>
        <v>#REF!</v>
      </c>
      <c r="B573" s="9" t="e">
        <f>+'CALIFICACION FINAL'!#REF!</f>
        <v>#REF!</v>
      </c>
      <c r="C573" s="9" t="e">
        <f>+'CALIFICACION FINAL'!#REF!</f>
        <v>#REF!</v>
      </c>
      <c r="D573" s="9" t="e">
        <f>+'CALIFICACION FINAL'!#REF!</f>
        <v>#REF!</v>
      </c>
      <c r="E573" s="15" t="e">
        <f>+'CALIFICACION FINAL'!#REF!/'CALIFICACION FINAL'!#REF!</f>
        <v>#REF!</v>
      </c>
      <c r="F573" s="15" t="e">
        <f>+'CALIFICACION FINAL'!#REF!/'CALIFICACION FINAL'!#REF!</f>
        <v>#REF!</v>
      </c>
      <c r="G573" s="15" t="e">
        <f>+'CALIFICACION FINAL'!#REF!/'CALIFICACION FINAL'!#REF!</f>
        <v>#REF!</v>
      </c>
      <c r="H573" s="15" t="e">
        <f>+'CALIFICACION FINAL'!#REF!/'CALIFICACION FINAL'!#REF!</f>
        <v>#REF!</v>
      </c>
      <c r="I573" s="15" t="e">
        <f>+'CALIFICACION FINAL'!#REF!/'CALIFICACION FINAL'!#REF!</f>
        <v>#REF!</v>
      </c>
      <c r="J573" s="15" t="e">
        <f>+'CALIFICACION FINAL'!#REF!/'CALIFICACION FINAL'!#REF!</f>
        <v>#REF!</v>
      </c>
      <c r="K573" s="15" t="e">
        <f>+'CALIFICACION FINAL'!#REF!/'CALIFICACION FINAL'!#REF!</f>
        <v>#REF!</v>
      </c>
      <c r="L573" s="15" t="e">
        <f>+'CALIFICACION FINAL'!#REF!/'CALIFICACION FINAL'!#REF!</f>
        <v>#REF!</v>
      </c>
      <c r="M573" s="15" t="e">
        <f>+'CALIFICACION FINAL'!#REF!/'CALIFICACION FINAL'!#REF!</f>
        <v>#REF!</v>
      </c>
      <c r="N573" s="15" t="e">
        <f>+'CALIFICACION FINAL'!#REF!/'CALIFICACION FINAL'!#REF!</f>
        <v>#REF!</v>
      </c>
      <c r="O573" s="15" t="e">
        <f>+'CALIFICACION FINAL'!#REF!/'CALIFICACION FINAL'!#REF!</f>
        <v>#REF!</v>
      </c>
      <c r="P573" s="15" t="e">
        <f>+'CALIFICACION FINAL'!#REF!/'CALIFICACION FINAL'!#REF!</f>
        <v>#REF!</v>
      </c>
      <c r="Q573" s="15" t="e">
        <f>+'CALIFICACION FINAL'!#REF!/'CALIFICACION FINAL'!#REF!</f>
        <v>#REF!</v>
      </c>
      <c r="R573" s="15" t="e">
        <f>+'CALIFICACION FINAL'!#REF!/'CALIFICACION FINAL'!#REF!</f>
        <v>#REF!</v>
      </c>
      <c r="S573" s="15" t="e">
        <f>+'CALIFICACION FINAL'!#REF!/'CALIFICACION FINAL'!#REF!</f>
        <v>#REF!</v>
      </c>
      <c r="T573" s="15" t="e">
        <f>+'CALIFICACION FINAL'!#REF!/'CALIFICACION FINAL'!#REF!</f>
        <v>#REF!</v>
      </c>
      <c r="U573" s="15" t="e">
        <f>+'CALIFICACION FINAL'!#REF!/'CALIFICACION FINAL'!#REF!</f>
        <v>#REF!</v>
      </c>
    </row>
    <row r="574" spans="1:21">
      <c r="A574" s="9" t="e">
        <f>+'CALIFICACION FINAL'!#REF!</f>
        <v>#REF!</v>
      </c>
      <c r="B574" s="9" t="e">
        <f>+'CALIFICACION FINAL'!#REF!</f>
        <v>#REF!</v>
      </c>
      <c r="C574" s="9" t="e">
        <f>+'CALIFICACION FINAL'!#REF!</f>
        <v>#REF!</v>
      </c>
      <c r="D574" s="9" t="e">
        <f>+'CALIFICACION FINAL'!#REF!</f>
        <v>#REF!</v>
      </c>
      <c r="E574" s="15" t="e">
        <f>+'CALIFICACION FINAL'!#REF!/'CALIFICACION FINAL'!#REF!</f>
        <v>#REF!</v>
      </c>
      <c r="F574" s="15" t="e">
        <f>+'CALIFICACION FINAL'!#REF!/'CALIFICACION FINAL'!#REF!</f>
        <v>#REF!</v>
      </c>
      <c r="G574" s="15" t="e">
        <f>+'CALIFICACION FINAL'!#REF!/'CALIFICACION FINAL'!#REF!</f>
        <v>#REF!</v>
      </c>
      <c r="H574" s="15" t="e">
        <f>+'CALIFICACION FINAL'!#REF!/'CALIFICACION FINAL'!#REF!</f>
        <v>#REF!</v>
      </c>
      <c r="I574" s="15" t="e">
        <f>+'CALIFICACION FINAL'!#REF!/'CALIFICACION FINAL'!#REF!</f>
        <v>#REF!</v>
      </c>
      <c r="J574" s="15" t="e">
        <f>+'CALIFICACION FINAL'!#REF!/'CALIFICACION FINAL'!#REF!</f>
        <v>#REF!</v>
      </c>
      <c r="K574" s="15" t="e">
        <f>+'CALIFICACION FINAL'!#REF!/'CALIFICACION FINAL'!#REF!</f>
        <v>#REF!</v>
      </c>
      <c r="L574" s="15" t="e">
        <f>+'CALIFICACION FINAL'!#REF!/'CALIFICACION FINAL'!#REF!</f>
        <v>#REF!</v>
      </c>
      <c r="M574" s="15" t="e">
        <f>+'CALIFICACION FINAL'!#REF!/'CALIFICACION FINAL'!#REF!</f>
        <v>#REF!</v>
      </c>
      <c r="N574" s="15" t="e">
        <f>+'CALIFICACION FINAL'!#REF!/'CALIFICACION FINAL'!#REF!</f>
        <v>#REF!</v>
      </c>
      <c r="O574" s="15" t="e">
        <f>+'CALIFICACION FINAL'!#REF!/'CALIFICACION FINAL'!#REF!</f>
        <v>#REF!</v>
      </c>
      <c r="P574" s="15" t="e">
        <f>+'CALIFICACION FINAL'!#REF!/'CALIFICACION FINAL'!#REF!</f>
        <v>#REF!</v>
      </c>
      <c r="Q574" s="15" t="e">
        <f>+'CALIFICACION FINAL'!#REF!/'CALIFICACION FINAL'!#REF!</f>
        <v>#REF!</v>
      </c>
      <c r="R574" s="15" t="e">
        <f>+'CALIFICACION FINAL'!#REF!/'CALIFICACION FINAL'!#REF!</f>
        <v>#REF!</v>
      </c>
      <c r="S574" s="15" t="e">
        <f>+'CALIFICACION FINAL'!#REF!/'CALIFICACION FINAL'!#REF!</f>
        <v>#REF!</v>
      </c>
      <c r="T574" s="15" t="e">
        <f>+'CALIFICACION FINAL'!#REF!/'CALIFICACION FINAL'!#REF!</f>
        <v>#REF!</v>
      </c>
      <c r="U574" s="15" t="e">
        <f>+'CALIFICACION FINAL'!#REF!/'CALIFICACION FINAL'!#REF!</f>
        <v>#REF!</v>
      </c>
    </row>
    <row r="575" spans="1:21">
      <c r="A575" s="9" t="e">
        <f>+'CALIFICACION FINAL'!#REF!</f>
        <v>#REF!</v>
      </c>
      <c r="B575" s="9" t="e">
        <f>+'CALIFICACION FINAL'!#REF!</f>
        <v>#REF!</v>
      </c>
      <c r="C575" s="9" t="e">
        <f>+'CALIFICACION FINAL'!#REF!</f>
        <v>#REF!</v>
      </c>
      <c r="D575" s="9" t="e">
        <f>+'CALIFICACION FINAL'!#REF!</f>
        <v>#REF!</v>
      </c>
      <c r="E575" s="15" t="e">
        <f>+'CALIFICACION FINAL'!#REF!/'CALIFICACION FINAL'!#REF!</f>
        <v>#REF!</v>
      </c>
      <c r="F575" s="15" t="e">
        <f>+'CALIFICACION FINAL'!#REF!/'CALIFICACION FINAL'!#REF!</f>
        <v>#REF!</v>
      </c>
      <c r="G575" s="15" t="e">
        <f>+'CALIFICACION FINAL'!#REF!/'CALIFICACION FINAL'!#REF!</f>
        <v>#REF!</v>
      </c>
      <c r="H575" s="15" t="e">
        <f>+'CALIFICACION FINAL'!#REF!/'CALIFICACION FINAL'!#REF!</f>
        <v>#REF!</v>
      </c>
      <c r="I575" s="15" t="e">
        <f>+'CALIFICACION FINAL'!#REF!/'CALIFICACION FINAL'!#REF!</f>
        <v>#REF!</v>
      </c>
      <c r="J575" s="15" t="e">
        <f>+'CALIFICACION FINAL'!#REF!/'CALIFICACION FINAL'!#REF!</f>
        <v>#REF!</v>
      </c>
      <c r="K575" s="15" t="e">
        <f>+'CALIFICACION FINAL'!#REF!/'CALIFICACION FINAL'!#REF!</f>
        <v>#REF!</v>
      </c>
      <c r="L575" s="15" t="e">
        <f>+'CALIFICACION FINAL'!#REF!/'CALIFICACION FINAL'!#REF!</f>
        <v>#REF!</v>
      </c>
      <c r="M575" s="15" t="e">
        <f>+'CALIFICACION FINAL'!#REF!/'CALIFICACION FINAL'!#REF!</f>
        <v>#REF!</v>
      </c>
      <c r="N575" s="15" t="e">
        <f>+'CALIFICACION FINAL'!#REF!/'CALIFICACION FINAL'!#REF!</f>
        <v>#REF!</v>
      </c>
      <c r="O575" s="15" t="e">
        <f>+'CALIFICACION FINAL'!#REF!/'CALIFICACION FINAL'!#REF!</f>
        <v>#REF!</v>
      </c>
      <c r="P575" s="15" t="e">
        <f>+'CALIFICACION FINAL'!#REF!/'CALIFICACION FINAL'!#REF!</f>
        <v>#REF!</v>
      </c>
      <c r="Q575" s="15" t="e">
        <f>+'CALIFICACION FINAL'!#REF!/'CALIFICACION FINAL'!#REF!</f>
        <v>#REF!</v>
      </c>
      <c r="R575" s="15" t="e">
        <f>+'CALIFICACION FINAL'!#REF!/'CALIFICACION FINAL'!#REF!</f>
        <v>#REF!</v>
      </c>
      <c r="S575" s="15" t="e">
        <f>+'CALIFICACION FINAL'!#REF!/'CALIFICACION FINAL'!#REF!</f>
        <v>#REF!</v>
      </c>
      <c r="T575" s="15" t="e">
        <f>+'CALIFICACION FINAL'!#REF!/'CALIFICACION FINAL'!#REF!</f>
        <v>#REF!</v>
      </c>
      <c r="U575" s="15" t="e">
        <f>+'CALIFICACION FINAL'!#REF!/'CALIFICACION FINAL'!#REF!</f>
        <v>#REF!</v>
      </c>
    </row>
    <row r="576" spans="1:21">
      <c r="A576" s="9" t="e">
        <f>+'CALIFICACION FINAL'!#REF!</f>
        <v>#REF!</v>
      </c>
      <c r="B576" s="9" t="e">
        <f>+'CALIFICACION FINAL'!#REF!</f>
        <v>#REF!</v>
      </c>
      <c r="C576" s="9" t="e">
        <f>+'CALIFICACION FINAL'!#REF!</f>
        <v>#REF!</v>
      </c>
      <c r="D576" s="9" t="e">
        <f>+'CALIFICACION FINAL'!#REF!</f>
        <v>#REF!</v>
      </c>
      <c r="E576" s="15" t="e">
        <f>+'CALIFICACION FINAL'!#REF!/'CALIFICACION FINAL'!#REF!</f>
        <v>#REF!</v>
      </c>
      <c r="F576" s="15" t="e">
        <f>+'CALIFICACION FINAL'!#REF!/'CALIFICACION FINAL'!#REF!</f>
        <v>#REF!</v>
      </c>
      <c r="G576" s="15" t="e">
        <f>+'CALIFICACION FINAL'!#REF!/'CALIFICACION FINAL'!#REF!</f>
        <v>#REF!</v>
      </c>
      <c r="H576" s="15" t="e">
        <f>+'CALIFICACION FINAL'!#REF!/'CALIFICACION FINAL'!#REF!</f>
        <v>#REF!</v>
      </c>
      <c r="I576" s="15" t="e">
        <f>+'CALIFICACION FINAL'!#REF!/'CALIFICACION FINAL'!#REF!</f>
        <v>#REF!</v>
      </c>
      <c r="J576" s="15" t="e">
        <f>+'CALIFICACION FINAL'!#REF!/'CALIFICACION FINAL'!#REF!</f>
        <v>#REF!</v>
      </c>
      <c r="K576" s="15" t="e">
        <f>+'CALIFICACION FINAL'!#REF!/'CALIFICACION FINAL'!#REF!</f>
        <v>#REF!</v>
      </c>
      <c r="L576" s="15" t="e">
        <f>+'CALIFICACION FINAL'!#REF!/'CALIFICACION FINAL'!#REF!</f>
        <v>#REF!</v>
      </c>
      <c r="M576" s="15" t="e">
        <f>+'CALIFICACION FINAL'!#REF!/'CALIFICACION FINAL'!#REF!</f>
        <v>#REF!</v>
      </c>
      <c r="N576" s="15" t="e">
        <f>+'CALIFICACION FINAL'!#REF!/'CALIFICACION FINAL'!#REF!</f>
        <v>#REF!</v>
      </c>
      <c r="O576" s="15" t="e">
        <f>+'CALIFICACION FINAL'!#REF!/'CALIFICACION FINAL'!#REF!</f>
        <v>#REF!</v>
      </c>
      <c r="P576" s="15" t="e">
        <f>+'CALIFICACION FINAL'!#REF!/'CALIFICACION FINAL'!#REF!</f>
        <v>#REF!</v>
      </c>
      <c r="Q576" s="15" t="e">
        <f>+'CALIFICACION FINAL'!#REF!/'CALIFICACION FINAL'!#REF!</f>
        <v>#REF!</v>
      </c>
      <c r="R576" s="15" t="e">
        <f>+'CALIFICACION FINAL'!#REF!/'CALIFICACION FINAL'!#REF!</f>
        <v>#REF!</v>
      </c>
      <c r="S576" s="15" t="e">
        <f>+'CALIFICACION FINAL'!#REF!/'CALIFICACION FINAL'!#REF!</f>
        <v>#REF!</v>
      </c>
      <c r="T576" s="15" t="e">
        <f>+'CALIFICACION FINAL'!#REF!/'CALIFICACION FINAL'!#REF!</f>
        <v>#REF!</v>
      </c>
      <c r="U576" s="15" t="e">
        <f>+'CALIFICACION FINAL'!#REF!/'CALIFICACION FINAL'!#REF!</f>
        <v>#REF!</v>
      </c>
    </row>
    <row r="577" spans="1:21">
      <c r="A577" s="9" t="e">
        <f>+'CALIFICACION FINAL'!#REF!</f>
        <v>#REF!</v>
      </c>
      <c r="B577" s="9" t="e">
        <f>+'CALIFICACION FINAL'!#REF!</f>
        <v>#REF!</v>
      </c>
      <c r="C577" s="9" t="e">
        <f>+'CALIFICACION FINAL'!#REF!</f>
        <v>#REF!</v>
      </c>
      <c r="D577" s="9" t="e">
        <f>+'CALIFICACION FINAL'!#REF!</f>
        <v>#REF!</v>
      </c>
      <c r="E577" s="15" t="e">
        <f>+'CALIFICACION FINAL'!#REF!/'CALIFICACION FINAL'!#REF!</f>
        <v>#REF!</v>
      </c>
      <c r="F577" s="15" t="e">
        <f>+'CALIFICACION FINAL'!#REF!/'CALIFICACION FINAL'!#REF!</f>
        <v>#REF!</v>
      </c>
      <c r="G577" s="15" t="e">
        <f>+'CALIFICACION FINAL'!#REF!/'CALIFICACION FINAL'!#REF!</f>
        <v>#REF!</v>
      </c>
      <c r="H577" s="15" t="e">
        <f>+'CALIFICACION FINAL'!#REF!/'CALIFICACION FINAL'!#REF!</f>
        <v>#REF!</v>
      </c>
      <c r="I577" s="15" t="e">
        <f>+'CALIFICACION FINAL'!#REF!/'CALIFICACION FINAL'!#REF!</f>
        <v>#REF!</v>
      </c>
      <c r="J577" s="15" t="e">
        <f>+'CALIFICACION FINAL'!#REF!/'CALIFICACION FINAL'!#REF!</f>
        <v>#REF!</v>
      </c>
      <c r="K577" s="15" t="e">
        <f>+'CALIFICACION FINAL'!#REF!/'CALIFICACION FINAL'!#REF!</f>
        <v>#REF!</v>
      </c>
      <c r="L577" s="15" t="e">
        <f>+'CALIFICACION FINAL'!#REF!/'CALIFICACION FINAL'!#REF!</f>
        <v>#REF!</v>
      </c>
      <c r="M577" s="15" t="e">
        <f>+'CALIFICACION FINAL'!#REF!/'CALIFICACION FINAL'!#REF!</f>
        <v>#REF!</v>
      </c>
      <c r="N577" s="15" t="e">
        <f>+'CALIFICACION FINAL'!#REF!/'CALIFICACION FINAL'!#REF!</f>
        <v>#REF!</v>
      </c>
      <c r="O577" s="15" t="e">
        <f>+'CALIFICACION FINAL'!#REF!/'CALIFICACION FINAL'!#REF!</f>
        <v>#REF!</v>
      </c>
      <c r="P577" s="15" t="e">
        <f>+'CALIFICACION FINAL'!#REF!/'CALIFICACION FINAL'!#REF!</f>
        <v>#REF!</v>
      </c>
      <c r="Q577" s="15" t="e">
        <f>+'CALIFICACION FINAL'!#REF!/'CALIFICACION FINAL'!#REF!</f>
        <v>#REF!</v>
      </c>
      <c r="R577" s="15" t="e">
        <f>+'CALIFICACION FINAL'!#REF!/'CALIFICACION FINAL'!#REF!</f>
        <v>#REF!</v>
      </c>
      <c r="S577" s="15" t="e">
        <f>+'CALIFICACION FINAL'!#REF!/'CALIFICACION FINAL'!#REF!</f>
        <v>#REF!</v>
      </c>
      <c r="T577" s="15" t="e">
        <f>+'CALIFICACION FINAL'!#REF!/'CALIFICACION FINAL'!#REF!</f>
        <v>#REF!</v>
      </c>
      <c r="U577" s="15" t="e">
        <f>+'CALIFICACION FINAL'!#REF!/'CALIFICACION FINAL'!#REF!</f>
        <v>#REF!</v>
      </c>
    </row>
    <row r="578" spans="1:21">
      <c r="A578" s="9" t="e">
        <f>+'CALIFICACION FINAL'!#REF!</f>
        <v>#REF!</v>
      </c>
      <c r="B578" s="9" t="e">
        <f>+'CALIFICACION FINAL'!#REF!</f>
        <v>#REF!</v>
      </c>
      <c r="C578" s="9" t="e">
        <f>+'CALIFICACION FINAL'!#REF!</f>
        <v>#REF!</v>
      </c>
      <c r="D578" s="9" t="e">
        <f>+'CALIFICACION FINAL'!#REF!</f>
        <v>#REF!</v>
      </c>
      <c r="E578" s="15" t="e">
        <f>+'CALIFICACION FINAL'!#REF!/'CALIFICACION FINAL'!#REF!</f>
        <v>#REF!</v>
      </c>
      <c r="F578" s="15" t="e">
        <f>+'CALIFICACION FINAL'!#REF!/'CALIFICACION FINAL'!#REF!</f>
        <v>#REF!</v>
      </c>
      <c r="G578" s="15" t="e">
        <f>+'CALIFICACION FINAL'!#REF!/'CALIFICACION FINAL'!#REF!</f>
        <v>#REF!</v>
      </c>
      <c r="H578" s="15" t="e">
        <f>+'CALIFICACION FINAL'!#REF!/'CALIFICACION FINAL'!#REF!</f>
        <v>#REF!</v>
      </c>
      <c r="I578" s="15" t="e">
        <f>+'CALIFICACION FINAL'!#REF!/'CALIFICACION FINAL'!#REF!</f>
        <v>#REF!</v>
      </c>
      <c r="J578" s="15" t="e">
        <f>+'CALIFICACION FINAL'!#REF!/'CALIFICACION FINAL'!#REF!</f>
        <v>#REF!</v>
      </c>
      <c r="K578" s="15" t="e">
        <f>+'CALIFICACION FINAL'!#REF!/'CALIFICACION FINAL'!#REF!</f>
        <v>#REF!</v>
      </c>
      <c r="L578" s="15" t="e">
        <f>+'CALIFICACION FINAL'!#REF!/'CALIFICACION FINAL'!#REF!</f>
        <v>#REF!</v>
      </c>
      <c r="M578" s="15" t="e">
        <f>+'CALIFICACION FINAL'!#REF!/'CALIFICACION FINAL'!#REF!</f>
        <v>#REF!</v>
      </c>
      <c r="N578" s="15" t="e">
        <f>+'CALIFICACION FINAL'!#REF!/'CALIFICACION FINAL'!#REF!</f>
        <v>#REF!</v>
      </c>
      <c r="O578" s="15" t="e">
        <f>+'CALIFICACION FINAL'!#REF!/'CALIFICACION FINAL'!#REF!</f>
        <v>#REF!</v>
      </c>
      <c r="P578" s="15" t="e">
        <f>+'CALIFICACION FINAL'!#REF!/'CALIFICACION FINAL'!#REF!</f>
        <v>#REF!</v>
      </c>
      <c r="Q578" s="15" t="e">
        <f>+'CALIFICACION FINAL'!#REF!/'CALIFICACION FINAL'!#REF!</f>
        <v>#REF!</v>
      </c>
      <c r="R578" s="15" t="e">
        <f>+'CALIFICACION FINAL'!#REF!/'CALIFICACION FINAL'!#REF!</f>
        <v>#REF!</v>
      </c>
      <c r="S578" s="15" t="e">
        <f>+'CALIFICACION FINAL'!#REF!/'CALIFICACION FINAL'!#REF!</f>
        <v>#REF!</v>
      </c>
      <c r="T578" s="15" t="e">
        <f>+'CALIFICACION FINAL'!#REF!/'CALIFICACION FINAL'!#REF!</f>
        <v>#REF!</v>
      </c>
      <c r="U578" s="15" t="e">
        <f>+'CALIFICACION FINAL'!#REF!/'CALIFICACION FINAL'!#REF!</f>
        <v>#REF!</v>
      </c>
    </row>
    <row r="579" spans="1:21">
      <c r="A579" s="9" t="e">
        <f>+'CALIFICACION FINAL'!#REF!</f>
        <v>#REF!</v>
      </c>
      <c r="B579" s="9" t="e">
        <f>+'CALIFICACION FINAL'!#REF!</f>
        <v>#REF!</v>
      </c>
      <c r="C579" s="9" t="e">
        <f>+'CALIFICACION FINAL'!#REF!</f>
        <v>#REF!</v>
      </c>
      <c r="D579" s="9" t="e">
        <f>+'CALIFICACION FINAL'!#REF!</f>
        <v>#REF!</v>
      </c>
      <c r="E579" s="15" t="e">
        <f>+'CALIFICACION FINAL'!#REF!/'CALIFICACION FINAL'!#REF!</f>
        <v>#REF!</v>
      </c>
      <c r="F579" s="15" t="e">
        <f>+'CALIFICACION FINAL'!#REF!/'CALIFICACION FINAL'!#REF!</f>
        <v>#REF!</v>
      </c>
      <c r="G579" s="15" t="e">
        <f>+'CALIFICACION FINAL'!#REF!/'CALIFICACION FINAL'!#REF!</f>
        <v>#REF!</v>
      </c>
      <c r="H579" s="15" t="e">
        <f>+'CALIFICACION FINAL'!#REF!/'CALIFICACION FINAL'!#REF!</f>
        <v>#REF!</v>
      </c>
      <c r="I579" s="15" t="e">
        <f>+'CALIFICACION FINAL'!#REF!/'CALIFICACION FINAL'!#REF!</f>
        <v>#REF!</v>
      </c>
      <c r="J579" s="15" t="e">
        <f>+'CALIFICACION FINAL'!#REF!/'CALIFICACION FINAL'!#REF!</f>
        <v>#REF!</v>
      </c>
      <c r="K579" s="15" t="e">
        <f>+'CALIFICACION FINAL'!#REF!/'CALIFICACION FINAL'!#REF!</f>
        <v>#REF!</v>
      </c>
      <c r="L579" s="15" t="e">
        <f>+'CALIFICACION FINAL'!#REF!/'CALIFICACION FINAL'!#REF!</f>
        <v>#REF!</v>
      </c>
      <c r="M579" s="15" t="e">
        <f>+'CALIFICACION FINAL'!#REF!/'CALIFICACION FINAL'!#REF!</f>
        <v>#REF!</v>
      </c>
      <c r="N579" s="15" t="e">
        <f>+'CALIFICACION FINAL'!#REF!/'CALIFICACION FINAL'!#REF!</f>
        <v>#REF!</v>
      </c>
      <c r="O579" s="15" t="e">
        <f>+'CALIFICACION FINAL'!#REF!/'CALIFICACION FINAL'!#REF!</f>
        <v>#REF!</v>
      </c>
      <c r="P579" s="15" t="e">
        <f>+'CALIFICACION FINAL'!#REF!/'CALIFICACION FINAL'!#REF!</f>
        <v>#REF!</v>
      </c>
      <c r="Q579" s="15" t="e">
        <f>+'CALIFICACION FINAL'!#REF!/'CALIFICACION FINAL'!#REF!</f>
        <v>#REF!</v>
      </c>
      <c r="R579" s="15" t="e">
        <f>+'CALIFICACION FINAL'!#REF!/'CALIFICACION FINAL'!#REF!</f>
        <v>#REF!</v>
      </c>
      <c r="S579" s="15" t="e">
        <f>+'CALIFICACION FINAL'!#REF!/'CALIFICACION FINAL'!#REF!</f>
        <v>#REF!</v>
      </c>
      <c r="T579" s="15" t="e">
        <f>+'CALIFICACION FINAL'!#REF!/'CALIFICACION FINAL'!#REF!</f>
        <v>#REF!</v>
      </c>
      <c r="U579" s="15" t="e">
        <f>+'CALIFICACION FINAL'!#REF!/'CALIFICACION FINAL'!#REF!</f>
        <v>#REF!</v>
      </c>
    </row>
    <row r="580" spans="1:21">
      <c r="A580" s="9" t="e">
        <f>+'CALIFICACION FINAL'!#REF!</f>
        <v>#REF!</v>
      </c>
      <c r="B580" s="9" t="e">
        <f>+'CALIFICACION FINAL'!#REF!</f>
        <v>#REF!</v>
      </c>
      <c r="C580" s="9" t="e">
        <f>+'CALIFICACION FINAL'!#REF!</f>
        <v>#REF!</v>
      </c>
      <c r="D580" s="9" t="e">
        <f>+'CALIFICACION FINAL'!#REF!</f>
        <v>#REF!</v>
      </c>
      <c r="E580" s="15" t="e">
        <f>+'CALIFICACION FINAL'!#REF!/'CALIFICACION FINAL'!#REF!</f>
        <v>#REF!</v>
      </c>
      <c r="F580" s="15" t="e">
        <f>+'CALIFICACION FINAL'!#REF!/'CALIFICACION FINAL'!#REF!</f>
        <v>#REF!</v>
      </c>
      <c r="G580" s="15" t="e">
        <f>+'CALIFICACION FINAL'!#REF!/'CALIFICACION FINAL'!#REF!</f>
        <v>#REF!</v>
      </c>
      <c r="H580" s="15" t="e">
        <f>+'CALIFICACION FINAL'!#REF!/'CALIFICACION FINAL'!#REF!</f>
        <v>#REF!</v>
      </c>
      <c r="I580" s="15" t="e">
        <f>+'CALIFICACION FINAL'!#REF!/'CALIFICACION FINAL'!#REF!</f>
        <v>#REF!</v>
      </c>
      <c r="J580" s="15" t="e">
        <f>+'CALIFICACION FINAL'!#REF!/'CALIFICACION FINAL'!#REF!</f>
        <v>#REF!</v>
      </c>
      <c r="K580" s="15" t="e">
        <f>+'CALIFICACION FINAL'!#REF!/'CALIFICACION FINAL'!#REF!</f>
        <v>#REF!</v>
      </c>
      <c r="L580" s="15" t="e">
        <f>+'CALIFICACION FINAL'!#REF!/'CALIFICACION FINAL'!#REF!</f>
        <v>#REF!</v>
      </c>
      <c r="M580" s="15" t="e">
        <f>+'CALIFICACION FINAL'!#REF!/'CALIFICACION FINAL'!#REF!</f>
        <v>#REF!</v>
      </c>
      <c r="N580" s="15" t="e">
        <f>+'CALIFICACION FINAL'!#REF!/'CALIFICACION FINAL'!#REF!</f>
        <v>#REF!</v>
      </c>
      <c r="O580" s="15" t="e">
        <f>+'CALIFICACION FINAL'!#REF!/'CALIFICACION FINAL'!#REF!</f>
        <v>#REF!</v>
      </c>
      <c r="P580" s="15" t="e">
        <f>+'CALIFICACION FINAL'!#REF!/'CALIFICACION FINAL'!#REF!</f>
        <v>#REF!</v>
      </c>
      <c r="Q580" s="15" t="e">
        <f>+'CALIFICACION FINAL'!#REF!/'CALIFICACION FINAL'!#REF!</f>
        <v>#REF!</v>
      </c>
      <c r="R580" s="15" t="e">
        <f>+'CALIFICACION FINAL'!#REF!/'CALIFICACION FINAL'!#REF!</f>
        <v>#REF!</v>
      </c>
      <c r="S580" s="15" t="e">
        <f>+'CALIFICACION FINAL'!#REF!/'CALIFICACION FINAL'!#REF!</f>
        <v>#REF!</v>
      </c>
      <c r="T580" s="15" t="e">
        <f>+'CALIFICACION FINAL'!#REF!/'CALIFICACION FINAL'!#REF!</f>
        <v>#REF!</v>
      </c>
      <c r="U580" s="15" t="e">
        <f>+'CALIFICACION FINAL'!#REF!/'CALIFICACION FINAL'!#REF!</f>
        <v>#REF!</v>
      </c>
    </row>
    <row r="581" spans="1:21">
      <c r="A581" s="9" t="e">
        <f>+'CALIFICACION FINAL'!#REF!</f>
        <v>#REF!</v>
      </c>
      <c r="B581" s="9" t="e">
        <f>+'CALIFICACION FINAL'!#REF!</f>
        <v>#REF!</v>
      </c>
      <c r="C581" s="9" t="e">
        <f>+'CALIFICACION FINAL'!#REF!</f>
        <v>#REF!</v>
      </c>
      <c r="D581" s="9" t="e">
        <f>+'CALIFICACION FINAL'!#REF!</f>
        <v>#REF!</v>
      </c>
      <c r="E581" s="15" t="e">
        <f>+'CALIFICACION FINAL'!#REF!/'CALIFICACION FINAL'!#REF!</f>
        <v>#REF!</v>
      </c>
      <c r="F581" s="15" t="e">
        <f>+'CALIFICACION FINAL'!#REF!/'CALIFICACION FINAL'!#REF!</f>
        <v>#REF!</v>
      </c>
      <c r="G581" s="15" t="e">
        <f>+'CALIFICACION FINAL'!#REF!/'CALIFICACION FINAL'!#REF!</f>
        <v>#REF!</v>
      </c>
      <c r="H581" s="15" t="e">
        <f>+'CALIFICACION FINAL'!#REF!/'CALIFICACION FINAL'!#REF!</f>
        <v>#REF!</v>
      </c>
      <c r="I581" s="15" t="e">
        <f>+'CALIFICACION FINAL'!#REF!/'CALIFICACION FINAL'!#REF!</f>
        <v>#REF!</v>
      </c>
      <c r="J581" s="15" t="e">
        <f>+'CALIFICACION FINAL'!#REF!/'CALIFICACION FINAL'!#REF!</f>
        <v>#REF!</v>
      </c>
      <c r="K581" s="15" t="e">
        <f>+'CALIFICACION FINAL'!#REF!/'CALIFICACION FINAL'!#REF!</f>
        <v>#REF!</v>
      </c>
      <c r="L581" s="15" t="e">
        <f>+'CALIFICACION FINAL'!#REF!/'CALIFICACION FINAL'!#REF!</f>
        <v>#REF!</v>
      </c>
      <c r="M581" s="15" t="e">
        <f>+'CALIFICACION FINAL'!#REF!/'CALIFICACION FINAL'!#REF!</f>
        <v>#REF!</v>
      </c>
      <c r="N581" s="15" t="e">
        <f>+'CALIFICACION FINAL'!#REF!/'CALIFICACION FINAL'!#REF!</f>
        <v>#REF!</v>
      </c>
      <c r="O581" s="15" t="e">
        <f>+'CALIFICACION FINAL'!#REF!/'CALIFICACION FINAL'!#REF!</f>
        <v>#REF!</v>
      </c>
      <c r="P581" s="15" t="e">
        <f>+'CALIFICACION FINAL'!#REF!/'CALIFICACION FINAL'!#REF!</f>
        <v>#REF!</v>
      </c>
      <c r="Q581" s="15" t="e">
        <f>+'CALIFICACION FINAL'!#REF!/'CALIFICACION FINAL'!#REF!</f>
        <v>#REF!</v>
      </c>
      <c r="R581" s="15" t="e">
        <f>+'CALIFICACION FINAL'!#REF!/'CALIFICACION FINAL'!#REF!</f>
        <v>#REF!</v>
      </c>
      <c r="S581" s="15" t="e">
        <f>+'CALIFICACION FINAL'!#REF!/'CALIFICACION FINAL'!#REF!</f>
        <v>#REF!</v>
      </c>
      <c r="T581" s="15" t="e">
        <f>+'CALIFICACION FINAL'!#REF!/'CALIFICACION FINAL'!#REF!</f>
        <v>#REF!</v>
      </c>
      <c r="U581" s="15" t="e">
        <f>+'CALIFICACION FINAL'!#REF!/'CALIFICACION FINAL'!#REF!</f>
        <v>#REF!</v>
      </c>
    </row>
    <row r="582" spans="1:21">
      <c r="A582" s="9" t="e">
        <f>+'CALIFICACION FINAL'!#REF!</f>
        <v>#REF!</v>
      </c>
      <c r="B582" s="9" t="e">
        <f>+'CALIFICACION FINAL'!#REF!</f>
        <v>#REF!</v>
      </c>
      <c r="C582" s="9" t="e">
        <f>+'CALIFICACION FINAL'!#REF!</f>
        <v>#REF!</v>
      </c>
      <c r="D582" s="9" t="e">
        <f>+'CALIFICACION FINAL'!#REF!</f>
        <v>#REF!</v>
      </c>
      <c r="E582" s="15" t="e">
        <f>+'CALIFICACION FINAL'!#REF!/'CALIFICACION FINAL'!#REF!</f>
        <v>#REF!</v>
      </c>
      <c r="F582" s="15" t="e">
        <f>+'CALIFICACION FINAL'!#REF!/'CALIFICACION FINAL'!#REF!</f>
        <v>#REF!</v>
      </c>
      <c r="G582" s="15" t="e">
        <f>+'CALIFICACION FINAL'!#REF!/'CALIFICACION FINAL'!#REF!</f>
        <v>#REF!</v>
      </c>
      <c r="H582" s="15" t="e">
        <f>+'CALIFICACION FINAL'!#REF!/'CALIFICACION FINAL'!#REF!</f>
        <v>#REF!</v>
      </c>
      <c r="I582" s="15" t="e">
        <f>+'CALIFICACION FINAL'!#REF!/'CALIFICACION FINAL'!#REF!</f>
        <v>#REF!</v>
      </c>
      <c r="J582" s="15" t="e">
        <f>+'CALIFICACION FINAL'!#REF!/'CALIFICACION FINAL'!#REF!</f>
        <v>#REF!</v>
      </c>
      <c r="K582" s="15" t="e">
        <f>+'CALIFICACION FINAL'!#REF!/'CALIFICACION FINAL'!#REF!</f>
        <v>#REF!</v>
      </c>
      <c r="L582" s="15" t="e">
        <f>+'CALIFICACION FINAL'!#REF!/'CALIFICACION FINAL'!#REF!</f>
        <v>#REF!</v>
      </c>
      <c r="M582" s="15" t="e">
        <f>+'CALIFICACION FINAL'!#REF!/'CALIFICACION FINAL'!#REF!</f>
        <v>#REF!</v>
      </c>
      <c r="N582" s="15" t="e">
        <f>+'CALIFICACION FINAL'!#REF!/'CALIFICACION FINAL'!#REF!</f>
        <v>#REF!</v>
      </c>
      <c r="O582" s="15" t="e">
        <f>+'CALIFICACION FINAL'!#REF!/'CALIFICACION FINAL'!#REF!</f>
        <v>#REF!</v>
      </c>
      <c r="P582" s="15" t="e">
        <f>+'CALIFICACION FINAL'!#REF!/'CALIFICACION FINAL'!#REF!</f>
        <v>#REF!</v>
      </c>
      <c r="Q582" s="15" t="e">
        <f>+'CALIFICACION FINAL'!#REF!/'CALIFICACION FINAL'!#REF!</f>
        <v>#REF!</v>
      </c>
      <c r="R582" s="15" t="e">
        <f>+'CALIFICACION FINAL'!#REF!/'CALIFICACION FINAL'!#REF!</f>
        <v>#REF!</v>
      </c>
      <c r="S582" s="15" t="e">
        <f>+'CALIFICACION FINAL'!#REF!/'CALIFICACION FINAL'!#REF!</f>
        <v>#REF!</v>
      </c>
      <c r="T582" s="15" t="e">
        <f>+'CALIFICACION FINAL'!#REF!/'CALIFICACION FINAL'!#REF!</f>
        <v>#REF!</v>
      </c>
      <c r="U582" s="15" t="e">
        <f>+'CALIFICACION FINAL'!#REF!/'CALIFICACION FINAL'!#REF!</f>
        <v>#REF!</v>
      </c>
    </row>
    <row r="583" spans="1:21">
      <c r="A583" s="9" t="e">
        <f>+'CALIFICACION FINAL'!#REF!</f>
        <v>#REF!</v>
      </c>
      <c r="B583" s="9" t="e">
        <f>+'CALIFICACION FINAL'!#REF!</f>
        <v>#REF!</v>
      </c>
      <c r="C583" s="9" t="e">
        <f>+'CALIFICACION FINAL'!#REF!</f>
        <v>#REF!</v>
      </c>
      <c r="D583" s="9" t="e">
        <f>+'CALIFICACION FINAL'!#REF!</f>
        <v>#REF!</v>
      </c>
      <c r="E583" s="15" t="e">
        <f>+'CALIFICACION FINAL'!#REF!/'CALIFICACION FINAL'!#REF!</f>
        <v>#REF!</v>
      </c>
      <c r="F583" s="15" t="e">
        <f>+'CALIFICACION FINAL'!#REF!/'CALIFICACION FINAL'!#REF!</f>
        <v>#REF!</v>
      </c>
      <c r="G583" s="15" t="e">
        <f>+'CALIFICACION FINAL'!#REF!/'CALIFICACION FINAL'!#REF!</f>
        <v>#REF!</v>
      </c>
      <c r="H583" s="15" t="e">
        <f>+'CALIFICACION FINAL'!#REF!/'CALIFICACION FINAL'!#REF!</f>
        <v>#REF!</v>
      </c>
      <c r="I583" s="15" t="e">
        <f>+'CALIFICACION FINAL'!#REF!/'CALIFICACION FINAL'!#REF!</f>
        <v>#REF!</v>
      </c>
      <c r="J583" s="15" t="e">
        <f>+'CALIFICACION FINAL'!#REF!/'CALIFICACION FINAL'!#REF!</f>
        <v>#REF!</v>
      </c>
      <c r="K583" s="15" t="e">
        <f>+'CALIFICACION FINAL'!#REF!/'CALIFICACION FINAL'!#REF!</f>
        <v>#REF!</v>
      </c>
      <c r="L583" s="15" t="e">
        <f>+'CALIFICACION FINAL'!#REF!/'CALIFICACION FINAL'!#REF!</f>
        <v>#REF!</v>
      </c>
      <c r="M583" s="15" t="e">
        <f>+'CALIFICACION FINAL'!#REF!/'CALIFICACION FINAL'!#REF!</f>
        <v>#REF!</v>
      </c>
      <c r="N583" s="15" t="e">
        <f>+'CALIFICACION FINAL'!#REF!/'CALIFICACION FINAL'!#REF!</f>
        <v>#REF!</v>
      </c>
      <c r="O583" s="15" t="e">
        <f>+'CALIFICACION FINAL'!#REF!/'CALIFICACION FINAL'!#REF!</f>
        <v>#REF!</v>
      </c>
      <c r="P583" s="15" t="e">
        <f>+'CALIFICACION FINAL'!#REF!/'CALIFICACION FINAL'!#REF!</f>
        <v>#REF!</v>
      </c>
      <c r="Q583" s="15" t="e">
        <f>+'CALIFICACION FINAL'!#REF!/'CALIFICACION FINAL'!#REF!</f>
        <v>#REF!</v>
      </c>
      <c r="R583" s="15" t="e">
        <f>+'CALIFICACION FINAL'!#REF!/'CALIFICACION FINAL'!#REF!</f>
        <v>#REF!</v>
      </c>
      <c r="S583" s="15" t="e">
        <f>+'CALIFICACION FINAL'!#REF!/'CALIFICACION FINAL'!#REF!</f>
        <v>#REF!</v>
      </c>
      <c r="T583" s="15" t="e">
        <f>+'CALIFICACION FINAL'!#REF!/'CALIFICACION FINAL'!#REF!</f>
        <v>#REF!</v>
      </c>
      <c r="U583" s="15" t="e">
        <f>+'CALIFICACION FINAL'!#REF!/'CALIFICACION FINAL'!#REF!</f>
        <v>#REF!</v>
      </c>
    </row>
    <row r="584" spans="1:21">
      <c r="A584" s="9" t="e">
        <f>+'CALIFICACION FINAL'!#REF!</f>
        <v>#REF!</v>
      </c>
      <c r="B584" s="9" t="e">
        <f>+'CALIFICACION FINAL'!#REF!</f>
        <v>#REF!</v>
      </c>
      <c r="C584" s="9" t="e">
        <f>+'CALIFICACION FINAL'!#REF!</f>
        <v>#REF!</v>
      </c>
      <c r="D584" s="9" t="e">
        <f>+'CALIFICACION FINAL'!#REF!</f>
        <v>#REF!</v>
      </c>
      <c r="E584" s="15" t="e">
        <f>+'CALIFICACION FINAL'!#REF!/'CALIFICACION FINAL'!#REF!</f>
        <v>#REF!</v>
      </c>
      <c r="F584" s="15" t="e">
        <f>+'CALIFICACION FINAL'!#REF!/'CALIFICACION FINAL'!#REF!</f>
        <v>#REF!</v>
      </c>
      <c r="G584" s="15" t="e">
        <f>+'CALIFICACION FINAL'!#REF!/'CALIFICACION FINAL'!#REF!</f>
        <v>#REF!</v>
      </c>
      <c r="H584" s="15" t="e">
        <f>+'CALIFICACION FINAL'!#REF!/'CALIFICACION FINAL'!#REF!</f>
        <v>#REF!</v>
      </c>
      <c r="I584" s="15" t="e">
        <f>+'CALIFICACION FINAL'!#REF!/'CALIFICACION FINAL'!#REF!</f>
        <v>#REF!</v>
      </c>
      <c r="J584" s="15" t="e">
        <f>+'CALIFICACION FINAL'!#REF!/'CALIFICACION FINAL'!#REF!</f>
        <v>#REF!</v>
      </c>
      <c r="K584" s="15" t="e">
        <f>+'CALIFICACION FINAL'!#REF!/'CALIFICACION FINAL'!#REF!</f>
        <v>#REF!</v>
      </c>
      <c r="L584" s="15" t="e">
        <f>+'CALIFICACION FINAL'!#REF!/'CALIFICACION FINAL'!#REF!</f>
        <v>#REF!</v>
      </c>
      <c r="M584" s="15" t="e">
        <f>+'CALIFICACION FINAL'!#REF!/'CALIFICACION FINAL'!#REF!</f>
        <v>#REF!</v>
      </c>
      <c r="N584" s="15" t="e">
        <f>+'CALIFICACION FINAL'!#REF!/'CALIFICACION FINAL'!#REF!</f>
        <v>#REF!</v>
      </c>
      <c r="O584" s="15" t="e">
        <f>+'CALIFICACION FINAL'!#REF!/'CALIFICACION FINAL'!#REF!</f>
        <v>#REF!</v>
      </c>
      <c r="P584" s="15" t="e">
        <f>+'CALIFICACION FINAL'!#REF!/'CALIFICACION FINAL'!#REF!</f>
        <v>#REF!</v>
      </c>
      <c r="Q584" s="15" t="e">
        <f>+'CALIFICACION FINAL'!#REF!/'CALIFICACION FINAL'!#REF!</f>
        <v>#REF!</v>
      </c>
      <c r="R584" s="15" t="e">
        <f>+'CALIFICACION FINAL'!#REF!/'CALIFICACION FINAL'!#REF!</f>
        <v>#REF!</v>
      </c>
      <c r="S584" s="15" t="e">
        <f>+'CALIFICACION FINAL'!#REF!/'CALIFICACION FINAL'!#REF!</f>
        <v>#REF!</v>
      </c>
      <c r="T584" s="15" t="e">
        <f>+'CALIFICACION FINAL'!#REF!/'CALIFICACION FINAL'!#REF!</f>
        <v>#REF!</v>
      </c>
      <c r="U584" s="15" t="e">
        <f>+'CALIFICACION FINAL'!#REF!/'CALIFICACION FINAL'!#REF!</f>
        <v>#REF!</v>
      </c>
    </row>
    <row r="585" spans="1:21">
      <c r="A585" s="9" t="e">
        <f>+'CALIFICACION FINAL'!#REF!</f>
        <v>#REF!</v>
      </c>
      <c r="B585" s="9" t="e">
        <f>+'CALIFICACION FINAL'!#REF!</f>
        <v>#REF!</v>
      </c>
      <c r="C585" s="9" t="e">
        <f>+'CALIFICACION FINAL'!#REF!</f>
        <v>#REF!</v>
      </c>
      <c r="D585" s="9" t="e">
        <f>+'CALIFICACION FINAL'!#REF!</f>
        <v>#REF!</v>
      </c>
      <c r="E585" s="15" t="e">
        <f>+'CALIFICACION FINAL'!#REF!/'CALIFICACION FINAL'!#REF!</f>
        <v>#REF!</v>
      </c>
      <c r="F585" s="15" t="e">
        <f>+'CALIFICACION FINAL'!#REF!/'CALIFICACION FINAL'!#REF!</f>
        <v>#REF!</v>
      </c>
      <c r="G585" s="15" t="e">
        <f>+'CALIFICACION FINAL'!#REF!/'CALIFICACION FINAL'!#REF!</f>
        <v>#REF!</v>
      </c>
      <c r="H585" s="15" t="e">
        <f>+'CALIFICACION FINAL'!#REF!/'CALIFICACION FINAL'!#REF!</f>
        <v>#REF!</v>
      </c>
      <c r="I585" s="15" t="e">
        <f>+'CALIFICACION FINAL'!#REF!/'CALIFICACION FINAL'!#REF!</f>
        <v>#REF!</v>
      </c>
      <c r="J585" s="15" t="e">
        <f>+'CALIFICACION FINAL'!#REF!/'CALIFICACION FINAL'!#REF!</f>
        <v>#REF!</v>
      </c>
      <c r="K585" s="15" t="e">
        <f>+'CALIFICACION FINAL'!#REF!/'CALIFICACION FINAL'!#REF!</f>
        <v>#REF!</v>
      </c>
      <c r="L585" s="15" t="e">
        <f>+'CALIFICACION FINAL'!#REF!/'CALIFICACION FINAL'!#REF!</f>
        <v>#REF!</v>
      </c>
      <c r="M585" s="15" t="e">
        <f>+'CALIFICACION FINAL'!#REF!/'CALIFICACION FINAL'!#REF!</f>
        <v>#REF!</v>
      </c>
      <c r="N585" s="15" t="e">
        <f>+'CALIFICACION FINAL'!#REF!/'CALIFICACION FINAL'!#REF!</f>
        <v>#REF!</v>
      </c>
      <c r="O585" s="15" t="e">
        <f>+'CALIFICACION FINAL'!#REF!/'CALIFICACION FINAL'!#REF!</f>
        <v>#REF!</v>
      </c>
      <c r="P585" s="15" t="e">
        <f>+'CALIFICACION FINAL'!#REF!/'CALIFICACION FINAL'!#REF!</f>
        <v>#REF!</v>
      </c>
      <c r="Q585" s="15" t="e">
        <f>+'CALIFICACION FINAL'!#REF!/'CALIFICACION FINAL'!#REF!</f>
        <v>#REF!</v>
      </c>
      <c r="R585" s="15" t="e">
        <f>+'CALIFICACION FINAL'!#REF!/'CALIFICACION FINAL'!#REF!</f>
        <v>#REF!</v>
      </c>
      <c r="S585" s="15" t="e">
        <f>+'CALIFICACION FINAL'!#REF!/'CALIFICACION FINAL'!#REF!</f>
        <v>#REF!</v>
      </c>
      <c r="T585" s="15" t="e">
        <f>+'CALIFICACION FINAL'!#REF!/'CALIFICACION FINAL'!#REF!</f>
        <v>#REF!</v>
      </c>
      <c r="U585" s="15" t="e">
        <f>+'CALIFICACION FINAL'!#REF!/'CALIFICACION FINAL'!#REF!</f>
        <v>#REF!</v>
      </c>
    </row>
    <row r="586" spans="1:21">
      <c r="A586" s="9" t="e">
        <f>+'CALIFICACION FINAL'!#REF!</f>
        <v>#REF!</v>
      </c>
      <c r="B586" s="9" t="e">
        <f>+'CALIFICACION FINAL'!#REF!</f>
        <v>#REF!</v>
      </c>
      <c r="C586" s="9" t="e">
        <f>+'CALIFICACION FINAL'!#REF!</f>
        <v>#REF!</v>
      </c>
      <c r="D586" s="9" t="e">
        <f>+'CALIFICACION FINAL'!#REF!</f>
        <v>#REF!</v>
      </c>
      <c r="E586" s="15" t="e">
        <f>+'CALIFICACION FINAL'!#REF!/'CALIFICACION FINAL'!#REF!</f>
        <v>#REF!</v>
      </c>
      <c r="F586" s="15" t="e">
        <f>+'CALIFICACION FINAL'!#REF!/'CALIFICACION FINAL'!#REF!</f>
        <v>#REF!</v>
      </c>
      <c r="G586" s="15" t="e">
        <f>+'CALIFICACION FINAL'!#REF!/'CALIFICACION FINAL'!#REF!</f>
        <v>#REF!</v>
      </c>
      <c r="H586" s="15" t="e">
        <f>+'CALIFICACION FINAL'!#REF!/'CALIFICACION FINAL'!#REF!</f>
        <v>#REF!</v>
      </c>
      <c r="I586" s="15" t="e">
        <f>+'CALIFICACION FINAL'!#REF!/'CALIFICACION FINAL'!#REF!</f>
        <v>#REF!</v>
      </c>
      <c r="J586" s="15" t="e">
        <f>+'CALIFICACION FINAL'!#REF!/'CALIFICACION FINAL'!#REF!</f>
        <v>#REF!</v>
      </c>
      <c r="K586" s="15" t="e">
        <f>+'CALIFICACION FINAL'!#REF!/'CALIFICACION FINAL'!#REF!</f>
        <v>#REF!</v>
      </c>
      <c r="L586" s="15" t="e">
        <f>+'CALIFICACION FINAL'!#REF!/'CALIFICACION FINAL'!#REF!</f>
        <v>#REF!</v>
      </c>
      <c r="M586" s="15" t="e">
        <f>+'CALIFICACION FINAL'!#REF!/'CALIFICACION FINAL'!#REF!</f>
        <v>#REF!</v>
      </c>
      <c r="N586" s="15" t="e">
        <f>+'CALIFICACION FINAL'!#REF!/'CALIFICACION FINAL'!#REF!</f>
        <v>#REF!</v>
      </c>
      <c r="O586" s="15" t="e">
        <f>+'CALIFICACION FINAL'!#REF!/'CALIFICACION FINAL'!#REF!</f>
        <v>#REF!</v>
      </c>
      <c r="P586" s="15" t="e">
        <f>+'CALIFICACION FINAL'!#REF!/'CALIFICACION FINAL'!#REF!</f>
        <v>#REF!</v>
      </c>
      <c r="Q586" s="15" t="e">
        <f>+'CALIFICACION FINAL'!#REF!/'CALIFICACION FINAL'!#REF!</f>
        <v>#REF!</v>
      </c>
      <c r="R586" s="15" t="e">
        <f>+'CALIFICACION FINAL'!#REF!/'CALIFICACION FINAL'!#REF!</f>
        <v>#REF!</v>
      </c>
      <c r="S586" s="15" t="e">
        <f>+'CALIFICACION FINAL'!#REF!/'CALIFICACION FINAL'!#REF!</f>
        <v>#REF!</v>
      </c>
      <c r="T586" s="15" t="e">
        <f>+'CALIFICACION FINAL'!#REF!/'CALIFICACION FINAL'!#REF!</f>
        <v>#REF!</v>
      </c>
      <c r="U586" s="15" t="e">
        <f>+'CALIFICACION FINAL'!#REF!/'CALIFICACION FINAL'!#REF!</f>
        <v>#REF!</v>
      </c>
    </row>
    <row r="587" spans="1:21">
      <c r="A587" s="9" t="e">
        <f>+'CALIFICACION FINAL'!#REF!</f>
        <v>#REF!</v>
      </c>
      <c r="B587" s="9" t="e">
        <f>+'CALIFICACION FINAL'!#REF!</f>
        <v>#REF!</v>
      </c>
      <c r="C587" s="9" t="e">
        <f>+'CALIFICACION FINAL'!#REF!</f>
        <v>#REF!</v>
      </c>
      <c r="D587" s="9" t="e">
        <f>+'CALIFICACION FINAL'!#REF!</f>
        <v>#REF!</v>
      </c>
      <c r="E587" s="15" t="e">
        <f>+'CALIFICACION FINAL'!#REF!/'CALIFICACION FINAL'!#REF!</f>
        <v>#REF!</v>
      </c>
      <c r="F587" s="15" t="e">
        <f>+'CALIFICACION FINAL'!#REF!/'CALIFICACION FINAL'!#REF!</f>
        <v>#REF!</v>
      </c>
      <c r="G587" s="15" t="e">
        <f>+'CALIFICACION FINAL'!#REF!/'CALIFICACION FINAL'!#REF!</f>
        <v>#REF!</v>
      </c>
      <c r="H587" s="15" t="e">
        <f>+'CALIFICACION FINAL'!#REF!/'CALIFICACION FINAL'!#REF!</f>
        <v>#REF!</v>
      </c>
      <c r="I587" s="15" t="e">
        <f>+'CALIFICACION FINAL'!#REF!/'CALIFICACION FINAL'!#REF!</f>
        <v>#REF!</v>
      </c>
      <c r="J587" s="15" t="e">
        <f>+'CALIFICACION FINAL'!#REF!/'CALIFICACION FINAL'!#REF!</f>
        <v>#REF!</v>
      </c>
      <c r="K587" s="15" t="e">
        <f>+'CALIFICACION FINAL'!#REF!/'CALIFICACION FINAL'!#REF!</f>
        <v>#REF!</v>
      </c>
      <c r="L587" s="15" t="e">
        <f>+'CALIFICACION FINAL'!#REF!/'CALIFICACION FINAL'!#REF!</f>
        <v>#REF!</v>
      </c>
      <c r="M587" s="15" t="e">
        <f>+'CALIFICACION FINAL'!#REF!/'CALIFICACION FINAL'!#REF!</f>
        <v>#REF!</v>
      </c>
      <c r="N587" s="15" t="e">
        <f>+'CALIFICACION FINAL'!#REF!/'CALIFICACION FINAL'!#REF!</f>
        <v>#REF!</v>
      </c>
      <c r="O587" s="15" t="e">
        <f>+'CALIFICACION FINAL'!#REF!/'CALIFICACION FINAL'!#REF!</f>
        <v>#REF!</v>
      </c>
      <c r="P587" s="15" t="e">
        <f>+'CALIFICACION FINAL'!#REF!/'CALIFICACION FINAL'!#REF!</f>
        <v>#REF!</v>
      </c>
      <c r="Q587" s="15" t="e">
        <f>+'CALIFICACION FINAL'!#REF!/'CALIFICACION FINAL'!#REF!</f>
        <v>#REF!</v>
      </c>
      <c r="R587" s="15" t="e">
        <f>+'CALIFICACION FINAL'!#REF!/'CALIFICACION FINAL'!#REF!</f>
        <v>#REF!</v>
      </c>
      <c r="S587" s="15" t="e">
        <f>+'CALIFICACION FINAL'!#REF!/'CALIFICACION FINAL'!#REF!</f>
        <v>#REF!</v>
      </c>
      <c r="T587" s="15" t="e">
        <f>+'CALIFICACION FINAL'!#REF!/'CALIFICACION FINAL'!#REF!</f>
        <v>#REF!</v>
      </c>
      <c r="U587" s="15" t="e">
        <f>+'CALIFICACION FINAL'!#REF!/'CALIFICACION FINAL'!#REF!</f>
        <v>#REF!</v>
      </c>
    </row>
    <row r="588" spans="1:21">
      <c r="A588" s="9" t="e">
        <f>+'CALIFICACION FINAL'!#REF!</f>
        <v>#REF!</v>
      </c>
      <c r="B588" s="9" t="e">
        <f>+'CALIFICACION FINAL'!#REF!</f>
        <v>#REF!</v>
      </c>
      <c r="C588" s="9" t="e">
        <f>+'CALIFICACION FINAL'!#REF!</f>
        <v>#REF!</v>
      </c>
      <c r="D588" s="9" t="e">
        <f>+'CALIFICACION FINAL'!#REF!</f>
        <v>#REF!</v>
      </c>
      <c r="E588" s="15" t="e">
        <f>+'CALIFICACION FINAL'!#REF!/'CALIFICACION FINAL'!#REF!</f>
        <v>#REF!</v>
      </c>
      <c r="F588" s="15" t="e">
        <f>+'CALIFICACION FINAL'!#REF!/'CALIFICACION FINAL'!#REF!</f>
        <v>#REF!</v>
      </c>
      <c r="G588" s="15" t="e">
        <f>+'CALIFICACION FINAL'!#REF!/'CALIFICACION FINAL'!#REF!</f>
        <v>#REF!</v>
      </c>
      <c r="H588" s="15" t="e">
        <f>+'CALIFICACION FINAL'!#REF!/'CALIFICACION FINAL'!#REF!</f>
        <v>#REF!</v>
      </c>
      <c r="I588" s="15" t="e">
        <f>+'CALIFICACION FINAL'!#REF!/'CALIFICACION FINAL'!#REF!</f>
        <v>#REF!</v>
      </c>
      <c r="J588" s="15" t="e">
        <f>+'CALIFICACION FINAL'!#REF!/'CALIFICACION FINAL'!#REF!</f>
        <v>#REF!</v>
      </c>
      <c r="K588" s="15" t="e">
        <f>+'CALIFICACION FINAL'!#REF!/'CALIFICACION FINAL'!#REF!</f>
        <v>#REF!</v>
      </c>
      <c r="L588" s="15" t="e">
        <f>+'CALIFICACION FINAL'!#REF!/'CALIFICACION FINAL'!#REF!</f>
        <v>#REF!</v>
      </c>
      <c r="M588" s="15" t="e">
        <f>+'CALIFICACION FINAL'!#REF!/'CALIFICACION FINAL'!#REF!</f>
        <v>#REF!</v>
      </c>
      <c r="N588" s="15" t="e">
        <f>+'CALIFICACION FINAL'!#REF!/'CALIFICACION FINAL'!#REF!</f>
        <v>#REF!</v>
      </c>
      <c r="O588" s="15" t="e">
        <f>+'CALIFICACION FINAL'!#REF!/'CALIFICACION FINAL'!#REF!</f>
        <v>#REF!</v>
      </c>
      <c r="P588" s="15" t="e">
        <f>+'CALIFICACION FINAL'!#REF!/'CALIFICACION FINAL'!#REF!</f>
        <v>#REF!</v>
      </c>
      <c r="Q588" s="15" t="e">
        <f>+'CALIFICACION FINAL'!#REF!/'CALIFICACION FINAL'!#REF!</f>
        <v>#REF!</v>
      </c>
      <c r="R588" s="15" t="e">
        <f>+'CALIFICACION FINAL'!#REF!/'CALIFICACION FINAL'!#REF!</f>
        <v>#REF!</v>
      </c>
      <c r="S588" s="15" t="e">
        <f>+'CALIFICACION FINAL'!#REF!/'CALIFICACION FINAL'!#REF!</f>
        <v>#REF!</v>
      </c>
      <c r="T588" s="15" t="e">
        <f>+'CALIFICACION FINAL'!#REF!/'CALIFICACION FINAL'!#REF!</f>
        <v>#REF!</v>
      </c>
      <c r="U588" s="15" t="e">
        <f>+'CALIFICACION FINAL'!#REF!/'CALIFICACION FINAL'!#REF!</f>
        <v>#REF!</v>
      </c>
    </row>
    <row r="589" spans="1:21">
      <c r="A589" s="9" t="e">
        <f>+'CALIFICACION FINAL'!#REF!</f>
        <v>#REF!</v>
      </c>
      <c r="B589" s="9" t="e">
        <f>+'CALIFICACION FINAL'!#REF!</f>
        <v>#REF!</v>
      </c>
      <c r="C589" s="9" t="e">
        <f>+'CALIFICACION FINAL'!#REF!</f>
        <v>#REF!</v>
      </c>
      <c r="D589" s="9" t="e">
        <f>+'CALIFICACION FINAL'!#REF!</f>
        <v>#REF!</v>
      </c>
      <c r="E589" s="15" t="e">
        <f>+'CALIFICACION FINAL'!#REF!/'CALIFICACION FINAL'!#REF!</f>
        <v>#REF!</v>
      </c>
      <c r="F589" s="15" t="e">
        <f>+'CALIFICACION FINAL'!#REF!/'CALIFICACION FINAL'!#REF!</f>
        <v>#REF!</v>
      </c>
      <c r="G589" s="15" t="e">
        <f>+'CALIFICACION FINAL'!#REF!/'CALIFICACION FINAL'!#REF!</f>
        <v>#REF!</v>
      </c>
      <c r="H589" s="15" t="e">
        <f>+'CALIFICACION FINAL'!#REF!/'CALIFICACION FINAL'!#REF!</f>
        <v>#REF!</v>
      </c>
      <c r="I589" s="15" t="e">
        <f>+'CALIFICACION FINAL'!#REF!/'CALIFICACION FINAL'!#REF!</f>
        <v>#REF!</v>
      </c>
      <c r="J589" s="15" t="e">
        <f>+'CALIFICACION FINAL'!#REF!/'CALIFICACION FINAL'!#REF!</f>
        <v>#REF!</v>
      </c>
      <c r="K589" s="15" t="e">
        <f>+'CALIFICACION FINAL'!#REF!/'CALIFICACION FINAL'!#REF!</f>
        <v>#REF!</v>
      </c>
      <c r="L589" s="15" t="e">
        <f>+'CALIFICACION FINAL'!#REF!/'CALIFICACION FINAL'!#REF!</f>
        <v>#REF!</v>
      </c>
      <c r="M589" s="15" t="e">
        <f>+'CALIFICACION FINAL'!#REF!/'CALIFICACION FINAL'!#REF!</f>
        <v>#REF!</v>
      </c>
      <c r="N589" s="15" t="e">
        <f>+'CALIFICACION FINAL'!#REF!/'CALIFICACION FINAL'!#REF!</f>
        <v>#REF!</v>
      </c>
      <c r="O589" s="15" t="e">
        <f>+'CALIFICACION FINAL'!#REF!/'CALIFICACION FINAL'!#REF!</f>
        <v>#REF!</v>
      </c>
      <c r="P589" s="15" t="e">
        <f>+'CALIFICACION FINAL'!#REF!/'CALIFICACION FINAL'!#REF!</f>
        <v>#REF!</v>
      </c>
      <c r="Q589" s="15" t="e">
        <f>+'CALIFICACION FINAL'!#REF!/'CALIFICACION FINAL'!#REF!</f>
        <v>#REF!</v>
      </c>
      <c r="R589" s="15" t="e">
        <f>+'CALIFICACION FINAL'!#REF!/'CALIFICACION FINAL'!#REF!</f>
        <v>#REF!</v>
      </c>
      <c r="S589" s="15" t="e">
        <f>+'CALIFICACION FINAL'!#REF!/'CALIFICACION FINAL'!#REF!</f>
        <v>#REF!</v>
      </c>
      <c r="T589" s="15" t="e">
        <f>+'CALIFICACION FINAL'!#REF!/'CALIFICACION FINAL'!#REF!</f>
        <v>#REF!</v>
      </c>
      <c r="U589" s="15" t="e">
        <f>+'CALIFICACION FINAL'!#REF!/'CALIFICACION FINAL'!#REF!</f>
        <v>#REF!</v>
      </c>
    </row>
    <row r="590" spans="1:21">
      <c r="A590" s="9" t="e">
        <f>+'CALIFICACION FINAL'!#REF!</f>
        <v>#REF!</v>
      </c>
      <c r="B590" s="9" t="e">
        <f>+'CALIFICACION FINAL'!#REF!</f>
        <v>#REF!</v>
      </c>
      <c r="C590" s="9" t="e">
        <f>+'CALIFICACION FINAL'!#REF!</f>
        <v>#REF!</v>
      </c>
      <c r="D590" s="9" t="e">
        <f>+'CALIFICACION FINAL'!#REF!</f>
        <v>#REF!</v>
      </c>
      <c r="E590" s="15" t="e">
        <f>+'CALIFICACION FINAL'!#REF!/'CALIFICACION FINAL'!#REF!</f>
        <v>#REF!</v>
      </c>
      <c r="F590" s="15" t="e">
        <f>+'CALIFICACION FINAL'!#REF!/'CALIFICACION FINAL'!#REF!</f>
        <v>#REF!</v>
      </c>
      <c r="G590" s="15" t="e">
        <f>+'CALIFICACION FINAL'!#REF!/'CALIFICACION FINAL'!#REF!</f>
        <v>#REF!</v>
      </c>
      <c r="H590" s="15" t="e">
        <f>+'CALIFICACION FINAL'!#REF!/'CALIFICACION FINAL'!#REF!</f>
        <v>#REF!</v>
      </c>
      <c r="I590" s="15" t="e">
        <f>+'CALIFICACION FINAL'!#REF!/'CALIFICACION FINAL'!#REF!</f>
        <v>#REF!</v>
      </c>
      <c r="J590" s="15" t="e">
        <f>+'CALIFICACION FINAL'!#REF!/'CALIFICACION FINAL'!#REF!</f>
        <v>#REF!</v>
      </c>
      <c r="K590" s="15" t="e">
        <f>+'CALIFICACION FINAL'!#REF!/'CALIFICACION FINAL'!#REF!</f>
        <v>#REF!</v>
      </c>
      <c r="L590" s="15" t="e">
        <f>+'CALIFICACION FINAL'!#REF!/'CALIFICACION FINAL'!#REF!</f>
        <v>#REF!</v>
      </c>
      <c r="M590" s="15" t="e">
        <f>+'CALIFICACION FINAL'!#REF!/'CALIFICACION FINAL'!#REF!</f>
        <v>#REF!</v>
      </c>
      <c r="N590" s="15" t="e">
        <f>+'CALIFICACION FINAL'!#REF!/'CALIFICACION FINAL'!#REF!</f>
        <v>#REF!</v>
      </c>
      <c r="O590" s="15" t="e">
        <f>+'CALIFICACION FINAL'!#REF!/'CALIFICACION FINAL'!#REF!</f>
        <v>#REF!</v>
      </c>
      <c r="P590" s="15" t="e">
        <f>+'CALIFICACION FINAL'!#REF!/'CALIFICACION FINAL'!#REF!</f>
        <v>#REF!</v>
      </c>
      <c r="Q590" s="15" t="e">
        <f>+'CALIFICACION FINAL'!#REF!/'CALIFICACION FINAL'!#REF!</f>
        <v>#REF!</v>
      </c>
      <c r="R590" s="15" t="e">
        <f>+'CALIFICACION FINAL'!#REF!/'CALIFICACION FINAL'!#REF!</f>
        <v>#REF!</v>
      </c>
      <c r="S590" s="15" t="e">
        <f>+'CALIFICACION FINAL'!#REF!/'CALIFICACION FINAL'!#REF!</f>
        <v>#REF!</v>
      </c>
      <c r="T590" s="15" t="e">
        <f>+'CALIFICACION FINAL'!#REF!/'CALIFICACION FINAL'!#REF!</f>
        <v>#REF!</v>
      </c>
      <c r="U590" s="15" t="e">
        <f>+'CALIFICACION FINAL'!#REF!/'CALIFICACION FINAL'!#REF!</f>
        <v>#REF!</v>
      </c>
    </row>
    <row r="591" spans="1:21">
      <c r="A591" s="9" t="e">
        <f>+'CALIFICACION FINAL'!#REF!</f>
        <v>#REF!</v>
      </c>
      <c r="B591" s="9" t="e">
        <f>+'CALIFICACION FINAL'!#REF!</f>
        <v>#REF!</v>
      </c>
      <c r="C591" s="9" t="e">
        <f>+'CALIFICACION FINAL'!#REF!</f>
        <v>#REF!</v>
      </c>
      <c r="D591" s="9" t="e">
        <f>+'CALIFICACION FINAL'!#REF!</f>
        <v>#REF!</v>
      </c>
      <c r="E591" s="15" t="e">
        <f>+'CALIFICACION FINAL'!#REF!/'CALIFICACION FINAL'!#REF!</f>
        <v>#REF!</v>
      </c>
      <c r="F591" s="15" t="e">
        <f>+'CALIFICACION FINAL'!#REF!/'CALIFICACION FINAL'!#REF!</f>
        <v>#REF!</v>
      </c>
      <c r="G591" s="15" t="e">
        <f>+'CALIFICACION FINAL'!#REF!/'CALIFICACION FINAL'!#REF!</f>
        <v>#REF!</v>
      </c>
      <c r="H591" s="15" t="e">
        <f>+'CALIFICACION FINAL'!#REF!/'CALIFICACION FINAL'!#REF!</f>
        <v>#REF!</v>
      </c>
      <c r="I591" s="15" t="e">
        <f>+'CALIFICACION FINAL'!#REF!/'CALIFICACION FINAL'!#REF!</f>
        <v>#REF!</v>
      </c>
      <c r="J591" s="15" t="e">
        <f>+'CALIFICACION FINAL'!#REF!/'CALIFICACION FINAL'!#REF!</f>
        <v>#REF!</v>
      </c>
      <c r="K591" s="15" t="e">
        <f>+'CALIFICACION FINAL'!#REF!/'CALIFICACION FINAL'!#REF!</f>
        <v>#REF!</v>
      </c>
      <c r="L591" s="15" t="e">
        <f>+'CALIFICACION FINAL'!#REF!/'CALIFICACION FINAL'!#REF!</f>
        <v>#REF!</v>
      </c>
      <c r="M591" s="15" t="e">
        <f>+'CALIFICACION FINAL'!#REF!/'CALIFICACION FINAL'!#REF!</f>
        <v>#REF!</v>
      </c>
      <c r="N591" s="15" t="e">
        <f>+'CALIFICACION FINAL'!#REF!/'CALIFICACION FINAL'!#REF!</f>
        <v>#REF!</v>
      </c>
      <c r="O591" s="15" t="e">
        <f>+'CALIFICACION FINAL'!#REF!/'CALIFICACION FINAL'!#REF!</f>
        <v>#REF!</v>
      </c>
      <c r="P591" s="15" t="e">
        <f>+'CALIFICACION FINAL'!#REF!/'CALIFICACION FINAL'!#REF!</f>
        <v>#REF!</v>
      </c>
      <c r="Q591" s="15" t="e">
        <f>+'CALIFICACION FINAL'!#REF!/'CALIFICACION FINAL'!#REF!</f>
        <v>#REF!</v>
      </c>
      <c r="R591" s="15" t="e">
        <f>+'CALIFICACION FINAL'!#REF!/'CALIFICACION FINAL'!#REF!</f>
        <v>#REF!</v>
      </c>
      <c r="S591" s="15" t="e">
        <f>+'CALIFICACION FINAL'!#REF!/'CALIFICACION FINAL'!#REF!</f>
        <v>#REF!</v>
      </c>
      <c r="T591" s="15" t="e">
        <f>+'CALIFICACION FINAL'!#REF!/'CALIFICACION FINAL'!#REF!</f>
        <v>#REF!</v>
      </c>
      <c r="U591" s="15" t="e">
        <f>+'CALIFICACION FINAL'!#REF!/'CALIFICACION FINAL'!#REF!</f>
        <v>#REF!</v>
      </c>
    </row>
    <row r="592" spans="1:21">
      <c r="A592" s="9" t="e">
        <f>+'CALIFICACION FINAL'!#REF!</f>
        <v>#REF!</v>
      </c>
      <c r="B592" s="9" t="e">
        <f>+'CALIFICACION FINAL'!#REF!</f>
        <v>#REF!</v>
      </c>
      <c r="C592" s="9" t="e">
        <f>+'CALIFICACION FINAL'!#REF!</f>
        <v>#REF!</v>
      </c>
      <c r="D592" s="9" t="e">
        <f>+'CALIFICACION FINAL'!#REF!</f>
        <v>#REF!</v>
      </c>
      <c r="E592" s="15" t="e">
        <f>+'CALIFICACION FINAL'!#REF!/'CALIFICACION FINAL'!#REF!</f>
        <v>#REF!</v>
      </c>
      <c r="F592" s="15" t="e">
        <f>+'CALIFICACION FINAL'!#REF!/'CALIFICACION FINAL'!#REF!</f>
        <v>#REF!</v>
      </c>
      <c r="G592" s="15" t="e">
        <f>+'CALIFICACION FINAL'!#REF!/'CALIFICACION FINAL'!#REF!</f>
        <v>#REF!</v>
      </c>
      <c r="H592" s="15" t="e">
        <f>+'CALIFICACION FINAL'!#REF!/'CALIFICACION FINAL'!#REF!</f>
        <v>#REF!</v>
      </c>
      <c r="I592" s="15" t="e">
        <f>+'CALIFICACION FINAL'!#REF!/'CALIFICACION FINAL'!#REF!</f>
        <v>#REF!</v>
      </c>
      <c r="J592" s="15" t="e">
        <f>+'CALIFICACION FINAL'!#REF!/'CALIFICACION FINAL'!#REF!</f>
        <v>#REF!</v>
      </c>
      <c r="K592" s="15" t="e">
        <f>+'CALIFICACION FINAL'!#REF!/'CALIFICACION FINAL'!#REF!</f>
        <v>#REF!</v>
      </c>
      <c r="L592" s="15" t="e">
        <f>+'CALIFICACION FINAL'!#REF!/'CALIFICACION FINAL'!#REF!</f>
        <v>#REF!</v>
      </c>
      <c r="M592" s="15" t="e">
        <f>+'CALIFICACION FINAL'!#REF!/'CALIFICACION FINAL'!#REF!</f>
        <v>#REF!</v>
      </c>
      <c r="N592" s="15" t="e">
        <f>+'CALIFICACION FINAL'!#REF!/'CALIFICACION FINAL'!#REF!</f>
        <v>#REF!</v>
      </c>
      <c r="O592" s="15" t="e">
        <f>+'CALIFICACION FINAL'!#REF!/'CALIFICACION FINAL'!#REF!</f>
        <v>#REF!</v>
      </c>
      <c r="P592" s="15" t="e">
        <f>+'CALIFICACION FINAL'!#REF!/'CALIFICACION FINAL'!#REF!</f>
        <v>#REF!</v>
      </c>
      <c r="Q592" s="15" t="e">
        <f>+'CALIFICACION FINAL'!#REF!/'CALIFICACION FINAL'!#REF!</f>
        <v>#REF!</v>
      </c>
      <c r="R592" s="15" t="e">
        <f>+'CALIFICACION FINAL'!#REF!/'CALIFICACION FINAL'!#REF!</f>
        <v>#REF!</v>
      </c>
      <c r="S592" s="15" t="e">
        <f>+'CALIFICACION FINAL'!#REF!/'CALIFICACION FINAL'!#REF!</f>
        <v>#REF!</v>
      </c>
      <c r="T592" s="15" t="e">
        <f>+'CALIFICACION FINAL'!#REF!/'CALIFICACION FINAL'!#REF!</f>
        <v>#REF!</v>
      </c>
      <c r="U592" s="15" t="e">
        <f>+'CALIFICACION FINAL'!#REF!/'CALIFICACION FINAL'!#REF!</f>
        <v>#REF!</v>
      </c>
    </row>
    <row r="593" spans="1:21">
      <c r="A593" s="9" t="e">
        <f>+'CALIFICACION FINAL'!#REF!</f>
        <v>#REF!</v>
      </c>
      <c r="B593" s="9" t="e">
        <f>+'CALIFICACION FINAL'!#REF!</f>
        <v>#REF!</v>
      </c>
      <c r="C593" s="9" t="e">
        <f>+'CALIFICACION FINAL'!#REF!</f>
        <v>#REF!</v>
      </c>
      <c r="D593" s="9" t="e">
        <f>+'CALIFICACION FINAL'!#REF!</f>
        <v>#REF!</v>
      </c>
      <c r="E593" s="15" t="e">
        <f>+'CALIFICACION FINAL'!#REF!/'CALIFICACION FINAL'!#REF!</f>
        <v>#REF!</v>
      </c>
      <c r="F593" s="15" t="e">
        <f>+'CALIFICACION FINAL'!#REF!/'CALIFICACION FINAL'!#REF!</f>
        <v>#REF!</v>
      </c>
      <c r="G593" s="15" t="e">
        <f>+'CALIFICACION FINAL'!#REF!/'CALIFICACION FINAL'!#REF!</f>
        <v>#REF!</v>
      </c>
      <c r="H593" s="15" t="e">
        <f>+'CALIFICACION FINAL'!#REF!/'CALIFICACION FINAL'!#REF!</f>
        <v>#REF!</v>
      </c>
      <c r="I593" s="15" t="e">
        <f>+'CALIFICACION FINAL'!#REF!/'CALIFICACION FINAL'!#REF!</f>
        <v>#REF!</v>
      </c>
      <c r="J593" s="15" t="e">
        <f>+'CALIFICACION FINAL'!#REF!/'CALIFICACION FINAL'!#REF!</f>
        <v>#REF!</v>
      </c>
      <c r="K593" s="15" t="e">
        <f>+'CALIFICACION FINAL'!#REF!/'CALIFICACION FINAL'!#REF!</f>
        <v>#REF!</v>
      </c>
      <c r="L593" s="15" t="e">
        <f>+'CALIFICACION FINAL'!#REF!/'CALIFICACION FINAL'!#REF!</f>
        <v>#REF!</v>
      </c>
      <c r="M593" s="15" t="e">
        <f>+'CALIFICACION FINAL'!#REF!/'CALIFICACION FINAL'!#REF!</f>
        <v>#REF!</v>
      </c>
      <c r="N593" s="15" t="e">
        <f>+'CALIFICACION FINAL'!#REF!/'CALIFICACION FINAL'!#REF!</f>
        <v>#REF!</v>
      </c>
      <c r="O593" s="15" t="e">
        <f>+'CALIFICACION FINAL'!#REF!/'CALIFICACION FINAL'!#REF!</f>
        <v>#REF!</v>
      </c>
      <c r="P593" s="15" t="e">
        <f>+'CALIFICACION FINAL'!#REF!/'CALIFICACION FINAL'!#REF!</f>
        <v>#REF!</v>
      </c>
      <c r="Q593" s="15" t="e">
        <f>+'CALIFICACION FINAL'!#REF!/'CALIFICACION FINAL'!#REF!</f>
        <v>#REF!</v>
      </c>
      <c r="R593" s="15" t="e">
        <f>+'CALIFICACION FINAL'!#REF!/'CALIFICACION FINAL'!#REF!</f>
        <v>#REF!</v>
      </c>
      <c r="S593" s="15" t="e">
        <f>+'CALIFICACION FINAL'!#REF!/'CALIFICACION FINAL'!#REF!</f>
        <v>#REF!</v>
      </c>
      <c r="T593" s="15" t="e">
        <f>+'CALIFICACION FINAL'!#REF!/'CALIFICACION FINAL'!#REF!</f>
        <v>#REF!</v>
      </c>
      <c r="U593" s="15" t="e">
        <f>+'CALIFICACION FINAL'!#REF!/'CALIFICACION FINAL'!#REF!</f>
        <v>#REF!</v>
      </c>
    </row>
    <row r="594" spans="1:21">
      <c r="A594" s="9" t="e">
        <f>+'CALIFICACION FINAL'!#REF!</f>
        <v>#REF!</v>
      </c>
      <c r="B594" s="9" t="e">
        <f>+'CALIFICACION FINAL'!#REF!</f>
        <v>#REF!</v>
      </c>
      <c r="C594" s="9" t="e">
        <f>+'CALIFICACION FINAL'!#REF!</f>
        <v>#REF!</v>
      </c>
      <c r="D594" s="9" t="e">
        <f>+'CALIFICACION FINAL'!#REF!</f>
        <v>#REF!</v>
      </c>
      <c r="E594" s="15" t="e">
        <f>+'CALIFICACION FINAL'!#REF!/'CALIFICACION FINAL'!#REF!</f>
        <v>#REF!</v>
      </c>
      <c r="F594" s="15" t="e">
        <f>+'CALIFICACION FINAL'!#REF!/'CALIFICACION FINAL'!#REF!</f>
        <v>#REF!</v>
      </c>
      <c r="G594" s="15" t="e">
        <f>+'CALIFICACION FINAL'!#REF!/'CALIFICACION FINAL'!#REF!</f>
        <v>#REF!</v>
      </c>
      <c r="H594" s="15" t="e">
        <f>+'CALIFICACION FINAL'!#REF!/'CALIFICACION FINAL'!#REF!</f>
        <v>#REF!</v>
      </c>
      <c r="I594" s="15" t="e">
        <f>+'CALIFICACION FINAL'!#REF!/'CALIFICACION FINAL'!#REF!</f>
        <v>#REF!</v>
      </c>
      <c r="J594" s="15" t="e">
        <f>+'CALIFICACION FINAL'!#REF!/'CALIFICACION FINAL'!#REF!</f>
        <v>#REF!</v>
      </c>
      <c r="K594" s="15" t="e">
        <f>+'CALIFICACION FINAL'!#REF!/'CALIFICACION FINAL'!#REF!</f>
        <v>#REF!</v>
      </c>
      <c r="L594" s="15" t="e">
        <f>+'CALIFICACION FINAL'!#REF!/'CALIFICACION FINAL'!#REF!</f>
        <v>#REF!</v>
      </c>
      <c r="M594" s="15" t="e">
        <f>+'CALIFICACION FINAL'!#REF!/'CALIFICACION FINAL'!#REF!</f>
        <v>#REF!</v>
      </c>
      <c r="N594" s="15" t="e">
        <f>+'CALIFICACION FINAL'!#REF!/'CALIFICACION FINAL'!#REF!</f>
        <v>#REF!</v>
      </c>
      <c r="O594" s="15" t="e">
        <f>+'CALIFICACION FINAL'!#REF!/'CALIFICACION FINAL'!#REF!</f>
        <v>#REF!</v>
      </c>
      <c r="P594" s="15" t="e">
        <f>+'CALIFICACION FINAL'!#REF!/'CALIFICACION FINAL'!#REF!</f>
        <v>#REF!</v>
      </c>
      <c r="Q594" s="15" t="e">
        <f>+'CALIFICACION FINAL'!#REF!/'CALIFICACION FINAL'!#REF!</f>
        <v>#REF!</v>
      </c>
      <c r="R594" s="15" t="e">
        <f>+'CALIFICACION FINAL'!#REF!/'CALIFICACION FINAL'!#REF!</f>
        <v>#REF!</v>
      </c>
      <c r="S594" s="15" t="e">
        <f>+'CALIFICACION FINAL'!#REF!/'CALIFICACION FINAL'!#REF!</f>
        <v>#REF!</v>
      </c>
      <c r="T594" s="15" t="e">
        <f>+'CALIFICACION FINAL'!#REF!/'CALIFICACION FINAL'!#REF!</f>
        <v>#REF!</v>
      </c>
      <c r="U594" s="15" t="e">
        <f>+'CALIFICACION FINAL'!#REF!/'CALIFICACION FINAL'!#REF!</f>
        <v>#REF!</v>
      </c>
    </row>
    <row r="595" spans="1:21">
      <c r="A595" s="9" t="e">
        <f>+'CALIFICACION FINAL'!#REF!</f>
        <v>#REF!</v>
      </c>
      <c r="B595" s="9" t="e">
        <f>+'CALIFICACION FINAL'!#REF!</f>
        <v>#REF!</v>
      </c>
      <c r="C595" s="9" t="e">
        <f>+'CALIFICACION FINAL'!#REF!</f>
        <v>#REF!</v>
      </c>
      <c r="D595" s="9" t="e">
        <f>+'CALIFICACION FINAL'!#REF!</f>
        <v>#REF!</v>
      </c>
      <c r="E595" s="15" t="e">
        <f>+'CALIFICACION FINAL'!#REF!/'CALIFICACION FINAL'!#REF!</f>
        <v>#REF!</v>
      </c>
      <c r="F595" s="15" t="e">
        <f>+'CALIFICACION FINAL'!#REF!/'CALIFICACION FINAL'!#REF!</f>
        <v>#REF!</v>
      </c>
      <c r="G595" s="15" t="e">
        <f>+'CALIFICACION FINAL'!#REF!/'CALIFICACION FINAL'!#REF!</f>
        <v>#REF!</v>
      </c>
      <c r="H595" s="15" t="e">
        <f>+'CALIFICACION FINAL'!#REF!/'CALIFICACION FINAL'!#REF!</f>
        <v>#REF!</v>
      </c>
      <c r="I595" s="15" t="e">
        <f>+'CALIFICACION FINAL'!#REF!/'CALIFICACION FINAL'!#REF!</f>
        <v>#REF!</v>
      </c>
      <c r="J595" s="15" t="e">
        <f>+'CALIFICACION FINAL'!#REF!/'CALIFICACION FINAL'!#REF!</f>
        <v>#REF!</v>
      </c>
      <c r="K595" s="15" t="e">
        <f>+'CALIFICACION FINAL'!#REF!/'CALIFICACION FINAL'!#REF!</f>
        <v>#REF!</v>
      </c>
      <c r="L595" s="15" t="e">
        <f>+'CALIFICACION FINAL'!#REF!/'CALIFICACION FINAL'!#REF!</f>
        <v>#REF!</v>
      </c>
      <c r="M595" s="15" t="e">
        <f>+'CALIFICACION FINAL'!#REF!/'CALIFICACION FINAL'!#REF!</f>
        <v>#REF!</v>
      </c>
      <c r="N595" s="15" t="e">
        <f>+'CALIFICACION FINAL'!#REF!/'CALIFICACION FINAL'!#REF!</f>
        <v>#REF!</v>
      </c>
      <c r="O595" s="15" t="e">
        <f>+'CALIFICACION FINAL'!#REF!/'CALIFICACION FINAL'!#REF!</f>
        <v>#REF!</v>
      </c>
      <c r="P595" s="15" t="e">
        <f>+'CALIFICACION FINAL'!#REF!/'CALIFICACION FINAL'!#REF!</f>
        <v>#REF!</v>
      </c>
      <c r="Q595" s="15" t="e">
        <f>+'CALIFICACION FINAL'!#REF!/'CALIFICACION FINAL'!#REF!</f>
        <v>#REF!</v>
      </c>
      <c r="R595" s="15" t="e">
        <f>+'CALIFICACION FINAL'!#REF!/'CALIFICACION FINAL'!#REF!</f>
        <v>#REF!</v>
      </c>
      <c r="S595" s="15" t="e">
        <f>+'CALIFICACION FINAL'!#REF!/'CALIFICACION FINAL'!#REF!</f>
        <v>#REF!</v>
      </c>
      <c r="T595" s="15" t="e">
        <f>+'CALIFICACION FINAL'!#REF!/'CALIFICACION FINAL'!#REF!</f>
        <v>#REF!</v>
      </c>
      <c r="U595" s="15" t="e">
        <f>+'CALIFICACION FINAL'!#REF!/'CALIFICACION FINAL'!#REF!</f>
        <v>#REF!</v>
      </c>
    </row>
    <row r="596" spans="1:21">
      <c r="A596" s="9" t="e">
        <f>+'CALIFICACION FINAL'!#REF!</f>
        <v>#REF!</v>
      </c>
      <c r="B596" s="9" t="e">
        <f>+'CALIFICACION FINAL'!#REF!</f>
        <v>#REF!</v>
      </c>
      <c r="C596" s="9" t="e">
        <f>+'CALIFICACION FINAL'!#REF!</f>
        <v>#REF!</v>
      </c>
      <c r="D596" s="9" t="e">
        <f>+'CALIFICACION FINAL'!#REF!</f>
        <v>#REF!</v>
      </c>
      <c r="E596" s="15" t="e">
        <f>+'CALIFICACION FINAL'!#REF!/'CALIFICACION FINAL'!#REF!</f>
        <v>#REF!</v>
      </c>
      <c r="F596" s="15" t="e">
        <f>+'CALIFICACION FINAL'!#REF!/'CALIFICACION FINAL'!#REF!</f>
        <v>#REF!</v>
      </c>
      <c r="G596" s="15" t="e">
        <f>+'CALIFICACION FINAL'!#REF!/'CALIFICACION FINAL'!#REF!</f>
        <v>#REF!</v>
      </c>
      <c r="H596" s="15" t="e">
        <f>+'CALIFICACION FINAL'!#REF!/'CALIFICACION FINAL'!#REF!</f>
        <v>#REF!</v>
      </c>
      <c r="I596" s="15" t="e">
        <f>+'CALIFICACION FINAL'!#REF!/'CALIFICACION FINAL'!#REF!</f>
        <v>#REF!</v>
      </c>
      <c r="J596" s="15" t="e">
        <f>+'CALIFICACION FINAL'!#REF!/'CALIFICACION FINAL'!#REF!</f>
        <v>#REF!</v>
      </c>
      <c r="K596" s="15" t="e">
        <f>+'CALIFICACION FINAL'!#REF!/'CALIFICACION FINAL'!#REF!</f>
        <v>#REF!</v>
      </c>
      <c r="L596" s="15" t="e">
        <f>+'CALIFICACION FINAL'!#REF!/'CALIFICACION FINAL'!#REF!</f>
        <v>#REF!</v>
      </c>
      <c r="M596" s="15" t="e">
        <f>+'CALIFICACION FINAL'!#REF!/'CALIFICACION FINAL'!#REF!</f>
        <v>#REF!</v>
      </c>
      <c r="N596" s="15" t="e">
        <f>+'CALIFICACION FINAL'!#REF!/'CALIFICACION FINAL'!#REF!</f>
        <v>#REF!</v>
      </c>
      <c r="O596" s="15" t="e">
        <f>+'CALIFICACION FINAL'!#REF!/'CALIFICACION FINAL'!#REF!</f>
        <v>#REF!</v>
      </c>
      <c r="P596" s="15" t="e">
        <f>+'CALIFICACION FINAL'!#REF!/'CALIFICACION FINAL'!#REF!</f>
        <v>#REF!</v>
      </c>
      <c r="Q596" s="15" t="e">
        <f>+'CALIFICACION FINAL'!#REF!/'CALIFICACION FINAL'!#REF!</f>
        <v>#REF!</v>
      </c>
      <c r="R596" s="15" t="e">
        <f>+'CALIFICACION FINAL'!#REF!/'CALIFICACION FINAL'!#REF!</f>
        <v>#REF!</v>
      </c>
      <c r="S596" s="15" t="e">
        <f>+'CALIFICACION FINAL'!#REF!/'CALIFICACION FINAL'!#REF!</f>
        <v>#REF!</v>
      </c>
      <c r="T596" s="15" t="e">
        <f>+'CALIFICACION FINAL'!#REF!/'CALIFICACION FINAL'!#REF!</f>
        <v>#REF!</v>
      </c>
      <c r="U596" s="15" t="e">
        <f>+'CALIFICACION FINAL'!#REF!/'CALIFICACION FINAL'!#REF!</f>
        <v>#REF!</v>
      </c>
    </row>
    <row r="597" spans="1:21">
      <c r="A597" s="9" t="e">
        <f>+'CALIFICACION FINAL'!#REF!</f>
        <v>#REF!</v>
      </c>
      <c r="B597" s="9" t="e">
        <f>+'CALIFICACION FINAL'!#REF!</f>
        <v>#REF!</v>
      </c>
      <c r="C597" s="9" t="e">
        <f>+'CALIFICACION FINAL'!#REF!</f>
        <v>#REF!</v>
      </c>
      <c r="D597" s="9" t="e">
        <f>+'CALIFICACION FINAL'!#REF!</f>
        <v>#REF!</v>
      </c>
      <c r="E597" s="15" t="e">
        <f>+'CALIFICACION FINAL'!#REF!/'CALIFICACION FINAL'!#REF!</f>
        <v>#REF!</v>
      </c>
      <c r="F597" s="15" t="e">
        <f>+'CALIFICACION FINAL'!#REF!/'CALIFICACION FINAL'!#REF!</f>
        <v>#REF!</v>
      </c>
      <c r="G597" s="15" t="e">
        <f>+'CALIFICACION FINAL'!#REF!/'CALIFICACION FINAL'!#REF!</f>
        <v>#REF!</v>
      </c>
      <c r="H597" s="15" t="e">
        <f>+'CALIFICACION FINAL'!#REF!/'CALIFICACION FINAL'!#REF!</f>
        <v>#REF!</v>
      </c>
      <c r="I597" s="15" t="e">
        <f>+'CALIFICACION FINAL'!#REF!/'CALIFICACION FINAL'!#REF!</f>
        <v>#REF!</v>
      </c>
      <c r="J597" s="15" t="e">
        <f>+'CALIFICACION FINAL'!#REF!/'CALIFICACION FINAL'!#REF!</f>
        <v>#REF!</v>
      </c>
      <c r="K597" s="15" t="e">
        <f>+'CALIFICACION FINAL'!#REF!/'CALIFICACION FINAL'!#REF!</f>
        <v>#REF!</v>
      </c>
      <c r="L597" s="15" t="e">
        <f>+'CALIFICACION FINAL'!#REF!/'CALIFICACION FINAL'!#REF!</f>
        <v>#REF!</v>
      </c>
      <c r="M597" s="15" t="e">
        <f>+'CALIFICACION FINAL'!#REF!/'CALIFICACION FINAL'!#REF!</f>
        <v>#REF!</v>
      </c>
      <c r="N597" s="15" t="e">
        <f>+'CALIFICACION FINAL'!#REF!/'CALIFICACION FINAL'!#REF!</f>
        <v>#REF!</v>
      </c>
      <c r="O597" s="15" t="e">
        <f>+'CALIFICACION FINAL'!#REF!/'CALIFICACION FINAL'!#REF!</f>
        <v>#REF!</v>
      </c>
      <c r="P597" s="15" t="e">
        <f>+'CALIFICACION FINAL'!#REF!/'CALIFICACION FINAL'!#REF!</f>
        <v>#REF!</v>
      </c>
      <c r="Q597" s="15" t="e">
        <f>+'CALIFICACION FINAL'!#REF!/'CALIFICACION FINAL'!#REF!</f>
        <v>#REF!</v>
      </c>
      <c r="R597" s="15" t="e">
        <f>+'CALIFICACION FINAL'!#REF!/'CALIFICACION FINAL'!#REF!</f>
        <v>#REF!</v>
      </c>
      <c r="S597" s="15" t="e">
        <f>+'CALIFICACION FINAL'!#REF!/'CALIFICACION FINAL'!#REF!</f>
        <v>#REF!</v>
      </c>
      <c r="T597" s="15" t="e">
        <f>+'CALIFICACION FINAL'!#REF!/'CALIFICACION FINAL'!#REF!</f>
        <v>#REF!</v>
      </c>
      <c r="U597" s="15" t="e">
        <f>+'CALIFICACION FINAL'!#REF!/'CALIFICACION FINAL'!#REF!</f>
        <v>#REF!</v>
      </c>
    </row>
    <row r="598" spans="1:21">
      <c r="A598" s="9" t="e">
        <f>+'CALIFICACION FINAL'!#REF!</f>
        <v>#REF!</v>
      </c>
      <c r="B598" s="9" t="e">
        <f>+'CALIFICACION FINAL'!#REF!</f>
        <v>#REF!</v>
      </c>
      <c r="C598" s="9" t="e">
        <f>+'CALIFICACION FINAL'!#REF!</f>
        <v>#REF!</v>
      </c>
      <c r="D598" s="9" t="e">
        <f>+'CALIFICACION FINAL'!#REF!</f>
        <v>#REF!</v>
      </c>
      <c r="E598" s="15" t="e">
        <f>+'CALIFICACION FINAL'!#REF!/'CALIFICACION FINAL'!#REF!</f>
        <v>#REF!</v>
      </c>
      <c r="F598" s="15" t="e">
        <f>+'CALIFICACION FINAL'!#REF!/'CALIFICACION FINAL'!#REF!</f>
        <v>#REF!</v>
      </c>
      <c r="G598" s="15" t="e">
        <f>+'CALIFICACION FINAL'!#REF!/'CALIFICACION FINAL'!#REF!</f>
        <v>#REF!</v>
      </c>
      <c r="H598" s="15" t="e">
        <f>+'CALIFICACION FINAL'!#REF!/'CALIFICACION FINAL'!#REF!</f>
        <v>#REF!</v>
      </c>
      <c r="I598" s="15" t="e">
        <f>+'CALIFICACION FINAL'!#REF!/'CALIFICACION FINAL'!#REF!</f>
        <v>#REF!</v>
      </c>
      <c r="J598" s="15" t="e">
        <f>+'CALIFICACION FINAL'!#REF!/'CALIFICACION FINAL'!#REF!</f>
        <v>#REF!</v>
      </c>
      <c r="K598" s="15" t="e">
        <f>+'CALIFICACION FINAL'!#REF!/'CALIFICACION FINAL'!#REF!</f>
        <v>#REF!</v>
      </c>
      <c r="L598" s="15" t="e">
        <f>+'CALIFICACION FINAL'!#REF!/'CALIFICACION FINAL'!#REF!</f>
        <v>#REF!</v>
      </c>
      <c r="M598" s="15" t="e">
        <f>+'CALIFICACION FINAL'!#REF!/'CALIFICACION FINAL'!#REF!</f>
        <v>#REF!</v>
      </c>
      <c r="N598" s="15" t="e">
        <f>+'CALIFICACION FINAL'!#REF!/'CALIFICACION FINAL'!#REF!</f>
        <v>#REF!</v>
      </c>
      <c r="O598" s="15" t="e">
        <f>+'CALIFICACION FINAL'!#REF!/'CALIFICACION FINAL'!#REF!</f>
        <v>#REF!</v>
      </c>
      <c r="P598" s="15" t="e">
        <f>+'CALIFICACION FINAL'!#REF!/'CALIFICACION FINAL'!#REF!</f>
        <v>#REF!</v>
      </c>
      <c r="Q598" s="15" t="e">
        <f>+'CALIFICACION FINAL'!#REF!/'CALIFICACION FINAL'!#REF!</f>
        <v>#REF!</v>
      </c>
      <c r="R598" s="15" t="e">
        <f>+'CALIFICACION FINAL'!#REF!/'CALIFICACION FINAL'!#REF!</f>
        <v>#REF!</v>
      </c>
      <c r="S598" s="15" t="e">
        <f>+'CALIFICACION FINAL'!#REF!/'CALIFICACION FINAL'!#REF!</f>
        <v>#REF!</v>
      </c>
      <c r="T598" s="15" t="e">
        <f>+'CALIFICACION FINAL'!#REF!/'CALIFICACION FINAL'!#REF!</f>
        <v>#REF!</v>
      </c>
      <c r="U598" s="15" t="e">
        <f>+'CALIFICACION FINAL'!#REF!/'CALIFICACION FINAL'!#REF!</f>
        <v>#REF!</v>
      </c>
    </row>
    <row r="599" spans="1:21">
      <c r="A599" s="9" t="e">
        <f>+'CALIFICACION FINAL'!#REF!</f>
        <v>#REF!</v>
      </c>
      <c r="B599" s="9" t="e">
        <f>+'CALIFICACION FINAL'!#REF!</f>
        <v>#REF!</v>
      </c>
      <c r="C599" s="9" t="e">
        <f>+'CALIFICACION FINAL'!#REF!</f>
        <v>#REF!</v>
      </c>
      <c r="D599" s="9" t="e">
        <f>+'CALIFICACION FINAL'!#REF!</f>
        <v>#REF!</v>
      </c>
      <c r="E599" s="15" t="e">
        <f>+'CALIFICACION FINAL'!#REF!/'CALIFICACION FINAL'!#REF!</f>
        <v>#REF!</v>
      </c>
      <c r="F599" s="15" t="e">
        <f>+'CALIFICACION FINAL'!#REF!/'CALIFICACION FINAL'!#REF!</f>
        <v>#REF!</v>
      </c>
      <c r="G599" s="15" t="e">
        <f>+'CALIFICACION FINAL'!#REF!/'CALIFICACION FINAL'!#REF!</f>
        <v>#REF!</v>
      </c>
      <c r="H599" s="15" t="e">
        <f>+'CALIFICACION FINAL'!#REF!/'CALIFICACION FINAL'!#REF!</f>
        <v>#REF!</v>
      </c>
      <c r="I599" s="15" t="e">
        <f>+'CALIFICACION FINAL'!#REF!/'CALIFICACION FINAL'!#REF!</f>
        <v>#REF!</v>
      </c>
      <c r="J599" s="15" t="e">
        <f>+'CALIFICACION FINAL'!#REF!/'CALIFICACION FINAL'!#REF!</f>
        <v>#REF!</v>
      </c>
      <c r="K599" s="15" t="e">
        <f>+'CALIFICACION FINAL'!#REF!/'CALIFICACION FINAL'!#REF!</f>
        <v>#REF!</v>
      </c>
      <c r="L599" s="15" t="e">
        <f>+'CALIFICACION FINAL'!#REF!/'CALIFICACION FINAL'!#REF!</f>
        <v>#REF!</v>
      </c>
      <c r="M599" s="15" t="e">
        <f>+'CALIFICACION FINAL'!#REF!/'CALIFICACION FINAL'!#REF!</f>
        <v>#REF!</v>
      </c>
      <c r="N599" s="15" t="e">
        <f>+'CALIFICACION FINAL'!#REF!/'CALIFICACION FINAL'!#REF!</f>
        <v>#REF!</v>
      </c>
      <c r="O599" s="15" t="e">
        <f>+'CALIFICACION FINAL'!#REF!/'CALIFICACION FINAL'!#REF!</f>
        <v>#REF!</v>
      </c>
      <c r="P599" s="15" t="e">
        <f>+'CALIFICACION FINAL'!#REF!/'CALIFICACION FINAL'!#REF!</f>
        <v>#REF!</v>
      </c>
      <c r="Q599" s="15" t="e">
        <f>+'CALIFICACION FINAL'!#REF!/'CALIFICACION FINAL'!#REF!</f>
        <v>#REF!</v>
      </c>
      <c r="R599" s="15" t="e">
        <f>+'CALIFICACION FINAL'!#REF!/'CALIFICACION FINAL'!#REF!</f>
        <v>#REF!</v>
      </c>
      <c r="S599" s="15" t="e">
        <f>+'CALIFICACION FINAL'!#REF!/'CALIFICACION FINAL'!#REF!</f>
        <v>#REF!</v>
      </c>
      <c r="T599" s="15" t="e">
        <f>+'CALIFICACION FINAL'!#REF!/'CALIFICACION FINAL'!#REF!</f>
        <v>#REF!</v>
      </c>
      <c r="U599" s="15" t="e">
        <f>+'CALIFICACION FINAL'!#REF!/'CALIFICACION FINAL'!#REF!</f>
        <v>#REF!</v>
      </c>
    </row>
    <row r="600" spans="1:21">
      <c r="A600" s="9" t="e">
        <f>+'CALIFICACION FINAL'!#REF!</f>
        <v>#REF!</v>
      </c>
      <c r="B600" s="9" t="e">
        <f>+'CALIFICACION FINAL'!#REF!</f>
        <v>#REF!</v>
      </c>
      <c r="C600" s="9" t="e">
        <f>+'CALIFICACION FINAL'!#REF!</f>
        <v>#REF!</v>
      </c>
      <c r="D600" s="9" t="e">
        <f>+'CALIFICACION FINAL'!#REF!</f>
        <v>#REF!</v>
      </c>
      <c r="E600" s="15" t="e">
        <f>+'CALIFICACION FINAL'!#REF!/'CALIFICACION FINAL'!#REF!</f>
        <v>#REF!</v>
      </c>
      <c r="F600" s="15" t="e">
        <f>+'CALIFICACION FINAL'!#REF!/'CALIFICACION FINAL'!#REF!</f>
        <v>#REF!</v>
      </c>
      <c r="G600" s="15" t="e">
        <f>+'CALIFICACION FINAL'!#REF!/'CALIFICACION FINAL'!#REF!</f>
        <v>#REF!</v>
      </c>
      <c r="H600" s="15" t="e">
        <f>+'CALIFICACION FINAL'!#REF!/'CALIFICACION FINAL'!#REF!</f>
        <v>#REF!</v>
      </c>
      <c r="I600" s="15" t="e">
        <f>+'CALIFICACION FINAL'!#REF!/'CALIFICACION FINAL'!#REF!</f>
        <v>#REF!</v>
      </c>
      <c r="J600" s="15" t="e">
        <f>+'CALIFICACION FINAL'!#REF!/'CALIFICACION FINAL'!#REF!</f>
        <v>#REF!</v>
      </c>
      <c r="K600" s="15" t="e">
        <f>+'CALIFICACION FINAL'!#REF!/'CALIFICACION FINAL'!#REF!</f>
        <v>#REF!</v>
      </c>
      <c r="L600" s="15" t="e">
        <f>+'CALIFICACION FINAL'!#REF!/'CALIFICACION FINAL'!#REF!</f>
        <v>#REF!</v>
      </c>
      <c r="M600" s="15" t="e">
        <f>+'CALIFICACION FINAL'!#REF!/'CALIFICACION FINAL'!#REF!</f>
        <v>#REF!</v>
      </c>
      <c r="N600" s="15" t="e">
        <f>+'CALIFICACION FINAL'!#REF!/'CALIFICACION FINAL'!#REF!</f>
        <v>#REF!</v>
      </c>
      <c r="O600" s="15" t="e">
        <f>+'CALIFICACION FINAL'!#REF!/'CALIFICACION FINAL'!#REF!</f>
        <v>#REF!</v>
      </c>
      <c r="P600" s="15" t="e">
        <f>+'CALIFICACION FINAL'!#REF!/'CALIFICACION FINAL'!#REF!</f>
        <v>#REF!</v>
      </c>
      <c r="Q600" s="15" t="e">
        <f>+'CALIFICACION FINAL'!#REF!/'CALIFICACION FINAL'!#REF!</f>
        <v>#REF!</v>
      </c>
      <c r="R600" s="15" t="e">
        <f>+'CALIFICACION FINAL'!#REF!/'CALIFICACION FINAL'!#REF!</f>
        <v>#REF!</v>
      </c>
      <c r="S600" s="15" t="e">
        <f>+'CALIFICACION FINAL'!#REF!/'CALIFICACION FINAL'!#REF!</f>
        <v>#REF!</v>
      </c>
      <c r="T600" s="15" t="e">
        <f>+'CALIFICACION FINAL'!#REF!/'CALIFICACION FINAL'!#REF!</f>
        <v>#REF!</v>
      </c>
      <c r="U600" s="15" t="e">
        <f>+'CALIFICACION FINAL'!#REF!/'CALIFICACION FINAL'!#REF!</f>
        <v>#REF!</v>
      </c>
    </row>
    <row r="601" spans="1:21">
      <c r="A601" s="9" t="e">
        <f>+'CALIFICACION FINAL'!#REF!</f>
        <v>#REF!</v>
      </c>
      <c r="B601" s="9" t="e">
        <f>+'CALIFICACION FINAL'!#REF!</f>
        <v>#REF!</v>
      </c>
      <c r="C601" s="9" t="e">
        <f>+'CALIFICACION FINAL'!#REF!</f>
        <v>#REF!</v>
      </c>
      <c r="D601" s="9" t="e">
        <f>+'CALIFICACION FINAL'!#REF!</f>
        <v>#REF!</v>
      </c>
      <c r="E601" s="15" t="e">
        <f>+'CALIFICACION FINAL'!#REF!/'CALIFICACION FINAL'!#REF!</f>
        <v>#REF!</v>
      </c>
      <c r="F601" s="15" t="e">
        <f>+'CALIFICACION FINAL'!#REF!/'CALIFICACION FINAL'!#REF!</f>
        <v>#REF!</v>
      </c>
      <c r="G601" s="15" t="e">
        <f>+'CALIFICACION FINAL'!#REF!/'CALIFICACION FINAL'!#REF!</f>
        <v>#REF!</v>
      </c>
      <c r="H601" s="15" t="e">
        <f>+'CALIFICACION FINAL'!#REF!/'CALIFICACION FINAL'!#REF!</f>
        <v>#REF!</v>
      </c>
      <c r="I601" s="15" t="e">
        <f>+'CALIFICACION FINAL'!#REF!/'CALIFICACION FINAL'!#REF!</f>
        <v>#REF!</v>
      </c>
      <c r="J601" s="15" t="e">
        <f>+'CALIFICACION FINAL'!#REF!/'CALIFICACION FINAL'!#REF!</f>
        <v>#REF!</v>
      </c>
      <c r="K601" s="15" t="e">
        <f>+'CALIFICACION FINAL'!#REF!/'CALIFICACION FINAL'!#REF!</f>
        <v>#REF!</v>
      </c>
      <c r="L601" s="15" t="e">
        <f>+'CALIFICACION FINAL'!#REF!/'CALIFICACION FINAL'!#REF!</f>
        <v>#REF!</v>
      </c>
      <c r="M601" s="15" t="e">
        <f>+'CALIFICACION FINAL'!#REF!/'CALIFICACION FINAL'!#REF!</f>
        <v>#REF!</v>
      </c>
      <c r="N601" s="15" t="e">
        <f>+'CALIFICACION FINAL'!#REF!/'CALIFICACION FINAL'!#REF!</f>
        <v>#REF!</v>
      </c>
      <c r="O601" s="15" t="e">
        <f>+'CALIFICACION FINAL'!#REF!/'CALIFICACION FINAL'!#REF!</f>
        <v>#REF!</v>
      </c>
      <c r="P601" s="15" t="e">
        <f>+'CALIFICACION FINAL'!#REF!/'CALIFICACION FINAL'!#REF!</f>
        <v>#REF!</v>
      </c>
      <c r="Q601" s="15" t="e">
        <f>+'CALIFICACION FINAL'!#REF!/'CALIFICACION FINAL'!#REF!</f>
        <v>#REF!</v>
      </c>
      <c r="R601" s="15" t="e">
        <f>+'CALIFICACION FINAL'!#REF!/'CALIFICACION FINAL'!#REF!</f>
        <v>#REF!</v>
      </c>
      <c r="S601" s="15" t="e">
        <f>+'CALIFICACION FINAL'!#REF!/'CALIFICACION FINAL'!#REF!</f>
        <v>#REF!</v>
      </c>
      <c r="T601" s="15" t="e">
        <f>+'CALIFICACION FINAL'!#REF!/'CALIFICACION FINAL'!#REF!</f>
        <v>#REF!</v>
      </c>
      <c r="U601" s="15" t="e">
        <f>+'CALIFICACION FINAL'!#REF!/'CALIFICACION FINAL'!#REF!</f>
        <v>#REF!</v>
      </c>
    </row>
    <row r="602" spans="1:21">
      <c r="A602" s="9" t="e">
        <f>+'CALIFICACION FINAL'!#REF!</f>
        <v>#REF!</v>
      </c>
      <c r="B602" s="9" t="e">
        <f>+'CALIFICACION FINAL'!#REF!</f>
        <v>#REF!</v>
      </c>
      <c r="C602" s="9" t="e">
        <f>+'CALIFICACION FINAL'!#REF!</f>
        <v>#REF!</v>
      </c>
      <c r="D602" s="9" t="e">
        <f>+'CALIFICACION FINAL'!#REF!</f>
        <v>#REF!</v>
      </c>
      <c r="E602" s="15" t="e">
        <f>+'CALIFICACION FINAL'!#REF!/'CALIFICACION FINAL'!#REF!</f>
        <v>#REF!</v>
      </c>
      <c r="F602" s="15" t="e">
        <f>+'CALIFICACION FINAL'!#REF!/'CALIFICACION FINAL'!#REF!</f>
        <v>#REF!</v>
      </c>
      <c r="G602" s="15" t="e">
        <f>+'CALIFICACION FINAL'!#REF!/'CALIFICACION FINAL'!#REF!</f>
        <v>#REF!</v>
      </c>
      <c r="H602" s="15" t="e">
        <f>+'CALIFICACION FINAL'!#REF!/'CALIFICACION FINAL'!#REF!</f>
        <v>#REF!</v>
      </c>
      <c r="I602" s="15" t="e">
        <f>+'CALIFICACION FINAL'!#REF!/'CALIFICACION FINAL'!#REF!</f>
        <v>#REF!</v>
      </c>
      <c r="J602" s="15" t="e">
        <f>+'CALIFICACION FINAL'!#REF!/'CALIFICACION FINAL'!#REF!</f>
        <v>#REF!</v>
      </c>
      <c r="K602" s="15" t="e">
        <f>+'CALIFICACION FINAL'!#REF!/'CALIFICACION FINAL'!#REF!</f>
        <v>#REF!</v>
      </c>
      <c r="L602" s="15" t="e">
        <f>+'CALIFICACION FINAL'!#REF!/'CALIFICACION FINAL'!#REF!</f>
        <v>#REF!</v>
      </c>
      <c r="M602" s="15" t="e">
        <f>+'CALIFICACION FINAL'!#REF!/'CALIFICACION FINAL'!#REF!</f>
        <v>#REF!</v>
      </c>
      <c r="N602" s="15" t="e">
        <f>+'CALIFICACION FINAL'!#REF!/'CALIFICACION FINAL'!#REF!</f>
        <v>#REF!</v>
      </c>
      <c r="O602" s="15" t="e">
        <f>+'CALIFICACION FINAL'!#REF!/'CALIFICACION FINAL'!#REF!</f>
        <v>#REF!</v>
      </c>
      <c r="P602" s="15" t="e">
        <f>+'CALIFICACION FINAL'!#REF!/'CALIFICACION FINAL'!#REF!</f>
        <v>#REF!</v>
      </c>
      <c r="Q602" s="15" t="e">
        <f>+'CALIFICACION FINAL'!#REF!/'CALIFICACION FINAL'!#REF!</f>
        <v>#REF!</v>
      </c>
      <c r="R602" s="15" t="e">
        <f>+'CALIFICACION FINAL'!#REF!/'CALIFICACION FINAL'!#REF!</f>
        <v>#REF!</v>
      </c>
      <c r="S602" s="15" t="e">
        <f>+'CALIFICACION FINAL'!#REF!/'CALIFICACION FINAL'!#REF!</f>
        <v>#REF!</v>
      </c>
      <c r="T602" s="15" t="e">
        <f>+'CALIFICACION FINAL'!#REF!/'CALIFICACION FINAL'!#REF!</f>
        <v>#REF!</v>
      </c>
      <c r="U602" s="15" t="e">
        <f>+'CALIFICACION FINAL'!#REF!/'CALIFICACION FINAL'!#REF!</f>
        <v>#REF!</v>
      </c>
    </row>
  </sheetData>
  <conditionalFormatting sqref="Q7:U602 F6:U257 E263:U602 E6:P602">
    <cfRule type="cellIs" dxfId="0" priority="2" operator="greaterThanOrEqual">
      <formula>2</formula>
    </cfRule>
  </conditionalFormatting>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U585"/>
  <sheetViews>
    <sheetView zoomScale="70" zoomScaleNormal="70" zoomScalePageLayoutView="70" workbookViewId="0">
      <selection activeCell="E416" sqref="E416"/>
    </sheetView>
  </sheetViews>
  <sheetFormatPr baseColWidth="10" defaultRowHeight="14" x14ac:dyDescent="0"/>
  <cols>
    <col min="1" max="1" width="8.6640625" style="62" customWidth="1"/>
    <col min="2" max="2" width="76.83203125" style="400" customWidth="1"/>
    <col min="3" max="3" width="24" style="62" customWidth="1"/>
    <col min="4" max="4" width="13.33203125" style="694" customWidth="1"/>
    <col min="5" max="5" width="20.33203125" style="695" bestFit="1" customWidth="1"/>
    <col min="6" max="6" width="15" style="696" bestFit="1" customWidth="1"/>
    <col min="7" max="7" width="22" style="62" bestFit="1" customWidth="1"/>
    <col min="8" max="8" width="25.1640625" style="695" bestFit="1" customWidth="1"/>
    <col min="9" max="9" width="19.83203125" style="62" customWidth="1"/>
    <col min="10" max="10" width="26.33203125" style="62" customWidth="1"/>
    <col min="11" max="11" width="17.83203125" style="62" bestFit="1" customWidth="1"/>
    <col min="12" max="16384" width="10.83203125" style="62"/>
  </cols>
  <sheetData>
    <row r="1" spans="1:21" s="639" customFormat="1" ht="37" thickBot="1">
      <c r="A1" s="633" t="s">
        <v>3</v>
      </c>
      <c r="B1" s="634" t="s">
        <v>4</v>
      </c>
      <c r="C1" s="406" t="s">
        <v>6</v>
      </c>
      <c r="D1" s="635" t="s">
        <v>5</v>
      </c>
      <c r="E1" s="490" t="s">
        <v>357</v>
      </c>
      <c r="F1" s="636" t="s">
        <v>358</v>
      </c>
      <c r="G1" s="492" t="s">
        <v>359</v>
      </c>
      <c r="H1" s="637" t="s">
        <v>13</v>
      </c>
      <c r="I1" s="633" t="s">
        <v>360</v>
      </c>
      <c r="J1" s="638" t="s">
        <v>340</v>
      </c>
    </row>
    <row r="2" spans="1:21" ht="18">
      <c r="A2" s="640">
        <v>1</v>
      </c>
      <c r="B2" s="41" t="s">
        <v>18</v>
      </c>
      <c r="C2" s="42" t="s">
        <v>877</v>
      </c>
      <c r="D2" s="641">
        <v>4</v>
      </c>
      <c r="E2" s="642">
        <v>43373</v>
      </c>
      <c r="F2" s="643">
        <v>6940</v>
      </c>
      <c r="G2" s="644">
        <v>50313</v>
      </c>
      <c r="H2" s="645">
        <v>201252</v>
      </c>
      <c r="I2" s="646" t="s">
        <v>503</v>
      </c>
      <c r="J2" s="647" t="s">
        <v>1523</v>
      </c>
      <c r="K2" s="325"/>
      <c r="L2" s="325"/>
      <c r="M2" s="325"/>
      <c r="N2" s="325"/>
      <c r="O2" s="325"/>
      <c r="P2" s="325"/>
      <c r="Q2" s="325"/>
      <c r="R2" s="325"/>
      <c r="S2" s="325"/>
      <c r="T2" s="325"/>
      <c r="U2" s="325"/>
    </row>
    <row r="3" spans="1:21" ht="18">
      <c r="A3" s="648">
        <v>2</v>
      </c>
      <c r="B3" s="46" t="s">
        <v>19</v>
      </c>
      <c r="C3" s="47" t="s">
        <v>291</v>
      </c>
      <c r="D3" s="649">
        <v>40</v>
      </c>
      <c r="E3" s="650">
        <v>6000</v>
      </c>
      <c r="F3" s="651">
        <v>960</v>
      </c>
      <c r="G3" s="652">
        <v>6960</v>
      </c>
      <c r="H3" s="502">
        <v>278400</v>
      </c>
      <c r="I3" s="653" t="s">
        <v>363</v>
      </c>
      <c r="J3" s="654" t="s">
        <v>521</v>
      </c>
      <c r="K3" s="325"/>
      <c r="L3" s="325"/>
      <c r="M3" s="325"/>
      <c r="N3" s="325"/>
      <c r="O3" s="325"/>
      <c r="P3" s="325"/>
      <c r="Q3" s="325"/>
      <c r="R3" s="325"/>
      <c r="S3" s="325"/>
      <c r="T3" s="325"/>
      <c r="U3" s="325"/>
    </row>
    <row r="4" spans="1:21" ht="18">
      <c r="A4" s="648">
        <v>3</v>
      </c>
      <c r="B4" s="46" t="s">
        <v>20</v>
      </c>
      <c r="C4" s="47" t="s">
        <v>291</v>
      </c>
      <c r="D4" s="649">
        <v>8</v>
      </c>
      <c r="E4" s="650">
        <v>6000</v>
      </c>
      <c r="F4" s="651">
        <v>960</v>
      </c>
      <c r="G4" s="652">
        <v>6960</v>
      </c>
      <c r="H4" s="502">
        <v>55680</v>
      </c>
      <c r="I4" s="653" t="s">
        <v>363</v>
      </c>
      <c r="J4" s="654" t="s">
        <v>521</v>
      </c>
      <c r="K4" s="325"/>
      <c r="L4" s="325"/>
      <c r="M4" s="325"/>
      <c r="N4" s="325"/>
      <c r="O4" s="325"/>
      <c r="P4" s="325"/>
      <c r="Q4" s="325"/>
      <c r="R4" s="325"/>
      <c r="S4" s="325"/>
      <c r="T4" s="325"/>
      <c r="U4" s="325"/>
    </row>
    <row r="5" spans="1:21" ht="18">
      <c r="A5" s="648">
        <v>4</v>
      </c>
      <c r="B5" s="46" t="s">
        <v>21</v>
      </c>
      <c r="C5" s="47" t="s">
        <v>291</v>
      </c>
      <c r="D5" s="649">
        <v>8</v>
      </c>
      <c r="E5" s="650">
        <v>6000</v>
      </c>
      <c r="F5" s="651">
        <v>960</v>
      </c>
      <c r="G5" s="652">
        <v>6960</v>
      </c>
      <c r="H5" s="502">
        <v>55680</v>
      </c>
      <c r="I5" s="653" t="s">
        <v>363</v>
      </c>
      <c r="J5" s="654" t="s">
        <v>521</v>
      </c>
      <c r="K5" s="325"/>
      <c r="L5" s="325"/>
      <c r="M5" s="325"/>
      <c r="N5" s="325"/>
      <c r="O5" s="325"/>
      <c r="P5" s="325"/>
      <c r="Q5" s="325"/>
      <c r="R5" s="325"/>
      <c r="S5" s="325"/>
      <c r="T5" s="325"/>
      <c r="U5" s="325"/>
    </row>
    <row r="6" spans="1:21" ht="18">
      <c r="A6" s="648">
        <v>5</v>
      </c>
      <c r="B6" s="46" t="s">
        <v>22</v>
      </c>
      <c r="C6" s="47" t="s">
        <v>291</v>
      </c>
      <c r="D6" s="649">
        <v>8</v>
      </c>
      <c r="E6" s="650">
        <v>6000</v>
      </c>
      <c r="F6" s="651">
        <v>960</v>
      </c>
      <c r="G6" s="652">
        <v>6960</v>
      </c>
      <c r="H6" s="502">
        <v>55680</v>
      </c>
      <c r="I6" s="653" t="s">
        <v>363</v>
      </c>
      <c r="J6" s="654" t="s">
        <v>521</v>
      </c>
      <c r="K6" s="325"/>
      <c r="L6" s="325"/>
      <c r="M6" s="325"/>
      <c r="N6" s="325"/>
      <c r="O6" s="325"/>
      <c r="P6" s="325"/>
      <c r="Q6" s="325"/>
      <c r="R6" s="325"/>
      <c r="S6" s="325"/>
      <c r="T6" s="325"/>
      <c r="U6" s="325"/>
    </row>
    <row r="7" spans="1:21" ht="18">
      <c r="A7" s="648">
        <v>6</v>
      </c>
      <c r="B7" s="46" t="s">
        <v>23</v>
      </c>
      <c r="C7" s="47" t="s">
        <v>291</v>
      </c>
      <c r="D7" s="649">
        <v>8</v>
      </c>
      <c r="E7" s="650">
        <v>6000</v>
      </c>
      <c r="F7" s="651">
        <v>960</v>
      </c>
      <c r="G7" s="652">
        <v>6960</v>
      </c>
      <c r="H7" s="502">
        <v>55680</v>
      </c>
      <c r="I7" s="653" t="s">
        <v>363</v>
      </c>
      <c r="J7" s="654" t="s">
        <v>521</v>
      </c>
      <c r="K7" s="325"/>
      <c r="L7" s="325"/>
      <c r="M7" s="325"/>
      <c r="N7" s="325"/>
      <c r="O7" s="325"/>
      <c r="P7" s="325"/>
      <c r="Q7" s="325"/>
      <c r="R7" s="325"/>
      <c r="S7" s="325"/>
      <c r="T7" s="325"/>
      <c r="U7" s="325"/>
    </row>
    <row r="8" spans="1:21" ht="18">
      <c r="A8" s="648">
        <v>7</v>
      </c>
      <c r="B8" s="46" t="s">
        <v>24</v>
      </c>
      <c r="C8" s="47" t="s">
        <v>291</v>
      </c>
      <c r="D8" s="649">
        <v>16</v>
      </c>
      <c r="E8" s="650">
        <v>6000</v>
      </c>
      <c r="F8" s="651">
        <v>960</v>
      </c>
      <c r="G8" s="652">
        <v>6960</v>
      </c>
      <c r="H8" s="502">
        <v>111360</v>
      </c>
      <c r="I8" s="653" t="s">
        <v>363</v>
      </c>
      <c r="J8" s="654" t="s">
        <v>521</v>
      </c>
      <c r="K8" s="325"/>
      <c r="L8" s="325"/>
      <c r="M8" s="325"/>
      <c r="N8" s="325"/>
      <c r="O8" s="325"/>
      <c r="P8" s="325"/>
      <c r="Q8" s="325"/>
      <c r="R8" s="325"/>
      <c r="S8" s="325"/>
      <c r="T8" s="325"/>
      <c r="U8" s="325"/>
    </row>
    <row r="9" spans="1:21" ht="18">
      <c r="A9" s="648">
        <v>8</v>
      </c>
      <c r="B9" s="46" t="s">
        <v>25</v>
      </c>
      <c r="C9" s="47" t="s">
        <v>291</v>
      </c>
      <c r="D9" s="649">
        <v>8</v>
      </c>
      <c r="E9" s="655"/>
      <c r="F9" s="656"/>
      <c r="G9" s="652">
        <v>0</v>
      </c>
      <c r="H9" s="502">
        <v>0</v>
      </c>
      <c r="I9" s="657"/>
      <c r="J9" s="654"/>
      <c r="K9" s="325"/>
      <c r="L9" s="325"/>
      <c r="M9" s="325"/>
      <c r="N9" s="325"/>
      <c r="O9" s="325"/>
      <c r="P9" s="325"/>
      <c r="Q9" s="325"/>
      <c r="R9" s="325"/>
      <c r="S9" s="325"/>
      <c r="T9" s="325"/>
      <c r="U9" s="325"/>
    </row>
    <row r="10" spans="1:21" ht="18">
      <c r="A10" s="648">
        <v>9</v>
      </c>
      <c r="B10" s="46" t="s">
        <v>26</v>
      </c>
      <c r="C10" s="47" t="s">
        <v>291</v>
      </c>
      <c r="D10" s="649">
        <v>4</v>
      </c>
      <c r="E10" s="650">
        <v>6000</v>
      </c>
      <c r="F10" s="651">
        <v>960</v>
      </c>
      <c r="G10" s="652">
        <v>6960</v>
      </c>
      <c r="H10" s="502">
        <v>27840</v>
      </c>
      <c r="I10" s="653" t="s">
        <v>363</v>
      </c>
      <c r="J10" s="654" t="s">
        <v>521</v>
      </c>
      <c r="K10" s="325"/>
      <c r="L10" s="325"/>
      <c r="M10" s="325"/>
      <c r="N10" s="325"/>
      <c r="O10" s="325"/>
      <c r="P10" s="325"/>
      <c r="Q10" s="325"/>
      <c r="R10" s="325"/>
      <c r="S10" s="325"/>
      <c r="T10" s="325"/>
      <c r="U10" s="325"/>
    </row>
    <row r="11" spans="1:21" ht="18">
      <c r="A11" s="648">
        <v>10</v>
      </c>
      <c r="B11" s="46" t="s">
        <v>27</v>
      </c>
      <c r="C11" s="47" t="s">
        <v>291</v>
      </c>
      <c r="D11" s="649">
        <v>8</v>
      </c>
      <c r="E11" s="650">
        <v>6000</v>
      </c>
      <c r="F11" s="651">
        <v>960</v>
      </c>
      <c r="G11" s="652">
        <v>6960</v>
      </c>
      <c r="H11" s="502">
        <v>55680</v>
      </c>
      <c r="I11" s="653" t="s">
        <v>363</v>
      </c>
      <c r="J11" s="654" t="s">
        <v>521</v>
      </c>
      <c r="K11" s="325"/>
      <c r="L11" s="325"/>
      <c r="M11" s="325"/>
      <c r="N11" s="325"/>
      <c r="O11" s="325"/>
      <c r="P11" s="325"/>
      <c r="Q11" s="325"/>
      <c r="R11" s="325"/>
      <c r="S11" s="325"/>
      <c r="T11" s="325"/>
      <c r="U11" s="325"/>
    </row>
    <row r="12" spans="1:21" ht="18">
      <c r="A12" s="648">
        <v>11</v>
      </c>
      <c r="B12" s="46" t="s">
        <v>720</v>
      </c>
      <c r="C12" s="47" t="s">
        <v>291</v>
      </c>
      <c r="D12" s="649">
        <v>8</v>
      </c>
      <c r="E12" s="650">
        <v>6000</v>
      </c>
      <c r="F12" s="651">
        <v>960</v>
      </c>
      <c r="G12" s="652">
        <v>6960</v>
      </c>
      <c r="H12" s="502">
        <v>55680</v>
      </c>
      <c r="I12" s="653" t="s">
        <v>363</v>
      </c>
      <c r="J12" s="654" t="s">
        <v>521</v>
      </c>
      <c r="K12" s="325"/>
      <c r="L12" s="325"/>
      <c r="M12" s="325"/>
      <c r="N12" s="325"/>
      <c r="O12" s="325"/>
      <c r="P12" s="325"/>
      <c r="Q12" s="325"/>
      <c r="R12" s="325"/>
      <c r="S12" s="325"/>
      <c r="T12" s="325"/>
      <c r="U12" s="325"/>
    </row>
    <row r="13" spans="1:21" ht="18">
      <c r="A13" s="648">
        <v>12</v>
      </c>
      <c r="B13" s="46" t="s">
        <v>29</v>
      </c>
      <c r="C13" s="47" t="s">
        <v>291</v>
      </c>
      <c r="D13" s="649">
        <v>68</v>
      </c>
      <c r="E13" s="650">
        <v>6000</v>
      </c>
      <c r="F13" s="651">
        <v>960</v>
      </c>
      <c r="G13" s="652">
        <v>6960</v>
      </c>
      <c r="H13" s="502">
        <v>473280</v>
      </c>
      <c r="I13" s="653" t="s">
        <v>363</v>
      </c>
      <c r="J13" s="654" t="s">
        <v>521</v>
      </c>
      <c r="K13" s="325"/>
      <c r="L13" s="325"/>
      <c r="M13" s="325"/>
      <c r="N13" s="325"/>
      <c r="O13" s="325"/>
      <c r="P13" s="325"/>
      <c r="Q13" s="325"/>
      <c r="R13" s="325"/>
      <c r="S13" s="325"/>
      <c r="T13" s="325"/>
      <c r="U13" s="325"/>
    </row>
    <row r="14" spans="1:21" ht="18">
      <c r="A14" s="648">
        <v>13</v>
      </c>
      <c r="B14" s="46" t="s">
        <v>30</v>
      </c>
      <c r="C14" s="47" t="s">
        <v>291</v>
      </c>
      <c r="D14" s="649">
        <v>8</v>
      </c>
      <c r="E14" s="650">
        <v>6000</v>
      </c>
      <c r="F14" s="651">
        <v>960</v>
      </c>
      <c r="G14" s="652">
        <v>6960</v>
      </c>
      <c r="H14" s="502">
        <v>55680</v>
      </c>
      <c r="I14" s="653" t="s">
        <v>363</v>
      </c>
      <c r="J14" s="654" t="s">
        <v>521</v>
      </c>
      <c r="K14" s="325"/>
      <c r="L14" s="325"/>
      <c r="M14" s="325"/>
      <c r="N14" s="325"/>
      <c r="O14" s="325"/>
      <c r="P14" s="325"/>
      <c r="Q14" s="325"/>
      <c r="R14" s="325"/>
      <c r="S14" s="325"/>
      <c r="T14" s="325"/>
      <c r="U14" s="325"/>
    </row>
    <row r="15" spans="1:21" ht="18">
      <c r="A15" s="648">
        <v>14</v>
      </c>
      <c r="B15" s="46" t="s">
        <v>31</v>
      </c>
      <c r="C15" s="47" t="s">
        <v>291</v>
      </c>
      <c r="D15" s="649">
        <v>8</v>
      </c>
      <c r="E15" s="650">
        <v>6000</v>
      </c>
      <c r="F15" s="651">
        <v>960</v>
      </c>
      <c r="G15" s="652">
        <v>6960</v>
      </c>
      <c r="H15" s="502">
        <v>55680</v>
      </c>
      <c r="I15" s="653" t="s">
        <v>363</v>
      </c>
      <c r="J15" s="654" t="s">
        <v>521</v>
      </c>
      <c r="K15" s="325"/>
      <c r="L15" s="325"/>
      <c r="M15" s="325"/>
      <c r="N15" s="325"/>
      <c r="O15" s="325"/>
      <c r="P15" s="325"/>
      <c r="Q15" s="325"/>
      <c r="R15" s="325"/>
      <c r="S15" s="325"/>
      <c r="T15" s="325"/>
      <c r="U15" s="325"/>
    </row>
    <row r="16" spans="1:21" ht="18">
      <c r="A16" s="648">
        <v>15</v>
      </c>
      <c r="B16" s="46" t="s">
        <v>34</v>
      </c>
      <c r="C16" s="47" t="s">
        <v>291</v>
      </c>
      <c r="D16" s="649">
        <v>2</v>
      </c>
      <c r="E16" s="655"/>
      <c r="F16" s="656"/>
      <c r="G16" s="652">
        <v>0</v>
      </c>
      <c r="H16" s="502">
        <v>0</v>
      </c>
      <c r="I16" s="657"/>
      <c r="J16" s="654"/>
      <c r="K16" s="325"/>
      <c r="L16" s="325"/>
      <c r="M16" s="325"/>
      <c r="N16" s="325"/>
      <c r="O16" s="325"/>
      <c r="P16" s="325"/>
      <c r="Q16" s="325"/>
      <c r="R16" s="325"/>
      <c r="S16" s="325"/>
      <c r="T16" s="325"/>
      <c r="U16" s="325"/>
    </row>
    <row r="17" spans="1:21" ht="18">
      <c r="A17" s="648">
        <v>16</v>
      </c>
      <c r="B17" s="46" t="s">
        <v>32</v>
      </c>
      <c r="C17" s="47" t="s">
        <v>292</v>
      </c>
      <c r="D17" s="649">
        <v>8</v>
      </c>
      <c r="E17" s="655"/>
      <c r="F17" s="656"/>
      <c r="G17" s="652">
        <v>0</v>
      </c>
      <c r="H17" s="502">
        <v>0</v>
      </c>
      <c r="I17" s="657"/>
      <c r="J17" s="654"/>
      <c r="K17" s="325"/>
      <c r="L17" s="325"/>
      <c r="M17" s="325"/>
      <c r="N17" s="325"/>
      <c r="O17" s="325"/>
      <c r="P17" s="325"/>
      <c r="Q17" s="325"/>
      <c r="R17" s="325"/>
      <c r="S17" s="325"/>
      <c r="T17" s="325"/>
      <c r="U17" s="325"/>
    </row>
    <row r="18" spans="1:21" ht="18">
      <c r="A18" s="648">
        <v>17</v>
      </c>
      <c r="B18" s="46" t="s">
        <v>33</v>
      </c>
      <c r="C18" s="47" t="s">
        <v>292</v>
      </c>
      <c r="D18" s="649">
        <v>4</v>
      </c>
      <c r="E18" s="655"/>
      <c r="F18" s="656"/>
      <c r="G18" s="652">
        <v>0</v>
      </c>
      <c r="H18" s="502">
        <v>0</v>
      </c>
      <c r="I18" s="657"/>
      <c r="J18" s="654"/>
      <c r="K18" s="325"/>
      <c r="L18" s="325"/>
      <c r="M18" s="325"/>
      <c r="N18" s="325"/>
      <c r="O18" s="325"/>
      <c r="P18" s="325"/>
      <c r="Q18" s="325"/>
      <c r="R18" s="325"/>
      <c r="S18" s="325"/>
      <c r="T18" s="325"/>
      <c r="U18" s="325"/>
    </row>
    <row r="19" spans="1:21" ht="18">
      <c r="A19" s="648">
        <v>18</v>
      </c>
      <c r="B19" s="46" t="s">
        <v>35</v>
      </c>
      <c r="C19" s="47" t="s">
        <v>293</v>
      </c>
      <c r="D19" s="649">
        <v>248</v>
      </c>
      <c r="E19" s="650">
        <v>2533</v>
      </c>
      <c r="F19" s="658">
        <v>0</v>
      </c>
      <c r="G19" s="652">
        <v>2533</v>
      </c>
      <c r="H19" s="502">
        <v>628184</v>
      </c>
      <c r="I19" s="653" t="s">
        <v>343</v>
      </c>
      <c r="J19" s="654" t="s">
        <v>1377</v>
      </c>
      <c r="K19" s="325"/>
      <c r="L19" s="325"/>
      <c r="M19" s="325"/>
      <c r="N19" s="325"/>
      <c r="O19" s="325"/>
      <c r="P19" s="325"/>
      <c r="Q19" s="325"/>
      <c r="R19" s="325"/>
      <c r="S19" s="325"/>
      <c r="T19" s="325"/>
      <c r="U19" s="325"/>
    </row>
    <row r="20" spans="1:21" ht="18">
      <c r="A20" s="648">
        <v>19</v>
      </c>
      <c r="B20" s="46" t="s">
        <v>36</v>
      </c>
      <c r="C20" s="47" t="s">
        <v>877</v>
      </c>
      <c r="D20" s="649">
        <v>4</v>
      </c>
      <c r="E20" s="650">
        <v>44733</v>
      </c>
      <c r="F20" s="658">
        <v>0</v>
      </c>
      <c r="G20" s="652">
        <v>44733</v>
      </c>
      <c r="H20" s="502">
        <v>178932</v>
      </c>
      <c r="I20" s="653" t="s">
        <v>503</v>
      </c>
      <c r="J20" s="654" t="s">
        <v>1523</v>
      </c>
      <c r="K20" s="325"/>
      <c r="L20" s="325"/>
      <c r="M20" s="325"/>
      <c r="N20" s="325"/>
      <c r="O20" s="325"/>
      <c r="P20" s="325"/>
      <c r="Q20" s="325"/>
      <c r="R20" s="325"/>
      <c r="S20" s="325"/>
      <c r="T20" s="325"/>
      <c r="U20" s="325"/>
    </row>
    <row r="21" spans="1:21" s="340" customFormat="1" ht="18">
      <c r="A21" s="648">
        <v>20</v>
      </c>
      <c r="B21" s="46" t="s">
        <v>37</v>
      </c>
      <c r="C21" s="47" t="s">
        <v>295</v>
      </c>
      <c r="D21" s="649">
        <v>120</v>
      </c>
      <c r="E21" s="650">
        <v>7000</v>
      </c>
      <c r="F21" s="658">
        <v>0</v>
      </c>
      <c r="G21" s="652">
        <v>7000</v>
      </c>
      <c r="H21" s="502">
        <v>840000</v>
      </c>
      <c r="I21" s="653" t="s">
        <v>343</v>
      </c>
      <c r="J21" s="654" t="s">
        <v>1296</v>
      </c>
      <c r="K21" s="325"/>
      <c r="L21" s="339"/>
      <c r="M21" s="339"/>
      <c r="N21" s="339"/>
      <c r="O21" s="339"/>
      <c r="P21" s="339"/>
      <c r="Q21" s="339"/>
      <c r="R21" s="339"/>
      <c r="S21" s="339"/>
      <c r="T21" s="339"/>
      <c r="U21" s="339"/>
    </row>
    <row r="22" spans="1:21" ht="18">
      <c r="A22" s="648">
        <v>21</v>
      </c>
      <c r="B22" s="46" t="s">
        <v>38</v>
      </c>
      <c r="C22" s="47" t="s">
        <v>292</v>
      </c>
      <c r="D22" s="649">
        <v>8000</v>
      </c>
      <c r="E22" s="650">
        <v>17</v>
      </c>
      <c r="F22" s="651">
        <v>3</v>
      </c>
      <c r="G22" s="652">
        <v>20</v>
      </c>
      <c r="H22" s="502">
        <v>160000</v>
      </c>
      <c r="I22" s="653" t="s">
        <v>619</v>
      </c>
      <c r="J22" s="654" t="s">
        <v>525</v>
      </c>
      <c r="K22" s="325"/>
      <c r="L22" s="325"/>
      <c r="M22" s="325"/>
      <c r="N22" s="325"/>
      <c r="O22" s="325"/>
      <c r="P22" s="325"/>
      <c r="Q22" s="325"/>
      <c r="R22" s="325"/>
      <c r="S22" s="325"/>
      <c r="T22" s="325"/>
      <c r="U22" s="325"/>
    </row>
    <row r="23" spans="1:21" ht="18">
      <c r="A23" s="648">
        <v>22</v>
      </c>
      <c r="B23" s="46" t="s">
        <v>721</v>
      </c>
      <c r="C23" s="47" t="s">
        <v>292</v>
      </c>
      <c r="D23" s="649">
        <v>120</v>
      </c>
      <c r="E23" s="650">
        <v>1923</v>
      </c>
      <c r="F23" s="658">
        <v>0</v>
      </c>
      <c r="G23" s="652">
        <v>1923</v>
      </c>
      <c r="H23" s="502">
        <v>230760</v>
      </c>
      <c r="I23" s="653" t="s">
        <v>397</v>
      </c>
      <c r="J23" s="654" t="s">
        <v>1380</v>
      </c>
      <c r="K23" s="325"/>
      <c r="L23" s="325"/>
      <c r="M23" s="325"/>
      <c r="N23" s="325"/>
      <c r="O23" s="325"/>
      <c r="P23" s="325"/>
      <c r="Q23" s="325"/>
      <c r="R23" s="325"/>
      <c r="S23" s="325"/>
      <c r="T23" s="325"/>
      <c r="U23" s="325"/>
    </row>
    <row r="24" spans="1:21" ht="18">
      <c r="A24" s="648">
        <v>23</v>
      </c>
      <c r="B24" s="46" t="s">
        <v>39</v>
      </c>
      <c r="C24" s="47" t="s">
        <v>292</v>
      </c>
      <c r="D24" s="649">
        <v>120</v>
      </c>
      <c r="E24" s="655"/>
      <c r="F24" s="656"/>
      <c r="G24" s="652">
        <v>0</v>
      </c>
      <c r="H24" s="502">
        <v>0</v>
      </c>
      <c r="I24" s="657"/>
      <c r="J24" s="654"/>
      <c r="K24" s="325"/>
      <c r="L24" s="325"/>
      <c r="M24" s="325"/>
      <c r="N24" s="325"/>
      <c r="O24" s="325"/>
      <c r="P24" s="325"/>
      <c r="Q24" s="325"/>
      <c r="R24" s="325"/>
      <c r="S24" s="325"/>
      <c r="T24" s="325"/>
      <c r="U24" s="325"/>
    </row>
    <row r="25" spans="1:21" ht="18">
      <c r="A25" s="648">
        <v>24</v>
      </c>
      <c r="B25" s="46" t="s">
        <v>722</v>
      </c>
      <c r="C25" s="47" t="s">
        <v>296</v>
      </c>
      <c r="D25" s="649">
        <v>4</v>
      </c>
      <c r="E25" s="650">
        <v>326333</v>
      </c>
      <c r="F25" s="658">
        <v>0</v>
      </c>
      <c r="G25" s="652">
        <v>326333</v>
      </c>
      <c r="H25" s="502">
        <v>1305332</v>
      </c>
      <c r="I25" s="653" t="s">
        <v>369</v>
      </c>
      <c r="J25" s="654" t="s">
        <v>952</v>
      </c>
      <c r="K25" s="325"/>
      <c r="L25" s="325"/>
      <c r="M25" s="325"/>
      <c r="N25" s="325"/>
      <c r="O25" s="325"/>
      <c r="P25" s="325"/>
      <c r="Q25" s="325"/>
      <c r="R25" s="325"/>
      <c r="S25" s="325"/>
      <c r="T25" s="325"/>
      <c r="U25" s="325"/>
    </row>
    <row r="26" spans="1:21" ht="18">
      <c r="A26" s="648">
        <v>25</v>
      </c>
      <c r="B26" s="46" t="s">
        <v>723</v>
      </c>
      <c r="C26" s="47" t="s">
        <v>297</v>
      </c>
      <c r="D26" s="649">
        <v>4</v>
      </c>
      <c r="E26" s="650">
        <v>325067</v>
      </c>
      <c r="F26" s="658">
        <v>0</v>
      </c>
      <c r="G26" s="652">
        <v>325067</v>
      </c>
      <c r="H26" s="502">
        <v>1300268</v>
      </c>
      <c r="I26" s="653" t="s">
        <v>369</v>
      </c>
      <c r="J26" s="654" t="s">
        <v>952</v>
      </c>
      <c r="K26" s="325"/>
      <c r="L26" s="325"/>
      <c r="M26" s="325"/>
      <c r="N26" s="325"/>
      <c r="O26" s="325"/>
      <c r="P26" s="325"/>
      <c r="Q26" s="325"/>
      <c r="R26" s="325"/>
      <c r="S26" s="325"/>
      <c r="T26" s="325"/>
      <c r="U26" s="325"/>
    </row>
    <row r="27" spans="1:21" ht="18">
      <c r="A27" s="648">
        <v>26</v>
      </c>
      <c r="B27" s="46" t="s">
        <v>724</v>
      </c>
      <c r="C27" s="47" t="s">
        <v>297</v>
      </c>
      <c r="D27" s="649">
        <v>4</v>
      </c>
      <c r="E27" s="650">
        <v>627467</v>
      </c>
      <c r="F27" s="658">
        <v>0</v>
      </c>
      <c r="G27" s="652">
        <v>627467</v>
      </c>
      <c r="H27" s="502">
        <v>2509868</v>
      </c>
      <c r="I27" s="653" t="s">
        <v>369</v>
      </c>
      <c r="J27" s="654" t="s">
        <v>952</v>
      </c>
      <c r="K27" s="325"/>
      <c r="L27" s="325"/>
      <c r="M27" s="325"/>
      <c r="N27" s="325"/>
      <c r="O27" s="325"/>
      <c r="P27" s="325"/>
      <c r="Q27" s="325"/>
      <c r="R27" s="325"/>
      <c r="S27" s="325"/>
      <c r="T27" s="325"/>
      <c r="U27" s="325"/>
    </row>
    <row r="28" spans="1:21" ht="36">
      <c r="A28" s="648">
        <v>27</v>
      </c>
      <c r="B28" s="46" t="s">
        <v>725</v>
      </c>
      <c r="C28" s="47" t="s">
        <v>292</v>
      </c>
      <c r="D28" s="649">
        <v>40</v>
      </c>
      <c r="E28" s="650">
        <v>14253</v>
      </c>
      <c r="F28" s="658">
        <v>0</v>
      </c>
      <c r="G28" s="652">
        <v>14253</v>
      </c>
      <c r="H28" s="502">
        <v>570120</v>
      </c>
      <c r="I28" s="653" t="s">
        <v>397</v>
      </c>
      <c r="J28" s="654" t="s">
        <v>1524</v>
      </c>
      <c r="K28" s="325"/>
      <c r="L28" s="325"/>
      <c r="M28" s="325"/>
      <c r="N28" s="325"/>
      <c r="O28" s="325"/>
      <c r="P28" s="325"/>
      <c r="Q28" s="325"/>
      <c r="R28" s="325"/>
      <c r="S28" s="325"/>
      <c r="T28" s="325"/>
      <c r="U28" s="325"/>
    </row>
    <row r="29" spans="1:21" ht="18">
      <c r="A29" s="648">
        <v>28</v>
      </c>
      <c r="B29" s="46" t="s">
        <v>726</v>
      </c>
      <c r="C29" s="47" t="s">
        <v>292</v>
      </c>
      <c r="D29" s="649">
        <v>40</v>
      </c>
      <c r="E29" s="655"/>
      <c r="F29" s="656"/>
      <c r="G29" s="652">
        <v>0</v>
      </c>
      <c r="H29" s="502">
        <v>0</v>
      </c>
      <c r="I29" s="657"/>
      <c r="J29" s="654"/>
      <c r="K29" s="325"/>
      <c r="L29" s="325"/>
      <c r="M29" s="325"/>
      <c r="N29" s="325"/>
      <c r="O29" s="325"/>
      <c r="P29" s="325"/>
      <c r="Q29" s="325"/>
      <c r="R29" s="325"/>
      <c r="S29" s="325"/>
      <c r="T29" s="325"/>
      <c r="U29" s="325"/>
    </row>
    <row r="30" spans="1:21" ht="18">
      <c r="A30" s="648">
        <v>29</v>
      </c>
      <c r="B30" s="46" t="s">
        <v>727</v>
      </c>
      <c r="C30" s="47" t="s">
        <v>292</v>
      </c>
      <c r="D30" s="649">
        <v>60</v>
      </c>
      <c r="E30" s="650">
        <v>11540</v>
      </c>
      <c r="F30" s="658">
        <v>0</v>
      </c>
      <c r="G30" s="652">
        <v>11540</v>
      </c>
      <c r="H30" s="502">
        <v>692400</v>
      </c>
      <c r="I30" s="653" t="s">
        <v>369</v>
      </c>
      <c r="J30" s="659" t="s">
        <v>684</v>
      </c>
      <c r="K30" s="325"/>
      <c r="L30" s="325"/>
      <c r="M30" s="325"/>
      <c r="N30" s="325"/>
      <c r="O30" s="325"/>
      <c r="P30" s="325"/>
      <c r="Q30" s="325"/>
      <c r="R30" s="325"/>
      <c r="S30" s="325"/>
      <c r="T30" s="325"/>
      <c r="U30" s="325"/>
    </row>
    <row r="31" spans="1:21" ht="18">
      <c r="A31" s="648">
        <v>30</v>
      </c>
      <c r="B31" s="46" t="s">
        <v>40</v>
      </c>
      <c r="C31" s="47" t="s">
        <v>292</v>
      </c>
      <c r="D31" s="649">
        <v>60</v>
      </c>
      <c r="E31" s="650">
        <v>20033</v>
      </c>
      <c r="F31" s="658">
        <v>0</v>
      </c>
      <c r="G31" s="652">
        <v>20033</v>
      </c>
      <c r="H31" s="502">
        <v>1201980</v>
      </c>
      <c r="I31" s="653" t="s">
        <v>369</v>
      </c>
      <c r="J31" s="659" t="s">
        <v>684</v>
      </c>
      <c r="K31" s="325"/>
      <c r="L31" s="325"/>
      <c r="M31" s="325"/>
      <c r="N31" s="325"/>
      <c r="O31" s="325"/>
      <c r="P31" s="325"/>
      <c r="Q31" s="325"/>
      <c r="R31" s="325"/>
      <c r="S31" s="325"/>
      <c r="T31" s="325"/>
      <c r="U31" s="325"/>
    </row>
    <row r="32" spans="1:21" ht="18">
      <c r="A32" s="648">
        <v>31</v>
      </c>
      <c r="B32" s="46" t="s">
        <v>41</v>
      </c>
      <c r="C32" s="47" t="s">
        <v>292</v>
      </c>
      <c r="D32" s="649">
        <v>20</v>
      </c>
      <c r="E32" s="650">
        <v>29867</v>
      </c>
      <c r="F32" s="658">
        <v>0</v>
      </c>
      <c r="G32" s="652">
        <v>29867</v>
      </c>
      <c r="H32" s="502">
        <v>597340</v>
      </c>
      <c r="I32" s="653" t="s">
        <v>369</v>
      </c>
      <c r="J32" s="654" t="s">
        <v>952</v>
      </c>
      <c r="K32" s="325"/>
      <c r="L32" s="325"/>
      <c r="M32" s="325"/>
      <c r="N32" s="325"/>
      <c r="O32" s="325"/>
      <c r="P32" s="325"/>
      <c r="Q32" s="325"/>
      <c r="R32" s="325"/>
      <c r="S32" s="325"/>
      <c r="T32" s="325"/>
      <c r="U32" s="325"/>
    </row>
    <row r="33" spans="1:21" ht="18">
      <c r="A33" s="648">
        <v>32</v>
      </c>
      <c r="B33" s="46" t="s">
        <v>728</v>
      </c>
      <c r="C33" s="47" t="s">
        <v>292</v>
      </c>
      <c r="D33" s="649">
        <v>40</v>
      </c>
      <c r="E33" s="650">
        <v>26151</v>
      </c>
      <c r="F33" s="658">
        <v>0</v>
      </c>
      <c r="G33" s="652">
        <v>26151</v>
      </c>
      <c r="H33" s="502">
        <v>1046040</v>
      </c>
      <c r="I33" s="653" t="s">
        <v>397</v>
      </c>
      <c r="J33" s="654" t="s">
        <v>1508</v>
      </c>
      <c r="K33" s="325"/>
      <c r="L33" s="325"/>
      <c r="M33" s="325"/>
      <c r="N33" s="325"/>
      <c r="O33" s="325"/>
      <c r="P33" s="325"/>
      <c r="Q33" s="325"/>
      <c r="R33" s="325"/>
      <c r="S33" s="325"/>
      <c r="T33" s="325"/>
      <c r="U33" s="325"/>
    </row>
    <row r="34" spans="1:21" ht="18">
      <c r="A34" s="648">
        <v>33</v>
      </c>
      <c r="B34" s="46" t="s">
        <v>729</v>
      </c>
      <c r="C34" s="47" t="s">
        <v>292</v>
      </c>
      <c r="D34" s="649">
        <v>40</v>
      </c>
      <c r="E34" s="650">
        <v>18653</v>
      </c>
      <c r="F34" s="658">
        <v>0</v>
      </c>
      <c r="G34" s="652">
        <v>18653</v>
      </c>
      <c r="H34" s="502">
        <v>746120</v>
      </c>
      <c r="I34" s="653" t="s">
        <v>369</v>
      </c>
      <c r="J34" s="654" t="s">
        <v>650</v>
      </c>
      <c r="K34" s="325"/>
      <c r="L34" s="325"/>
      <c r="M34" s="325"/>
      <c r="N34" s="325"/>
      <c r="O34" s="325"/>
      <c r="P34" s="325"/>
      <c r="Q34" s="325"/>
      <c r="R34" s="325"/>
      <c r="S34" s="325"/>
      <c r="T34" s="325"/>
      <c r="U34" s="325"/>
    </row>
    <row r="35" spans="1:21" ht="18">
      <c r="A35" s="648">
        <v>34</v>
      </c>
      <c r="B35" s="46" t="s">
        <v>730</v>
      </c>
      <c r="C35" s="47" t="s">
        <v>292</v>
      </c>
      <c r="D35" s="649">
        <v>40</v>
      </c>
      <c r="E35" s="650">
        <v>32587</v>
      </c>
      <c r="F35" s="658">
        <v>0</v>
      </c>
      <c r="G35" s="652">
        <v>32587</v>
      </c>
      <c r="H35" s="502">
        <v>1303480</v>
      </c>
      <c r="I35" s="653" t="s">
        <v>369</v>
      </c>
      <c r="J35" s="654" t="s">
        <v>650</v>
      </c>
      <c r="K35" s="325"/>
      <c r="L35" s="325"/>
      <c r="M35" s="325"/>
      <c r="N35" s="325"/>
      <c r="O35" s="325"/>
      <c r="P35" s="325"/>
      <c r="Q35" s="325"/>
      <c r="R35" s="325"/>
      <c r="S35" s="325"/>
      <c r="T35" s="325"/>
      <c r="U35" s="325"/>
    </row>
    <row r="36" spans="1:21" s="340" customFormat="1" ht="18">
      <c r="A36" s="648">
        <v>35</v>
      </c>
      <c r="B36" s="46" t="s">
        <v>731</v>
      </c>
      <c r="C36" s="47" t="s">
        <v>292</v>
      </c>
      <c r="D36" s="649">
        <v>40</v>
      </c>
      <c r="E36" s="650">
        <v>57600</v>
      </c>
      <c r="F36" s="658">
        <v>0</v>
      </c>
      <c r="G36" s="652">
        <v>57600</v>
      </c>
      <c r="H36" s="502">
        <v>2304000</v>
      </c>
      <c r="I36" s="653" t="s">
        <v>369</v>
      </c>
      <c r="J36" s="654" t="s">
        <v>650</v>
      </c>
      <c r="K36" s="325"/>
      <c r="L36" s="339"/>
      <c r="M36" s="339"/>
      <c r="N36" s="339"/>
      <c r="O36" s="339"/>
      <c r="P36" s="339"/>
      <c r="Q36" s="339"/>
      <c r="R36" s="339"/>
      <c r="S36" s="339"/>
      <c r="T36" s="339"/>
      <c r="U36" s="339"/>
    </row>
    <row r="37" spans="1:21" s="340" customFormat="1" ht="36">
      <c r="A37" s="648">
        <v>36</v>
      </c>
      <c r="B37" s="46" t="s">
        <v>732</v>
      </c>
      <c r="C37" s="47" t="s">
        <v>292</v>
      </c>
      <c r="D37" s="649">
        <v>40</v>
      </c>
      <c r="E37" s="650">
        <v>57027</v>
      </c>
      <c r="F37" s="658">
        <v>0</v>
      </c>
      <c r="G37" s="652">
        <v>57027</v>
      </c>
      <c r="H37" s="502">
        <v>2281080</v>
      </c>
      <c r="I37" s="653" t="s">
        <v>369</v>
      </c>
      <c r="J37" s="654" t="s">
        <v>1442</v>
      </c>
      <c r="K37" s="325"/>
      <c r="L37" s="339"/>
      <c r="M37" s="339"/>
      <c r="N37" s="339"/>
      <c r="O37" s="339"/>
      <c r="P37" s="339"/>
      <c r="Q37" s="339"/>
      <c r="R37" s="339"/>
      <c r="S37" s="339"/>
      <c r="T37" s="339"/>
      <c r="U37" s="339"/>
    </row>
    <row r="38" spans="1:21" s="340" customFormat="1" ht="36">
      <c r="A38" s="648">
        <v>37</v>
      </c>
      <c r="B38" s="46" t="s">
        <v>733</v>
      </c>
      <c r="C38" s="47" t="s">
        <v>292</v>
      </c>
      <c r="D38" s="649">
        <v>40</v>
      </c>
      <c r="E38" s="650">
        <v>71013</v>
      </c>
      <c r="F38" s="658">
        <v>0</v>
      </c>
      <c r="G38" s="652">
        <v>71013</v>
      </c>
      <c r="H38" s="502">
        <v>2840520</v>
      </c>
      <c r="I38" s="653" t="s">
        <v>369</v>
      </c>
      <c r="J38" s="654" t="s">
        <v>1442</v>
      </c>
      <c r="K38" s="325"/>
      <c r="L38" s="339"/>
      <c r="M38" s="339"/>
      <c r="N38" s="339"/>
      <c r="O38" s="339"/>
      <c r="P38" s="339"/>
      <c r="Q38" s="339"/>
      <c r="R38" s="339"/>
      <c r="S38" s="339"/>
      <c r="T38" s="339"/>
      <c r="U38" s="339"/>
    </row>
    <row r="39" spans="1:21" s="340" customFormat="1" ht="36">
      <c r="A39" s="648">
        <v>38</v>
      </c>
      <c r="B39" s="46" t="s">
        <v>42</v>
      </c>
      <c r="C39" s="47" t="s">
        <v>292</v>
      </c>
      <c r="D39" s="649">
        <v>16</v>
      </c>
      <c r="E39" s="650">
        <v>63333</v>
      </c>
      <c r="F39" s="658">
        <v>0</v>
      </c>
      <c r="G39" s="652">
        <v>63333</v>
      </c>
      <c r="H39" s="502">
        <v>1013328</v>
      </c>
      <c r="I39" s="653" t="s">
        <v>369</v>
      </c>
      <c r="J39" s="654" t="s">
        <v>1525</v>
      </c>
      <c r="K39" s="325"/>
      <c r="L39" s="339"/>
      <c r="M39" s="339"/>
      <c r="N39" s="339"/>
      <c r="O39" s="339"/>
      <c r="P39" s="339"/>
      <c r="Q39" s="339"/>
      <c r="R39" s="339"/>
      <c r="S39" s="339"/>
      <c r="T39" s="339"/>
      <c r="U39" s="339"/>
    </row>
    <row r="40" spans="1:21" s="340" customFormat="1" ht="17.25" customHeight="1">
      <c r="A40" s="648">
        <v>39</v>
      </c>
      <c r="B40" s="46" t="s">
        <v>43</v>
      </c>
      <c r="C40" s="47" t="s">
        <v>292</v>
      </c>
      <c r="D40" s="649">
        <v>12</v>
      </c>
      <c r="E40" s="650">
        <v>81000</v>
      </c>
      <c r="F40" s="658">
        <v>0</v>
      </c>
      <c r="G40" s="652">
        <v>81000</v>
      </c>
      <c r="H40" s="502">
        <v>972000</v>
      </c>
      <c r="I40" s="653" t="s">
        <v>369</v>
      </c>
      <c r="J40" s="654" t="s">
        <v>1525</v>
      </c>
      <c r="K40" s="325"/>
      <c r="L40" s="339"/>
      <c r="M40" s="339"/>
      <c r="N40" s="339"/>
      <c r="O40" s="339"/>
      <c r="P40" s="339"/>
      <c r="Q40" s="339"/>
      <c r="R40" s="339"/>
      <c r="S40" s="339"/>
      <c r="T40" s="339"/>
      <c r="U40" s="339"/>
    </row>
    <row r="41" spans="1:21" s="340" customFormat="1" ht="18">
      <c r="A41" s="648">
        <v>40</v>
      </c>
      <c r="B41" s="46" t="s">
        <v>734</v>
      </c>
      <c r="C41" s="47" t="s">
        <v>292</v>
      </c>
      <c r="D41" s="649">
        <v>40</v>
      </c>
      <c r="E41" s="655"/>
      <c r="F41" s="656"/>
      <c r="G41" s="652">
        <v>0</v>
      </c>
      <c r="H41" s="502">
        <v>0</v>
      </c>
      <c r="I41" s="657"/>
      <c r="J41" s="654"/>
      <c r="K41" s="325"/>
      <c r="L41" s="339"/>
      <c r="M41" s="339"/>
      <c r="N41" s="339"/>
      <c r="O41" s="339"/>
      <c r="P41" s="339"/>
      <c r="Q41" s="339"/>
      <c r="R41" s="339"/>
      <c r="S41" s="339"/>
      <c r="T41" s="339"/>
      <c r="U41" s="339"/>
    </row>
    <row r="42" spans="1:21" s="340" customFormat="1" ht="18">
      <c r="A42" s="648">
        <v>41</v>
      </c>
      <c r="B42" s="46" t="s">
        <v>735</v>
      </c>
      <c r="C42" s="47" t="s">
        <v>292</v>
      </c>
      <c r="D42" s="649">
        <v>120</v>
      </c>
      <c r="E42" s="655"/>
      <c r="F42" s="656"/>
      <c r="G42" s="652">
        <v>0</v>
      </c>
      <c r="H42" s="502">
        <v>0</v>
      </c>
      <c r="I42" s="657"/>
      <c r="J42" s="654"/>
      <c r="K42" s="325"/>
      <c r="L42" s="339"/>
      <c r="M42" s="339"/>
      <c r="N42" s="339"/>
      <c r="O42" s="339"/>
      <c r="P42" s="339"/>
      <c r="Q42" s="339"/>
      <c r="R42" s="339"/>
      <c r="S42" s="339"/>
      <c r="T42" s="339"/>
      <c r="U42" s="339"/>
    </row>
    <row r="43" spans="1:21" s="340" customFormat="1" ht="18">
      <c r="A43" s="648">
        <v>42</v>
      </c>
      <c r="B43" s="46" t="s">
        <v>44</v>
      </c>
      <c r="C43" s="47" t="s">
        <v>298</v>
      </c>
      <c r="D43" s="649">
        <v>8</v>
      </c>
      <c r="E43" s="650">
        <v>14708</v>
      </c>
      <c r="F43" s="651">
        <v>2353</v>
      </c>
      <c r="G43" s="652">
        <v>17061</v>
      </c>
      <c r="H43" s="502">
        <v>136488</v>
      </c>
      <c r="I43" s="653" t="s">
        <v>619</v>
      </c>
      <c r="J43" s="654" t="s">
        <v>1523</v>
      </c>
      <c r="K43" s="325"/>
      <c r="L43" s="339"/>
      <c r="M43" s="339"/>
      <c r="N43" s="339"/>
      <c r="O43" s="339"/>
      <c r="P43" s="339"/>
      <c r="Q43" s="339"/>
      <c r="R43" s="339"/>
      <c r="S43" s="339"/>
      <c r="T43" s="339"/>
      <c r="U43" s="339"/>
    </row>
    <row r="44" spans="1:21" ht="18">
      <c r="A44" s="648">
        <v>43</v>
      </c>
      <c r="B44" s="46" t="s">
        <v>45</v>
      </c>
      <c r="C44" s="47" t="s">
        <v>292</v>
      </c>
      <c r="D44" s="649">
        <v>8</v>
      </c>
      <c r="E44" s="650">
        <v>35577</v>
      </c>
      <c r="F44" s="658">
        <v>0</v>
      </c>
      <c r="G44" s="652">
        <v>35577</v>
      </c>
      <c r="H44" s="502">
        <v>284616</v>
      </c>
      <c r="I44" s="653" t="s">
        <v>369</v>
      </c>
      <c r="J44" s="654" t="s">
        <v>531</v>
      </c>
      <c r="K44" s="325"/>
      <c r="L44" s="325"/>
      <c r="M44" s="325"/>
      <c r="N44" s="325"/>
      <c r="O44" s="325"/>
      <c r="P44" s="325"/>
      <c r="Q44" s="325"/>
      <c r="R44" s="325"/>
      <c r="S44" s="325"/>
      <c r="T44" s="325"/>
      <c r="U44" s="325"/>
    </row>
    <row r="45" spans="1:21" ht="18">
      <c r="A45" s="648">
        <v>44</v>
      </c>
      <c r="B45" s="46" t="s">
        <v>736</v>
      </c>
      <c r="C45" s="47" t="s">
        <v>292</v>
      </c>
      <c r="D45" s="649">
        <v>8</v>
      </c>
      <c r="E45" s="650">
        <v>16000</v>
      </c>
      <c r="F45" s="658">
        <v>0</v>
      </c>
      <c r="G45" s="652">
        <v>16000</v>
      </c>
      <c r="H45" s="502">
        <v>128000</v>
      </c>
      <c r="I45" s="653" t="s">
        <v>369</v>
      </c>
      <c r="J45" s="654" t="s">
        <v>531</v>
      </c>
      <c r="K45" s="325"/>
      <c r="L45" s="325"/>
      <c r="M45" s="325"/>
      <c r="N45" s="325"/>
      <c r="O45" s="325"/>
      <c r="P45" s="325"/>
      <c r="Q45" s="325"/>
      <c r="R45" s="325"/>
      <c r="S45" s="325"/>
      <c r="T45" s="325"/>
      <c r="U45" s="325"/>
    </row>
    <row r="46" spans="1:21" ht="18">
      <c r="A46" s="648">
        <v>45</v>
      </c>
      <c r="B46" s="46" t="s">
        <v>737</v>
      </c>
      <c r="C46" s="47" t="s">
        <v>292</v>
      </c>
      <c r="D46" s="649">
        <v>8</v>
      </c>
      <c r="E46" s="650">
        <v>16507</v>
      </c>
      <c r="F46" s="658">
        <v>0</v>
      </c>
      <c r="G46" s="652">
        <v>16507</v>
      </c>
      <c r="H46" s="502">
        <v>132056</v>
      </c>
      <c r="I46" s="653" t="s">
        <v>369</v>
      </c>
      <c r="J46" s="654" t="s">
        <v>531</v>
      </c>
      <c r="K46" s="325"/>
      <c r="L46" s="325"/>
      <c r="M46" s="325"/>
      <c r="N46" s="325"/>
      <c r="O46" s="325"/>
      <c r="P46" s="325"/>
      <c r="Q46" s="325"/>
      <c r="R46" s="325"/>
      <c r="S46" s="325"/>
      <c r="T46" s="325"/>
      <c r="U46" s="325"/>
    </row>
    <row r="47" spans="1:21" ht="18">
      <c r="A47" s="648">
        <v>46</v>
      </c>
      <c r="B47" s="46" t="s">
        <v>738</v>
      </c>
      <c r="C47" s="47" t="s">
        <v>292</v>
      </c>
      <c r="D47" s="649">
        <v>8</v>
      </c>
      <c r="E47" s="650">
        <v>14520</v>
      </c>
      <c r="F47" s="658">
        <v>0</v>
      </c>
      <c r="G47" s="652">
        <v>14520</v>
      </c>
      <c r="H47" s="502">
        <v>116160</v>
      </c>
      <c r="I47" s="653" t="s">
        <v>369</v>
      </c>
      <c r="J47" s="654" t="s">
        <v>531</v>
      </c>
      <c r="K47" s="325"/>
      <c r="L47" s="325"/>
      <c r="M47" s="325"/>
      <c r="N47" s="325"/>
      <c r="O47" s="325"/>
      <c r="P47" s="325"/>
      <c r="Q47" s="325"/>
      <c r="R47" s="325"/>
      <c r="S47" s="325"/>
      <c r="T47" s="325"/>
      <c r="U47" s="325"/>
    </row>
    <row r="48" spans="1:21" ht="18">
      <c r="A48" s="648">
        <v>47</v>
      </c>
      <c r="B48" s="46" t="s">
        <v>739</v>
      </c>
      <c r="C48" s="47" t="s">
        <v>292</v>
      </c>
      <c r="D48" s="649">
        <v>8</v>
      </c>
      <c r="E48" s="650">
        <v>14520</v>
      </c>
      <c r="F48" s="658">
        <v>0</v>
      </c>
      <c r="G48" s="652">
        <v>14520</v>
      </c>
      <c r="H48" s="502">
        <v>116160</v>
      </c>
      <c r="I48" s="653" t="s">
        <v>369</v>
      </c>
      <c r="J48" s="654" t="s">
        <v>531</v>
      </c>
      <c r="K48" s="325"/>
      <c r="L48" s="325"/>
      <c r="M48" s="325"/>
      <c r="N48" s="325"/>
      <c r="O48" s="325"/>
      <c r="P48" s="325"/>
      <c r="Q48" s="325"/>
      <c r="R48" s="325"/>
      <c r="S48" s="325"/>
      <c r="T48" s="325"/>
      <c r="U48" s="325"/>
    </row>
    <row r="49" spans="1:21" ht="18">
      <c r="A49" s="648">
        <v>48</v>
      </c>
      <c r="B49" s="46" t="s">
        <v>740</v>
      </c>
      <c r="C49" s="47" t="s">
        <v>292</v>
      </c>
      <c r="D49" s="649">
        <v>8</v>
      </c>
      <c r="E49" s="650">
        <v>16000</v>
      </c>
      <c r="F49" s="658">
        <v>0</v>
      </c>
      <c r="G49" s="652">
        <v>16000</v>
      </c>
      <c r="H49" s="502">
        <v>128000</v>
      </c>
      <c r="I49" s="653" t="s">
        <v>369</v>
      </c>
      <c r="J49" s="654" t="s">
        <v>531</v>
      </c>
      <c r="K49" s="325"/>
      <c r="L49" s="325"/>
      <c r="M49" s="325"/>
      <c r="N49" s="325"/>
      <c r="O49" s="325"/>
      <c r="P49" s="325"/>
      <c r="Q49" s="325"/>
      <c r="R49" s="325"/>
      <c r="S49" s="325"/>
      <c r="T49" s="325"/>
      <c r="U49" s="325"/>
    </row>
    <row r="50" spans="1:21" ht="18">
      <c r="A50" s="648">
        <v>49</v>
      </c>
      <c r="B50" s="46" t="s">
        <v>741</v>
      </c>
      <c r="C50" s="47" t="s">
        <v>292</v>
      </c>
      <c r="D50" s="649">
        <v>8</v>
      </c>
      <c r="E50" s="650">
        <v>16000</v>
      </c>
      <c r="F50" s="658">
        <v>0</v>
      </c>
      <c r="G50" s="652">
        <v>16000</v>
      </c>
      <c r="H50" s="502">
        <v>128000</v>
      </c>
      <c r="I50" s="653" t="s">
        <v>369</v>
      </c>
      <c r="J50" s="654" t="s">
        <v>531</v>
      </c>
      <c r="K50" s="325"/>
      <c r="L50" s="325"/>
      <c r="M50" s="325"/>
      <c r="N50" s="325"/>
      <c r="O50" s="325"/>
      <c r="P50" s="325"/>
      <c r="Q50" s="325"/>
      <c r="R50" s="325"/>
      <c r="S50" s="325"/>
      <c r="T50" s="325"/>
      <c r="U50" s="325"/>
    </row>
    <row r="51" spans="1:21" ht="18">
      <c r="A51" s="648">
        <v>50</v>
      </c>
      <c r="B51" s="46" t="s">
        <v>742</v>
      </c>
      <c r="C51" s="47" t="s">
        <v>292</v>
      </c>
      <c r="D51" s="649">
        <v>8</v>
      </c>
      <c r="E51" s="650">
        <v>16000</v>
      </c>
      <c r="F51" s="658">
        <v>0</v>
      </c>
      <c r="G51" s="652">
        <v>16000</v>
      </c>
      <c r="H51" s="502">
        <v>128000</v>
      </c>
      <c r="I51" s="653" t="s">
        <v>369</v>
      </c>
      <c r="J51" s="654" t="s">
        <v>531</v>
      </c>
      <c r="K51" s="325"/>
      <c r="L51" s="325"/>
      <c r="M51" s="325"/>
      <c r="N51" s="325"/>
      <c r="O51" s="325"/>
      <c r="P51" s="325"/>
      <c r="Q51" s="325"/>
      <c r="R51" s="325"/>
      <c r="S51" s="325"/>
      <c r="T51" s="325"/>
      <c r="U51" s="325"/>
    </row>
    <row r="52" spans="1:21" ht="18">
      <c r="A52" s="648">
        <v>51</v>
      </c>
      <c r="B52" s="46" t="s">
        <v>743</v>
      </c>
      <c r="C52" s="47" t="s">
        <v>292</v>
      </c>
      <c r="D52" s="649">
        <v>8</v>
      </c>
      <c r="E52" s="650">
        <v>16507</v>
      </c>
      <c r="F52" s="658">
        <v>0</v>
      </c>
      <c r="G52" s="652">
        <v>16507</v>
      </c>
      <c r="H52" s="502">
        <v>132056</v>
      </c>
      <c r="I52" s="653" t="s">
        <v>369</v>
      </c>
      <c r="J52" s="654" t="s">
        <v>531</v>
      </c>
      <c r="K52" s="325"/>
      <c r="L52" s="325"/>
      <c r="M52" s="325"/>
      <c r="N52" s="325"/>
      <c r="O52" s="325"/>
      <c r="P52" s="325"/>
      <c r="Q52" s="325"/>
      <c r="R52" s="325"/>
      <c r="S52" s="325"/>
      <c r="T52" s="325"/>
      <c r="U52" s="325"/>
    </row>
    <row r="53" spans="1:21" ht="18">
      <c r="A53" s="648">
        <v>52</v>
      </c>
      <c r="B53" s="46" t="s">
        <v>744</v>
      </c>
      <c r="C53" s="47" t="s">
        <v>292</v>
      </c>
      <c r="D53" s="649">
        <v>8</v>
      </c>
      <c r="E53" s="650">
        <v>21060</v>
      </c>
      <c r="F53" s="658">
        <v>0</v>
      </c>
      <c r="G53" s="652">
        <v>21060</v>
      </c>
      <c r="H53" s="502">
        <v>168480</v>
      </c>
      <c r="I53" s="653" t="s">
        <v>369</v>
      </c>
      <c r="J53" s="654" t="s">
        <v>531</v>
      </c>
      <c r="K53" s="325"/>
      <c r="L53" s="325"/>
      <c r="M53" s="325"/>
      <c r="N53" s="325"/>
      <c r="O53" s="325"/>
      <c r="P53" s="325"/>
      <c r="Q53" s="325"/>
      <c r="R53" s="325"/>
      <c r="S53" s="325"/>
      <c r="T53" s="325"/>
      <c r="U53" s="325"/>
    </row>
    <row r="54" spans="1:21" ht="18">
      <c r="A54" s="648">
        <v>53</v>
      </c>
      <c r="B54" s="46" t="s">
        <v>745</v>
      </c>
      <c r="C54" s="47" t="s">
        <v>292</v>
      </c>
      <c r="D54" s="649">
        <v>8</v>
      </c>
      <c r="E54" s="650">
        <v>21060</v>
      </c>
      <c r="F54" s="658">
        <v>0</v>
      </c>
      <c r="G54" s="652">
        <v>21060</v>
      </c>
      <c r="H54" s="502">
        <v>168480</v>
      </c>
      <c r="I54" s="653" t="s">
        <v>369</v>
      </c>
      <c r="J54" s="654" t="s">
        <v>531</v>
      </c>
      <c r="K54" s="325"/>
      <c r="L54" s="325"/>
      <c r="M54" s="325"/>
      <c r="N54" s="325"/>
      <c r="O54" s="325"/>
      <c r="P54" s="325"/>
      <c r="Q54" s="325"/>
      <c r="R54" s="325"/>
      <c r="S54" s="325"/>
      <c r="T54" s="325"/>
      <c r="U54" s="325"/>
    </row>
    <row r="55" spans="1:21" ht="18">
      <c r="A55" s="648">
        <v>54</v>
      </c>
      <c r="B55" s="46" t="s">
        <v>746</v>
      </c>
      <c r="C55" s="47" t="s">
        <v>292</v>
      </c>
      <c r="D55" s="649">
        <v>8</v>
      </c>
      <c r="E55" s="650">
        <v>19740</v>
      </c>
      <c r="F55" s="658">
        <v>0</v>
      </c>
      <c r="G55" s="652">
        <v>19740</v>
      </c>
      <c r="H55" s="502">
        <v>157920</v>
      </c>
      <c r="I55" s="653" t="s">
        <v>369</v>
      </c>
      <c r="J55" s="654" t="s">
        <v>531</v>
      </c>
      <c r="K55" s="325"/>
      <c r="L55" s="325"/>
      <c r="M55" s="325"/>
      <c r="N55" s="325"/>
      <c r="O55" s="325"/>
      <c r="P55" s="325"/>
      <c r="Q55" s="325"/>
      <c r="R55" s="325"/>
      <c r="S55" s="325"/>
      <c r="T55" s="325"/>
      <c r="U55" s="325"/>
    </row>
    <row r="56" spans="1:21" ht="18">
      <c r="A56" s="648">
        <v>55</v>
      </c>
      <c r="B56" s="46" t="s">
        <v>747</v>
      </c>
      <c r="C56" s="47" t="s">
        <v>292</v>
      </c>
      <c r="D56" s="649">
        <v>8</v>
      </c>
      <c r="E56" s="650">
        <v>19740</v>
      </c>
      <c r="F56" s="658">
        <v>0</v>
      </c>
      <c r="G56" s="652">
        <v>19740</v>
      </c>
      <c r="H56" s="502">
        <v>157920</v>
      </c>
      <c r="I56" s="653" t="s">
        <v>369</v>
      </c>
      <c r="J56" s="654" t="s">
        <v>531</v>
      </c>
      <c r="K56" s="325"/>
      <c r="L56" s="325"/>
      <c r="M56" s="325"/>
      <c r="N56" s="325"/>
      <c r="O56" s="325"/>
      <c r="P56" s="325"/>
      <c r="Q56" s="325"/>
      <c r="R56" s="325"/>
      <c r="S56" s="325"/>
      <c r="T56" s="325"/>
      <c r="U56" s="325"/>
    </row>
    <row r="57" spans="1:21" ht="18">
      <c r="A57" s="648">
        <v>56</v>
      </c>
      <c r="B57" s="46" t="s">
        <v>748</v>
      </c>
      <c r="C57" s="47" t="s">
        <v>292</v>
      </c>
      <c r="D57" s="649">
        <v>20</v>
      </c>
      <c r="E57" s="650">
        <v>19740</v>
      </c>
      <c r="F57" s="658">
        <v>0</v>
      </c>
      <c r="G57" s="652">
        <v>19740</v>
      </c>
      <c r="H57" s="502">
        <v>394800</v>
      </c>
      <c r="I57" s="653" t="s">
        <v>369</v>
      </c>
      <c r="J57" s="654" t="s">
        <v>531</v>
      </c>
      <c r="K57" s="325"/>
      <c r="L57" s="325"/>
      <c r="M57" s="325"/>
      <c r="N57" s="325"/>
      <c r="O57" s="325"/>
      <c r="P57" s="325"/>
      <c r="Q57" s="325"/>
      <c r="R57" s="325"/>
      <c r="S57" s="325"/>
      <c r="T57" s="325"/>
      <c r="U57" s="325"/>
    </row>
    <row r="58" spans="1:21" ht="18">
      <c r="A58" s="648">
        <v>57</v>
      </c>
      <c r="B58" s="46" t="s">
        <v>46</v>
      </c>
      <c r="C58" s="47" t="s">
        <v>299</v>
      </c>
      <c r="D58" s="649">
        <v>16</v>
      </c>
      <c r="E58" s="655"/>
      <c r="F58" s="656"/>
      <c r="G58" s="652">
        <v>0</v>
      </c>
      <c r="H58" s="502">
        <v>0</v>
      </c>
      <c r="I58" s="657"/>
      <c r="J58" s="654"/>
      <c r="K58" s="325"/>
      <c r="L58" s="325"/>
      <c r="M58" s="325"/>
      <c r="N58" s="325"/>
      <c r="O58" s="325"/>
      <c r="P58" s="325"/>
      <c r="Q58" s="325"/>
      <c r="R58" s="325"/>
      <c r="S58" s="325"/>
      <c r="T58" s="325"/>
      <c r="U58" s="325"/>
    </row>
    <row r="59" spans="1:21" s="340" customFormat="1" ht="18">
      <c r="A59" s="648">
        <v>58</v>
      </c>
      <c r="B59" s="46" t="s">
        <v>749</v>
      </c>
      <c r="C59" s="47" t="s">
        <v>292</v>
      </c>
      <c r="D59" s="649">
        <v>8</v>
      </c>
      <c r="E59" s="650">
        <v>8280</v>
      </c>
      <c r="F59" s="658">
        <v>0</v>
      </c>
      <c r="G59" s="652">
        <v>8280</v>
      </c>
      <c r="H59" s="502">
        <v>66240</v>
      </c>
      <c r="I59" s="653" t="s">
        <v>369</v>
      </c>
      <c r="J59" s="654" t="s">
        <v>531</v>
      </c>
      <c r="K59" s="325"/>
      <c r="L59" s="339"/>
      <c r="M59" s="339"/>
      <c r="N59" s="339"/>
      <c r="O59" s="339"/>
      <c r="P59" s="339"/>
      <c r="Q59" s="339"/>
      <c r="R59" s="339"/>
      <c r="S59" s="339"/>
      <c r="T59" s="339"/>
      <c r="U59" s="339"/>
    </row>
    <row r="60" spans="1:21" ht="18">
      <c r="A60" s="648">
        <v>59</v>
      </c>
      <c r="B60" s="46" t="s">
        <v>750</v>
      </c>
      <c r="C60" s="47" t="s">
        <v>292</v>
      </c>
      <c r="D60" s="649">
        <v>8</v>
      </c>
      <c r="E60" s="650">
        <v>8733</v>
      </c>
      <c r="F60" s="658">
        <v>0</v>
      </c>
      <c r="G60" s="652">
        <v>8733</v>
      </c>
      <c r="H60" s="502">
        <v>69864</v>
      </c>
      <c r="I60" s="653" t="s">
        <v>369</v>
      </c>
      <c r="J60" s="654" t="s">
        <v>531</v>
      </c>
      <c r="K60" s="325"/>
      <c r="L60" s="325"/>
      <c r="M60" s="325"/>
      <c r="N60" s="325"/>
      <c r="O60" s="325"/>
      <c r="P60" s="325"/>
      <c r="Q60" s="325"/>
      <c r="R60" s="325"/>
      <c r="S60" s="325"/>
      <c r="T60" s="325"/>
      <c r="U60" s="325"/>
    </row>
    <row r="61" spans="1:21" ht="18">
      <c r="A61" s="648">
        <v>60</v>
      </c>
      <c r="B61" s="46" t="s">
        <v>751</v>
      </c>
      <c r="C61" s="47" t="s">
        <v>292</v>
      </c>
      <c r="D61" s="649">
        <v>8</v>
      </c>
      <c r="E61" s="650">
        <v>8733</v>
      </c>
      <c r="F61" s="658">
        <v>0</v>
      </c>
      <c r="G61" s="652">
        <v>8733</v>
      </c>
      <c r="H61" s="502">
        <v>69864</v>
      </c>
      <c r="I61" s="653" t="s">
        <v>369</v>
      </c>
      <c r="J61" s="654" t="s">
        <v>531</v>
      </c>
      <c r="K61" s="325"/>
      <c r="L61" s="325"/>
      <c r="M61" s="325"/>
      <c r="N61" s="325"/>
      <c r="O61" s="325"/>
      <c r="P61" s="325"/>
      <c r="Q61" s="325"/>
      <c r="R61" s="325"/>
      <c r="S61" s="325"/>
      <c r="T61" s="325"/>
      <c r="U61" s="325"/>
    </row>
    <row r="62" spans="1:21" ht="18">
      <c r="A62" s="648">
        <v>61</v>
      </c>
      <c r="B62" s="46" t="s">
        <v>752</v>
      </c>
      <c r="C62" s="47" t="s">
        <v>292</v>
      </c>
      <c r="D62" s="649">
        <v>12</v>
      </c>
      <c r="E62" s="650">
        <v>8733</v>
      </c>
      <c r="F62" s="658">
        <v>0</v>
      </c>
      <c r="G62" s="652">
        <v>8733</v>
      </c>
      <c r="H62" s="502">
        <v>104796</v>
      </c>
      <c r="I62" s="653" t="s">
        <v>369</v>
      </c>
      <c r="J62" s="654" t="s">
        <v>531</v>
      </c>
      <c r="K62" s="325"/>
      <c r="L62" s="325"/>
      <c r="M62" s="325"/>
      <c r="N62" s="325"/>
      <c r="O62" s="325"/>
      <c r="P62" s="325"/>
      <c r="Q62" s="325"/>
      <c r="R62" s="325"/>
      <c r="S62" s="325"/>
      <c r="T62" s="325"/>
      <c r="U62" s="325"/>
    </row>
    <row r="63" spans="1:21" ht="18">
      <c r="A63" s="648">
        <v>62</v>
      </c>
      <c r="B63" s="46" t="s">
        <v>753</v>
      </c>
      <c r="C63" s="47" t="s">
        <v>292</v>
      </c>
      <c r="D63" s="649">
        <v>12</v>
      </c>
      <c r="E63" s="650">
        <v>8733</v>
      </c>
      <c r="F63" s="658">
        <v>0</v>
      </c>
      <c r="G63" s="652">
        <v>8733</v>
      </c>
      <c r="H63" s="502">
        <v>104796</v>
      </c>
      <c r="I63" s="653" t="s">
        <v>369</v>
      </c>
      <c r="J63" s="654" t="s">
        <v>531</v>
      </c>
      <c r="K63" s="325"/>
      <c r="L63" s="325"/>
      <c r="M63" s="325"/>
      <c r="N63" s="325"/>
      <c r="O63" s="325"/>
      <c r="P63" s="325"/>
      <c r="Q63" s="325"/>
      <c r="R63" s="325"/>
      <c r="S63" s="325"/>
      <c r="T63" s="325"/>
      <c r="U63" s="325"/>
    </row>
    <row r="64" spans="1:21" ht="18">
      <c r="A64" s="648">
        <v>63</v>
      </c>
      <c r="B64" s="46" t="s">
        <v>47</v>
      </c>
      <c r="C64" s="47" t="s">
        <v>292</v>
      </c>
      <c r="D64" s="649">
        <v>600</v>
      </c>
      <c r="E64" s="650">
        <v>3450</v>
      </c>
      <c r="F64" s="651">
        <v>552</v>
      </c>
      <c r="G64" s="652">
        <v>4002</v>
      </c>
      <c r="H64" s="502">
        <v>2401200</v>
      </c>
      <c r="I64" s="653" t="s">
        <v>363</v>
      </c>
      <c r="J64" s="654" t="s">
        <v>651</v>
      </c>
      <c r="K64" s="325"/>
      <c r="L64" s="325"/>
      <c r="M64" s="325"/>
      <c r="N64" s="325"/>
      <c r="O64" s="325"/>
      <c r="P64" s="325"/>
      <c r="Q64" s="325"/>
      <c r="R64" s="325"/>
      <c r="S64" s="325"/>
      <c r="T64" s="325"/>
      <c r="U64" s="325"/>
    </row>
    <row r="65" spans="1:21" s="345" customFormat="1" ht="18">
      <c r="A65" s="648">
        <v>64</v>
      </c>
      <c r="B65" s="46" t="s">
        <v>48</v>
      </c>
      <c r="C65" s="47" t="s">
        <v>292</v>
      </c>
      <c r="D65" s="649">
        <v>10</v>
      </c>
      <c r="E65" s="655"/>
      <c r="F65" s="656"/>
      <c r="G65" s="652">
        <v>0</v>
      </c>
      <c r="H65" s="502">
        <v>0</v>
      </c>
      <c r="I65" s="657"/>
      <c r="J65" s="654"/>
      <c r="K65" s="325"/>
      <c r="L65" s="344"/>
      <c r="M65" s="344"/>
      <c r="N65" s="344"/>
      <c r="O65" s="344"/>
      <c r="P65" s="344"/>
      <c r="Q65" s="344"/>
      <c r="R65" s="344"/>
      <c r="S65" s="344"/>
      <c r="T65" s="344"/>
      <c r="U65" s="344"/>
    </row>
    <row r="66" spans="1:21" s="345" customFormat="1" ht="18">
      <c r="A66" s="648">
        <v>65</v>
      </c>
      <c r="B66" s="46" t="s">
        <v>49</v>
      </c>
      <c r="C66" s="47" t="s">
        <v>292</v>
      </c>
      <c r="D66" s="649">
        <v>150</v>
      </c>
      <c r="E66" s="650">
        <v>205</v>
      </c>
      <c r="F66" s="651">
        <v>33</v>
      </c>
      <c r="G66" s="652">
        <v>238</v>
      </c>
      <c r="H66" s="502">
        <v>35700</v>
      </c>
      <c r="I66" s="653" t="s">
        <v>363</v>
      </c>
      <c r="J66" s="654" t="s">
        <v>651</v>
      </c>
      <c r="K66" s="325"/>
      <c r="L66" s="344"/>
      <c r="M66" s="344"/>
      <c r="N66" s="344"/>
      <c r="O66" s="344"/>
      <c r="P66" s="344"/>
      <c r="Q66" s="344"/>
      <c r="R66" s="344"/>
      <c r="S66" s="344"/>
      <c r="T66" s="344"/>
      <c r="U66" s="344"/>
    </row>
    <row r="67" spans="1:21" s="345" customFormat="1" ht="18">
      <c r="A67" s="648">
        <v>66</v>
      </c>
      <c r="B67" s="46" t="s">
        <v>50</v>
      </c>
      <c r="C67" s="47" t="s">
        <v>292</v>
      </c>
      <c r="D67" s="649">
        <v>40</v>
      </c>
      <c r="E67" s="650">
        <v>6967</v>
      </c>
      <c r="F67" s="651">
        <v>1115</v>
      </c>
      <c r="G67" s="652">
        <v>8082</v>
      </c>
      <c r="H67" s="502">
        <v>323280</v>
      </c>
      <c r="I67" s="660" t="s">
        <v>533</v>
      </c>
      <c r="J67" s="654" t="s">
        <v>534</v>
      </c>
      <c r="K67" s="325"/>
      <c r="L67" s="344"/>
      <c r="M67" s="344"/>
      <c r="N67" s="344"/>
      <c r="O67" s="344"/>
      <c r="P67" s="344"/>
      <c r="Q67" s="344"/>
      <c r="R67" s="344"/>
      <c r="S67" s="344"/>
      <c r="T67" s="344"/>
      <c r="U67" s="344"/>
    </row>
    <row r="68" spans="1:21" s="345" customFormat="1" ht="18">
      <c r="A68" s="648">
        <v>67</v>
      </c>
      <c r="B68" s="46" t="s">
        <v>51</v>
      </c>
      <c r="C68" s="47" t="s">
        <v>292</v>
      </c>
      <c r="D68" s="649">
        <v>40</v>
      </c>
      <c r="E68" s="650">
        <v>6967</v>
      </c>
      <c r="F68" s="651">
        <v>1115</v>
      </c>
      <c r="G68" s="652">
        <v>8082</v>
      </c>
      <c r="H68" s="502">
        <v>323280</v>
      </c>
      <c r="I68" s="660" t="s">
        <v>533</v>
      </c>
      <c r="J68" s="654" t="s">
        <v>534</v>
      </c>
      <c r="K68" s="325"/>
      <c r="L68" s="344"/>
      <c r="M68" s="344"/>
      <c r="N68" s="344"/>
      <c r="O68" s="344"/>
      <c r="P68" s="344"/>
      <c r="Q68" s="344"/>
      <c r="R68" s="344"/>
      <c r="S68" s="344"/>
      <c r="T68" s="344"/>
      <c r="U68" s="344"/>
    </row>
    <row r="69" spans="1:21" s="345" customFormat="1" ht="18">
      <c r="A69" s="648">
        <v>68</v>
      </c>
      <c r="B69" s="46" t="s">
        <v>52</v>
      </c>
      <c r="C69" s="47" t="s">
        <v>292</v>
      </c>
      <c r="D69" s="649">
        <v>12</v>
      </c>
      <c r="E69" s="650">
        <v>33733</v>
      </c>
      <c r="F69" s="658">
        <v>0</v>
      </c>
      <c r="G69" s="652">
        <v>33733</v>
      </c>
      <c r="H69" s="502">
        <v>404796</v>
      </c>
      <c r="I69" s="653" t="s">
        <v>369</v>
      </c>
      <c r="J69" s="654" t="s">
        <v>653</v>
      </c>
      <c r="K69" s="325"/>
      <c r="L69" s="344"/>
      <c r="M69" s="344"/>
      <c r="N69" s="344"/>
      <c r="O69" s="344"/>
      <c r="P69" s="344"/>
      <c r="Q69" s="344"/>
      <c r="R69" s="344"/>
      <c r="S69" s="344"/>
      <c r="T69" s="344"/>
      <c r="U69" s="344"/>
    </row>
    <row r="70" spans="1:21" s="345" customFormat="1" ht="18">
      <c r="A70" s="648">
        <v>69</v>
      </c>
      <c r="B70" s="46" t="s">
        <v>754</v>
      </c>
      <c r="C70" s="47" t="s">
        <v>878</v>
      </c>
      <c r="D70" s="649">
        <v>4</v>
      </c>
      <c r="E70" s="655"/>
      <c r="F70" s="656"/>
      <c r="G70" s="652">
        <v>0</v>
      </c>
      <c r="H70" s="502">
        <v>0</v>
      </c>
      <c r="I70" s="657"/>
      <c r="J70" s="654"/>
      <c r="K70" s="325"/>
      <c r="L70" s="344"/>
      <c r="M70" s="344"/>
      <c r="N70" s="344"/>
      <c r="O70" s="344"/>
      <c r="P70" s="344"/>
      <c r="Q70" s="344"/>
      <c r="R70" s="344"/>
      <c r="S70" s="344"/>
      <c r="T70" s="344"/>
      <c r="U70" s="344"/>
    </row>
    <row r="71" spans="1:21" s="345" customFormat="1" ht="18">
      <c r="A71" s="648">
        <v>70</v>
      </c>
      <c r="B71" s="46" t="s">
        <v>755</v>
      </c>
      <c r="C71" s="47" t="s">
        <v>878</v>
      </c>
      <c r="D71" s="649">
        <v>4</v>
      </c>
      <c r="E71" s="655"/>
      <c r="F71" s="656"/>
      <c r="G71" s="652">
        <v>0</v>
      </c>
      <c r="H71" s="502">
        <v>0</v>
      </c>
      <c r="I71" s="657"/>
      <c r="J71" s="654"/>
      <c r="K71" s="325"/>
      <c r="L71" s="344"/>
      <c r="M71" s="344"/>
      <c r="N71" s="344"/>
      <c r="O71" s="344"/>
      <c r="P71" s="344"/>
      <c r="Q71" s="344"/>
      <c r="R71" s="344"/>
      <c r="S71" s="344"/>
      <c r="T71" s="344"/>
      <c r="U71" s="344"/>
    </row>
    <row r="72" spans="1:21" s="345" customFormat="1" ht="18">
      <c r="A72" s="648">
        <v>71</v>
      </c>
      <c r="B72" s="46" t="s">
        <v>53</v>
      </c>
      <c r="C72" s="47" t="s">
        <v>292</v>
      </c>
      <c r="D72" s="649">
        <v>4800</v>
      </c>
      <c r="E72" s="650">
        <v>1850</v>
      </c>
      <c r="F72" s="658">
        <v>0</v>
      </c>
      <c r="G72" s="652">
        <v>1850</v>
      </c>
      <c r="H72" s="502">
        <v>8880000</v>
      </c>
      <c r="I72" s="653" t="s">
        <v>363</v>
      </c>
      <c r="J72" s="654" t="s">
        <v>654</v>
      </c>
      <c r="K72" s="325"/>
      <c r="L72" s="344"/>
      <c r="M72" s="344"/>
      <c r="N72" s="344"/>
      <c r="O72" s="344"/>
      <c r="P72" s="344"/>
      <c r="Q72" s="344"/>
      <c r="R72" s="344"/>
      <c r="S72" s="344"/>
      <c r="T72" s="344"/>
      <c r="U72" s="344"/>
    </row>
    <row r="73" spans="1:21" s="345" customFormat="1" ht="18">
      <c r="A73" s="648">
        <v>72</v>
      </c>
      <c r="B73" s="46" t="s">
        <v>54</v>
      </c>
      <c r="C73" s="47" t="s">
        <v>300</v>
      </c>
      <c r="D73" s="649">
        <v>2</v>
      </c>
      <c r="E73" s="650">
        <v>212837</v>
      </c>
      <c r="F73" s="651">
        <v>34054</v>
      </c>
      <c r="G73" s="652">
        <v>246891</v>
      </c>
      <c r="H73" s="502">
        <v>493782</v>
      </c>
      <c r="I73" s="660" t="s">
        <v>620</v>
      </c>
      <c r="J73" s="654" t="s">
        <v>621</v>
      </c>
      <c r="K73" s="325"/>
      <c r="L73" s="344"/>
      <c r="M73" s="344"/>
      <c r="N73" s="344"/>
      <c r="O73" s="344"/>
      <c r="P73" s="344"/>
      <c r="Q73" s="344"/>
      <c r="R73" s="344"/>
      <c r="S73" s="344"/>
      <c r="T73" s="344"/>
      <c r="U73" s="344"/>
    </row>
    <row r="74" spans="1:21" s="345" customFormat="1" ht="18">
      <c r="A74" s="648">
        <v>73</v>
      </c>
      <c r="B74" s="46" t="s">
        <v>55</v>
      </c>
      <c r="C74" s="47" t="s">
        <v>292</v>
      </c>
      <c r="D74" s="649">
        <v>40</v>
      </c>
      <c r="E74" s="650">
        <v>830</v>
      </c>
      <c r="F74" s="651">
        <v>133</v>
      </c>
      <c r="G74" s="652">
        <v>963</v>
      </c>
      <c r="H74" s="502">
        <v>38520</v>
      </c>
      <c r="I74" s="653" t="s">
        <v>363</v>
      </c>
      <c r="J74" s="654" t="s">
        <v>655</v>
      </c>
      <c r="K74" s="325"/>
      <c r="L74" s="344"/>
      <c r="M74" s="344"/>
      <c r="N74" s="344"/>
      <c r="O74" s="344"/>
      <c r="P74" s="344"/>
      <c r="Q74" s="344"/>
      <c r="R74" s="344"/>
      <c r="S74" s="344"/>
      <c r="T74" s="344"/>
      <c r="U74" s="344"/>
    </row>
    <row r="75" spans="1:21" s="345" customFormat="1" ht="18">
      <c r="A75" s="648">
        <v>74</v>
      </c>
      <c r="B75" s="46" t="s">
        <v>56</v>
      </c>
      <c r="C75" s="47" t="s">
        <v>292</v>
      </c>
      <c r="D75" s="649">
        <v>20</v>
      </c>
      <c r="E75" s="650">
        <v>830</v>
      </c>
      <c r="F75" s="651">
        <v>133</v>
      </c>
      <c r="G75" s="652">
        <v>963</v>
      </c>
      <c r="H75" s="502">
        <v>19260</v>
      </c>
      <c r="I75" s="653" t="s">
        <v>363</v>
      </c>
      <c r="J75" s="654" t="s">
        <v>655</v>
      </c>
      <c r="K75" s="325"/>
      <c r="L75" s="344"/>
      <c r="M75" s="344"/>
      <c r="N75" s="344"/>
      <c r="O75" s="344"/>
      <c r="P75" s="344"/>
      <c r="Q75" s="344"/>
      <c r="R75" s="344"/>
      <c r="S75" s="344"/>
      <c r="T75" s="344"/>
      <c r="U75" s="344"/>
    </row>
    <row r="76" spans="1:21" ht="18">
      <c r="A76" s="648">
        <v>75</v>
      </c>
      <c r="B76" s="46" t="s">
        <v>57</v>
      </c>
      <c r="C76" s="47" t="s">
        <v>292</v>
      </c>
      <c r="D76" s="649">
        <v>20</v>
      </c>
      <c r="E76" s="650">
        <v>830</v>
      </c>
      <c r="F76" s="651">
        <v>133</v>
      </c>
      <c r="G76" s="652">
        <v>963</v>
      </c>
      <c r="H76" s="502">
        <v>19260</v>
      </c>
      <c r="I76" s="653" t="s">
        <v>363</v>
      </c>
      <c r="J76" s="654" t="s">
        <v>655</v>
      </c>
      <c r="K76" s="325"/>
      <c r="L76" s="325"/>
      <c r="M76" s="325"/>
      <c r="N76" s="325"/>
      <c r="O76" s="325"/>
      <c r="P76" s="325"/>
      <c r="Q76" s="325"/>
      <c r="R76" s="325"/>
      <c r="S76" s="325"/>
      <c r="T76" s="325"/>
      <c r="U76" s="325"/>
    </row>
    <row r="77" spans="1:21" ht="18">
      <c r="A77" s="648">
        <v>76</v>
      </c>
      <c r="B77" s="46" t="s">
        <v>58</v>
      </c>
      <c r="C77" s="47" t="s">
        <v>292</v>
      </c>
      <c r="D77" s="649">
        <v>40</v>
      </c>
      <c r="E77" s="650">
        <v>830</v>
      </c>
      <c r="F77" s="651">
        <v>133</v>
      </c>
      <c r="G77" s="652">
        <v>963</v>
      </c>
      <c r="H77" s="502">
        <v>38520</v>
      </c>
      <c r="I77" s="653" t="s">
        <v>363</v>
      </c>
      <c r="J77" s="654" t="s">
        <v>655</v>
      </c>
      <c r="K77" s="325"/>
      <c r="L77" s="325"/>
      <c r="M77" s="325"/>
      <c r="N77" s="325"/>
      <c r="O77" s="325"/>
      <c r="P77" s="325"/>
      <c r="Q77" s="325"/>
      <c r="R77" s="325"/>
      <c r="S77" s="325"/>
      <c r="T77" s="325"/>
      <c r="U77" s="325"/>
    </row>
    <row r="78" spans="1:21" ht="18">
      <c r="A78" s="648">
        <v>77</v>
      </c>
      <c r="B78" s="46" t="s">
        <v>59</v>
      </c>
      <c r="C78" s="47" t="s">
        <v>292</v>
      </c>
      <c r="D78" s="649">
        <v>40</v>
      </c>
      <c r="E78" s="650">
        <v>830</v>
      </c>
      <c r="F78" s="651">
        <v>133</v>
      </c>
      <c r="G78" s="652">
        <v>963</v>
      </c>
      <c r="H78" s="502">
        <v>38520</v>
      </c>
      <c r="I78" s="653" t="s">
        <v>363</v>
      </c>
      <c r="J78" s="654" t="s">
        <v>655</v>
      </c>
      <c r="K78" s="325"/>
      <c r="L78" s="325"/>
      <c r="M78" s="325"/>
      <c r="N78" s="325"/>
      <c r="O78" s="325"/>
      <c r="P78" s="325"/>
      <c r="Q78" s="325"/>
      <c r="R78" s="325"/>
      <c r="S78" s="325"/>
      <c r="T78" s="325"/>
      <c r="U78" s="325"/>
    </row>
    <row r="79" spans="1:21" ht="18">
      <c r="A79" s="648">
        <v>78</v>
      </c>
      <c r="B79" s="46" t="s">
        <v>60</v>
      </c>
      <c r="C79" s="47" t="s">
        <v>292</v>
      </c>
      <c r="D79" s="649">
        <v>80</v>
      </c>
      <c r="E79" s="650">
        <v>830</v>
      </c>
      <c r="F79" s="651">
        <v>133</v>
      </c>
      <c r="G79" s="652">
        <v>963</v>
      </c>
      <c r="H79" s="502">
        <v>77040</v>
      </c>
      <c r="I79" s="653" t="s">
        <v>363</v>
      </c>
      <c r="J79" s="654" t="s">
        <v>655</v>
      </c>
      <c r="K79" s="325"/>
      <c r="L79" s="325"/>
      <c r="M79" s="325"/>
      <c r="N79" s="325"/>
      <c r="O79" s="325"/>
      <c r="P79" s="325"/>
      <c r="Q79" s="325"/>
      <c r="R79" s="325"/>
      <c r="S79" s="325"/>
      <c r="T79" s="325"/>
      <c r="U79" s="325"/>
    </row>
    <row r="80" spans="1:21" s="347" customFormat="1" ht="18">
      <c r="A80" s="648">
        <v>79</v>
      </c>
      <c r="B80" s="46" t="s">
        <v>61</v>
      </c>
      <c r="C80" s="47" t="s">
        <v>292</v>
      </c>
      <c r="D80" s="649">
        <v>600</v>
      </c>
      <c r="E80" s="650">
        <v>2200</v>
      </c>
      <c r="F80" s="651">
        <v>352</v>
      </c>
      <c r="G80" s="652">
        <v>2552</v>
      </c>
      <c r="H80" s="502">
        <v>1531200</v>
      </c>
      <c r="I80" s="653" t="s">
        <v>363</v>
      </c>
      <c r="J80" s="654" t="s">
        <v>656</v>
      </c>
      <c r="K80" s="325"/>
      <c r="L80" s="346"/>
      <c r="M80" s="346"/>
      <c r="N80" s="346"/>
      <c r="O80" s="346"/>
      <c r="P80" s="346"/>
      <c r="Q80" s="346"/>
      <c r="R80" s="346"/>
      <c r="S80" s="346"/>
      <c r="T80" s="346"/>
      <c r="U80" s="346"/>
    </row>
    <row r="81" spans="1:21" s="340" customFormat="1" ht="18">
      <c r="A81" s="648">
        <v>80</v>
      </c>
      <c r="B81" s="46" t="s">
        <v>62</v>
      </c>
      <c r="C81" s="47" t="s">
        <v>292</v>
      </c>
      <c r="D81" s="649">
        <v>200</v>
      </c>
      <c r="E81" s="650">
        <v>2200</v>
      </c>
      <c r="F81" s="651">
        <v>352</v>
      </c>
      <c r="G81" s="652">
        <v>2552</v>
      </c>
      <c r="H81" s="502">
        <v>510400</v>
      </c>
      <c r="I81" s="653" t="s">
        <v>363</v>
      </c>
      <c r="J81" s="654" t="s">
        <v>656</v>
      </c>
      <c r="K81" s="325"/>
      <c r="L81" s="339"/>
      <c r="M81" s="339"/>
      <c r="N81" s="339"/>
      <c r="O81" s="339"/>
      <c r="P81" s="339"/>
      <c r="Q81" s="339"/>
      <c r="R81" s="339"/>
      <c r="S81" s="339"/>
      <c r="T81" s="339"/>
      <c r="U81" s="339"/>
    </row>
    <row r="82" spans="1:21" ht="18">
      <c r="A82" s="648">
        <v>81</v>
      </c>
      <c r="B82" s="46" t="s">
        <v>63</v>
      </c>
      <c r="C82" s="47" t="s">
        <v>292</v>
      </c>
      <c r="D82" s="649">
        <v>600</v>
      </c>
      <c r="E82" s="650">
        <v>2200</v>
      </c>
      <c r="F82" s="651">
        <v>352</v>
      </c>
      <c r="G82" s="652">
        <v>2552</v>
      </c>
      <c r="H82" s="502">
        <v>1531200</v>
      </c>
      <c r="I82" s="653" t="s">
        <v>363</v>
      </c>
      <c r="J82" s="654" t="s">
        <v>656</v>
      </c>
      <c r="K82" s="325"/>
      <c r="L82" s="325"/>
      <c r="M82" s="325"/>
      <c r="N82" s="325"/>
      <c r="O82" s="325"/>
      <c r="P82" s="325"/>
      <c r="Q82" s="325"/>
      <c r="R82" s="325"/>
      <c r="S82" s="325"/>
      <c r="T82" s="325"/>
      <c r="U82" s="325"/>
    </row>
    <row r="83" spans="1:21" s="340" customFormat="1" ht="18">
      <c r="A83" s="648">
        <v>82</v>
      </c>
      <c r="B83" s="661" t="s">
        <v>756</v>
      </c>
      <c r="C83" s="47" t="s">
        <v>292</v>
      </c>
      <c r="D83" s="649">
        <v>4</v>
      </c>
      <c r="E83" s="655"/>
      <c r="F83" s="656"/>
      <c r="G83" s="652">
        <v>0</v>
      </c>
      <c r="H83" s="502">
        <v>0</v>
      </c>
      <c r="I83" s="657"/>
      <c r="J83" s="654"/>
      <c r="K83" s="325"/>
      <c r="L83" s="339"/>
      <c r="M83" s="339"/>
      <c r="N83" s="339"/>
      <c r="O83" s="339"/>
      <c r="P83" s="339"/>
      <c r="Q83" s="339"/>
      <c r="R83" s="339"/>
      <c r="S83" s="339"/>
      <c r="T83" s="339"/>
      <c r="U83" s="339"/>
    </row>
    <row r="84" spans="1:21" s="340" customFormat="1" ht="18">
      <c r="A84" s="648">
        <v>83</v>
      </c>
      <c r="B84" s="661" t="s">
        <v>757</v>
      </c>
      <c r="C84" s="47" t="s">
        <v>292</v>
      </c>
      <c r="D84" s="649">
        <v>4</v>
      </c>
      <c r="E84" s="655"/>
      <c r="F84" s="656"/>
      <c r="G84" s="652">
        <v>0</v>
      </c>
      <c r="H84" s="502">
        <v>0</v>
      </c>
      <c r="I84" s="657"/>
      <c r="J84" s="654"/>
      <c r="K84" s="325"/>
      <c r="L84" s="339"/>
      <c r="M84" s="339"/>
      <c r="N84" s="339"/>
      <c r="O84" s="339"/>
      <c r="P84" s="339"/>
      <c r="Q84" s="339"/>
      <c r="R84" s="339"/>
      <c r="S84" s="339"/>
      <c r="T84" s="339"/>
      <c r="U84" s="339"/>
    </row>
    <row r="85" spans="1:21" s="340" customFormat="1" ht="18">
      <c r="A85" s="648">
        <v>84</v>
      </c>
      <c r="B85" s="46" t="s">
        <v>758</v>
      </c>
      <c r="C85" s="47" t="s">
        <v>292</v>
      </c>
      <c r="D85" s="649">
        <v>4</v>
      </c>
      <c r="E85" s="655"/>
      <c r="F85" s="656"/>
      <c r="G85" s="652">
        <v>0</v>
      </c>
      <c r="H85" s="502">
        <v>0</v>
      </c>
      <c r="I85" s="657"/>
      <c r="J85" s="654"/>
      <c r="K85" s="325"/>
      <c r="L85" s="339"/>
      <c r="M85" s="339"/>
      <c r="N85" s="339"/>
      <c r="O85" s="339"/>
      <c r="P85" s="339"/>
      <c r="Q85" s="339"/>
      <c r="R85" s="339"/>
      <c r="S85" s="339"/>
      <c r="T85" s="339"/>
      <c r="U85" s="339"/>
    </row>
    <row r="86" spans="1:21" s="340" customFormat="1" ht="18">
      <c r="A86" s="648">
        <v>85</v>
      </c>
      <c r="B86" s="46" t="s">
        <v>66</v>
      </c>
      <c r="C86" s="47" t="s">
        <v>292</v>
      </c>
      <c r="D86" s="649">
        <v>160</v>
      </c>
      <c r="E86" s="650">
        <v>1000</v>
      </c>
      <c r="F86" s="658">
        <v>0</v>
      </c>
      <c r="G86" s="652">
        <v>1000</v>
      </c>
      <c r="H86" s="502">
        <v>160000</v>
      </c>
      <c r="I86" s="653" t="s">
        <v>348</v>
      </c>
      <c r="J86" s="654" t="s">
        <v>625</v>
      </c>
      <c r="K86" s="325"/>
      <c r="L86" s="339"/>
      <c r="M86" s="339"/>
      <c r="N86" s="339"/>
      <c r="O86" s="339"/>
      <c r="P86" s="339"/>
      <c r="Q86" s="339"/>
      <c r="R86" s="339"/>
      <c r="S86" s="339"/>
      <c r="T86" s="339"/>
      <c r="U86" s="339"/>
    </row>
    <row r="87" spans="1:21" ht="36">
      <c r="A87" s="648">
        <v>86</v>
      </c>
      <c r="B87" s="46" t="s">
        <v>68</v>
      </c>
      <c r="C87" s="47" t="s">
        <v>292</v>
      </c>
      <c r="D87" s="649">
        <v>800</v>
      </c>
      <c r="E87" s="650">
        <v>1664</v>
      </c>
      <c r="F87" s="658">
        <v>0</v>
      </c>
      <c r="G87" s="652">
        <v>1664</v>
      </c>
      <c r="H87" s="502">
        <v>1331200</v>
      </c>
      <c r="I87" s="653" t="s">
        <v>348</v>
      </c>
      <c r="J87" s="654" t="s">
        <v>625</v>
      </c>
      <c r="K87" s="325"/>
      <c r="L87" s="325"/>
      <c r="M87" s="325"/>
      <c r="N87" s="325"/>
      <c r="O87" s="325"/>
      <c r="P87" s="325"/>
      <c r="Q87" s="325"/>
      <c r="R87" s="325"/>
      <c r="S87" s="325"/>
      <c r="T87" s="325"/>
      <c r="U87" s="325"/>
    </row>
    <row r="88" spans="1:21" ht="18">
      <c r="A88" s="648">
        <v>87</v>
      </c>
      <c r="B88" s="46" t="s">
        <v>67</v>
      </c>
      <c r="C88" s="47" t="s">
        <v>292</v>
      </c>
      <c r="D88" s="649">
        <v>800</v>
      </c>
      <c r="E88" s="650">
        <v>1000</v>
      </c>
      <c r="F88" s="658">
        <v>0</v>
      </c>
      <c r="G88" s="652">
        <v>1000</v>
      </c>
      <c r="H88" s="502">
        <v>800000</v>
      </c>
      <c r="I88" s="653" t="s">
        <v>348</v>
      </c>
      <c r="J88" s="654" t="s">
        <v>625</v>
      </c>
      <c r="K88" s="325"/>
      <c r="L88" s="325"/>
      <c r="M88" s="325"/>
      <c r="N88" s="325"/>
      <c r="O88" s="325"/>
      <c r="P88" s="325"/>
      <c r="Q88" s="325"/>
      <c r="R88" s="325"/>
      <c r="S88" s="325"/>
      <c r="T88" s="325"/>
      <c r="U88" s="325"/>
    </row>
    <row r="89" spans="1:21" ht="18">
      <c r="A89" s="648">
        <v>88</v>
      </c>
      <c r="B89" s="46" t="s">
        <v>69</v>
      </c>
      <c r="C89" s="47" t="s">
        <v>292</v>
      </c>
      <c r="D89" s="649">
        <v>3200</v>
      </c>
      <c r="E89" s="650">
        <v>1000</v>
      </c>
      <c r="F89" s="658">
        <v>0</v>
      </c>
      <c r="G89" s="652">
        <v>1000</v>
      </c>
      <c r="H89" s="502">
        <v>3200000</v>
      </c>
      <c r="I89" s="653" t="s">
        <v>348</v>
      </c>
      <c r="J89" s="654" t="s">
        <v>625</v>
      </c>
      <c r="K89" s="325"/>
      <c r="L89" s="325"/>
      <c r="M89" s="325"/>
      <c r="N89" s="325"/>
      <c r="O89" s="325"/>
      <c r="P89" s="325"/>
      <c r="Q89" s="325"/>
      <c r="R89" s="325"/>
      <c r="S89" s="325"/>
      <c r="T89" s="325"/>
      <c r="U89" s="325"/>
    </row>
    <row r="90" spans="1:21" ht="18">
      <c r="A90" s="648">
        <v>89</v>
      </c>
      <c r="B90" s="46" t="s">
        <v>759</v>
      </c>
      <c r="C90" s="47" t="s">
        <v>292</v>
      </c>
      <c r="D90" s="649">
        <v>4000</v>
      </c>
      <c r="E90" s="650">
        <v>1664</v>
      </c>
      <c r="F90" s="658">
        <v>0</v>
      </c>
      <c r="G90" s="652">
        <v>1664</v>
      </c>
      <c r="H90" s="502">
        <v>6656000</v>
      </c>
      <c r="I90" s="653" t="s">
        <v>348</v>
      </c>
      <c r="J90" s="654" t="s">
        <v>625</v>
      </c>
      <c r="K90" s="325"/>
      <c r="L90" s="325"/>
      <c r="M90" s="325"/>
      <c r="N90" s="325"/>
      <c r="O90" s="325"/>
      <c r="P90" s="325"/>
      <c r="Q90" s="325"/>
      <c r="R90" s="325"/>
      <c r="S90" s="325"/>
      <c r="T90" s="325"/>
      <c r="U90" s="325"/>
    </row>
    <row r="91" spans="1:21" ht="18">
      <c r="A91" s="648">
        <v>90</v>
      </c>
      <c r="B91" s="46" t="s">
        <v>760</v>
      </c>
      <c r="C91" s="47" t="s">
        <v>292</v>
      </c>
      <c r="D91" s="649">
        <v>200</v>
      </c>
      <c r="E91" s="650">
        <v>1664</v>
      </c>
      <c r="F91" s="658">
        <v>0</v>
      </c>
      <c r="G91" s="652">
        <v>1664</v>
      </c>
      <c r="H91" s="502">
        <v>332800</v>
      </c>
      <c r="I91" s="653" t="s">
        <v>348</v>
      </c>
      <c r="J91" s="654" t="s">
        <v>625</v>
      </c>
      <c r="K91" s="325"/>
      <c r="L91" s="325"/>
      <c r="M91" s="325"/>
      <c r="N91" s="325"/>
      <c r="O91" s="325"/>
      <c r="P91" s="325"/>
      <c r="Q91" s="325"/>
      <c r="R91" s="325"/>
      <c r="S91" s="325"/>
      <c r="T91" s="325"/>
      <c r="U91" s="325"/>
    </row>
    <row r="92" spans="1:21" ht="18">
      <c r="A92" s="648">
        <v>91</v>
      </c>
      <c r="B92" s="46" t="s">
        <v>70</v>
      </c>
      <c r="C92" s="47" t="s">
        <v>292</v>
      </c>
      <c r="D92" s="649">
        <v>1200</v>
      </c>
      <c r="E92" s="650">
        <v>1000</v>
      </c>
      <c r="F92" s="658">
        <v>0</v>
      </c>
      <c r="G92" s="652">
        <v>1000</v>
      </c>
      <c r="H92" s="502">
        <v>1200000</v>
      </c>
      <c r="I92" s="653" t="s">
        <v>348</v>
      </c>
      <c r="J92" s="654" t="s">
        <v>625</v>
      </c>
      <c r="K92" s="325"/>
      <c r="L92" s="325"/>
      <c r="M92" s="325"/>
      <c r="N92" s="325"/>
      <c r="O92" s="325"/>
      <c r="P92" s="325"/>
      <c r="Q92" s="325"/>
      <c r="R92" s="325"/>
      <c r="S92" s="325"/>
      <c r="T92" s="325"/>
      <c r="U92" s="325"/>
    </row>
    <row r="93" spans="1:21" ht="18">
      <c r="A93" s="648">
        <v>92</v>
      </c>
      <c r="B93" s="46" t="s">
        <v>761</v>
      </c>
      <c r="C93" s="47" t="s">
        <v>292</v>
      </c>
      <c r="D93" s="649">
        <v>400</v>
      </c>
      <c r="E93" s="650">
        <v>1664</v>
      </c>
      <c r="F93" s="658">
        <v>0</v>
      </c>
      <c r="G93" s="652">
        <v>1664</v>
      </c>
      <c r="H93" s="502">
        <v>665600</v>
      </c>
      <c r="I93" s="653" t="s">
        <v>348</v>
      </c>
      <c r="J93" s="654" t="s">
        <v>625</v>
      </c>
      <c r="K93" s="325"/>
      <c r="L93" s="325"/>
      <c r="M93" s="325"/>
      <c r="N93" s="325"/>
      <c r="O93" s="325"/>
      <c r="P93" s="325"/>
      <c r="Q93" s="325"/>
      <c r="R93" s="325"/>
      <c r="S93" s="325"/>
      <c r="T93" s="325"/>
      <c r="U93" s="325"/>
    </row>
    <row r="94" spans="1:21" ht="18">
      <c r="A94" s="648">
        <v>93</v>
      </c>
      <c r="B94" s="46" t="s">
        <v>71</v>
      </c>
      <c r="C94" s="47" t="s">
        <v>292</v>
      </c>
      <c r="D94" s="649">
        <v>800</v>
      </c>
      <c r="E94" s="650">
        <v>1000</v>
      </c>
      <c r="F94" s="658">
        <v>0</v>
      </c>
      <c r="G94" s="652">
        <v>1000</v>
      </c>
      <c r="H94" s="502">
        <v>800000</v>
      </c>
      <c r="I94" s="653" t="s">
        <v>348</v>
      </c>
      <c r="J94" s="654" t="s">
        <v>625</v>
      </c>
      <c r="K94" s="325"/>
      <c r="L94" s="325"/>
      <c r="M94" s="325"/>
      <c r="N94" s="325"/>
      <c r="O94" s="325"/>
      <c r="P94" s="325"/>
      <c r="Q94" s="325"/>
      <c r="R94" s="325"/>
      <c r="S94" s="325"/>
      <c r="T94" s="325"/>
      <c r="U94" s="325"/>
    </row>
    <row r="95" spans="1:21" ht="18">
      <c r="A95" s="648">
        <v>94</v>
      </c>
      <c r="B95" s="46" t="s">
        <v>762</v>
      </c>
      <c r="C95" s="47" t="s">
        <v>292</v>
      </c>
      <c r="D95" s="649">
        <v>400</v>
      </c>
      <c r="E95" s="650">
        <v>1667</v>
      </c>
      <c r="F95" s="658">
        <v>0</v>
      </c>
      <c r="G95" s="652">
        <v>1667</v>
      </c>
      <c r="H95" s="502">
        <v>666800</v>
      </c>
      <c r="I95" s="653" t="s">
        <v>348</v>
      </c>
      <c r="J95" s="654" t="s">
        <v>625</v>
      </c>
      <c r="K95" s="325"/>
      <c r="L95" s="325"/>
      <c r="M95" s="325"/>
      <c r="N95" s="325"/>
      <c r="O95" s="325"/>
      <c r="P95" s="325"/>
      <c r="Q95" s="325"/>
      <c r="R95" s="325"/>
      <c r="S95" s="325"/>
      <c r="T95" s="325"/>
      <c r="U95" s="325"/>
    </row>
    <row r="96" spans="1:21" ht="18">
      <c r="A96" s="648">
        <v>95</v>
      </c>
      <c r="B96" s="46" t="s">
        <v>72</v>
      </c>
      <c r="C96" s="47" t="s">
        <v>292</v>
      </c>
      <c r="D96" s="649">
        <v>800</v>
      </c>
      <c r="E96" s="650">
        <v>1000</v>
      </c>
      <c r="F96" s="658">
        <v>0</v>
      </c>
      <c r="G96" s="652">
        <v>1000</v>
      </c>
      <c r="H96" s="502">
        <v>800000</v>
      </c>
      <c r="I96" s="653" t="s">
        <v>348</v>
      </c>
      <c r="J96" s="654" t="s">
        <v>625</v>
      </c>
      <c r="K96" s="325"/>
      <c r="L96" s="325"/>
      <c r="M96" s="325"/>
      <c r="N96" s="325"/>
      <c r="O96" s="325"/>
      <c r="P96" s="325"/>
      <c r="Q96" s="325"/>
      <c r="R96" s="325"/>
      <c r="S96" s="325"/>
      <c r="T96" s="325"/>
      <c r="U96" s="325"/>
    </row>
    <row r="97" spans="1:21" ht="18">
      <c r="A97" s="648">
        <v>96</v>
      </c>
      <c r="B97" s="46" t="s">
        <v>763</v>
      </c>
      <c r="C97" s="47" t="s">
        <v>292</v>
      </c>
      <c r="D97" s="649">
        <v>2</v>
      </c>
      <c r="E97" s="650">
        <v>168867</v>
      </c>
      <c r="F97" s="658">
        <v>0</v>
      </c>
      <c r="G97" s="652">
        <v>168867</v>
      </c>
      <c r="H97" s="502">
        <v>337734</v>
      </c>
      <c r="I97" s="653" t="s">
        <v>657</v>
      </c>
      <c r="J97" s="654" t="s">
        <v>658</v>
      </c>
      <c r="K97" s="325"/>
      <c r="L97" s="325"/>
      <c r="M97" s="325"/>
      <c r="N97" s="325"/>
      <c r="O97" s="325"/>
      <c r="P97" s="325"/>
      <c r="Q97" s="325"/>
      <c r="R97" s="325"/>
      <c r="S97" s="325"/>
      <c r="T97" s="325"/>
      <c r="U97" s="325"/>
    </row>
    <row r="98" spans="1:21" ht="18">
      <c r="A98" s="648">
        <v>97</v>
      </c>
      <c r="B98" s="46" t="s">
        <v>764</v>
      </c>
      <c r="C98" s="47" t="s">
        <v>292</v>
      </c>
      <c r="D98" s="649">
        <v>2</v>
      </c>
      <c r="E98" s="650">
        <v>168867</v>
      </c>
      <c r="F98" s="658">
        <v>0</v>
      </c>
      <c r="G98" s="652">
        <v>168867</v>
      </c>
      <c r="H98" s="502">
        <v>337734</v>
      </c>
      <c r="I98" s="653" t="s">
        <v>657</v>
      </c>
      <c r="J98" s="654" t="s">
        <v>658</v>
      </c>
      <c r="K98" s="325"/>
      <c r="L98" s="325"/>
      <c r="M98" s="325"/>
      <c r="N98" s="325"/>
      <c r="O98" s="325"/>
      <c r="P98" s="325"/>
      <c r="Q98" s="325"/>
      <c r="R98" s="325"/>
      <c r="S98" s="325"/>
      <c r="T98" s="325"/>
      <c r="U98" s="325"/>
    </row>
    <row r="99" spans="1:21" ht="18">
      <c r="A99" s="648">
        <v>98</v>
      </c>
      <c r="B99" s="46" t="s">
        <v>765</v>
      </c>
      <c r="C99" s="47" t="s">
        <v>292</v>
      </c>
      <c r="D99" s="649">
        <v>2</v>
      </c>
      <c r="E99" s="650">
        <v>168867</v>
      </c>
      <c r="F99" s="658">
        <v>0</v>
      </c>
      <c r="G99" s="652">
        <v>168867</v>
      </c>
      <c r="H99" s="502">
        <v>337734</v>
      </c>
      <c r="I99" s="653" t="s">
        <v>657</v>
      </c>
      <c r="J99" s="654" t="s">
        <v>658</v>
      </c>
      <c r="K99" s="325"/>
      <c r="L99" s="325"/>
      <c r="M99" s="325"/>
      <c r="N99" s="325"/>
      <c r="O99" s="325"/>
      <c r="P99" s="325"/>
      <c r="Q99" s="325"/>
      <c r="R99" s="325"/>
      <c r="S99" s="325"/>
      <c r="T99" s="325"/>
      <c r="U99" s="325"/>
    </row>
    <row r="100" spans="1:21" ht="18">
      <c r="A100" s="648">
        <v>99</v>
      </c>
      <c r="B100" s="46" t="s">
        <v>766</v>
      </c>
      <c r="C100" s="47" t="s">
        <v>292</v>
      </c>
      <c r="D100" s="649">
        <v>8</v>
      </c>
      <c r="E100" s="650">
        <v>6647</v>
      </c>
      <c r="F100" s="658">
        <v>0</v>
      </c>
      <c r="G100" s="652">
        <v>6647</v>
      </c>
      <c r="H100" s="502">
        <v>53176</v>
      </c>
      <c r="I100" s="653" t="s">
        <v>564</v>
      </c>
      <c r="J100" s="654" t="s">
        <v>1526</v>
      </c>
      <c r="K100" s="325"/>
      <c r="L100" s="325"/>
      <c r="M100" s="325"/>
      <c r="N100" s="325"/>
      <c r="O100" s="325"/>
      <c r="P100" s="325"/>
      <c r="Q100" s="325"/>
      <c r="R100" s="325"/>
      <c r="S100" s="325"/>
      <c r="T100" s="325"/>
      <c r="U100" s="325"/>
    </row>
    <row r="101" spans="1:21" ht="15" customHeight="1">
      <c r="A101" s="648">
        <v>100</v>
      </c>
      <c r="B101" s="46" t="s">
        <v>73</v>
      </c>
      <c r="C101" s="47" t="s">
        <v>292</v>
      </c>
      <c r="D101" s="649">
        <v>96</v>
      </c>
      <c r="E101" s="650">
        <v>5317</v>
      </c>
      <c r="F101" s="658">
        <v>0</v>
      </c>
      <c r="G101" s="652">
        <v>5317</v>
      </c>
      <c r="H101" s="502">
        <v>510432</v>
      </c>
      <c r="I101" s="653" t="s">
        <v>564</v>
      </c>
      <c r="J101" s="654" t="s">
        <v>1526</v>
      </c>
      <c r="K101" s="325"/>
      <c r="L101" s="325"/>
      <c r="M101" s="325"/>
      <c r="N101" s="325"/>
      <c r="O101" s="325"/>
      <c r="P101" s="325"/>
      <c r="Q101" s="325"/>
      <c r="R101" s="325"/>
      <c r="S101" s="325"/>
      <c r="T101" s="325"/>
      <c r="U101" s="325"/>
    </row>
    <row r="102" spans="1:21" ht="18">
      <c r="A102" s="648">
        <v>101</v>
      </c>
      <c r="B102" s="46" t="s">
        <v>74</v>
      </c>
      <c r="C102" s="47" t="s">
        <v>292</v>
      </c>
      <c r="D102" s="649">
        <v>48</v>
      </c>
      <c r="E102" s="650">
        <v>6407</v>
      </c>
      <c r="F102" s="658">
        <v>0</v>
      </c>
      <c r="G102" s="652">
        <v>6407</v>
      </c>
      <c r="H102" s="502">
        <v>307536</v>
      </c>
      <c r="I102" s="653" t="s">
        <v>564</v>
      </c>
      <c r="J102" s="654" t="s">
        <v>1526</v>
      </c>
      <c r="K102" s="325"/>
      <c r="L102" s="325"/>
      <c r="M102" s="325"/>
      <c r="N102" s="325"/>
      <c r="O102" s="325"/>
      <c r="P102" s="325"/>
      <c r="Q102" s="325"/>
      <c r="R102" s="325"/>
      <c r="S102" s="325"/>
      <c r="T102" s="325"/>
      <c r="U102" s="325"/>
    </row>
    <row r="103" spans="1:21" ht="18">
      <c r="A103" s="648">
        <v>102</v>
      </c>
      <c r="B103" s="46" t="s">
        <v>75</v>
      </c>
      <c r="C103" s="47" t="s">
        <v>301</v>
      </c>
      <c r="D103" s="649">
        <v>30</v>
      </c>
      <c r="E103" s="650">
        <v>308000</v>
      </c>
      <c r="F103" s="651">
        <v>49280</v>
      </c>
      <c r="G103" s="652">
        <v>357280</v>
      </c>
      <c r="H103" s="502">
        <v>10718400</v>
      </c>
      <c r="I103" s="653" t="s">
        <v>393</v>
      </c>
      <c r="J103" s="662" t="s">
        <v>659</v>
      </c>
      <c r="K103" s="325"/>
      <c r="L103" s="325"/>
      <c r="M103" s="325"/>
      <c r="N103" s="325"/>
      <c r="O103" s="325"/>
      <c r="P103" s="325"/>
      <c r="Q103" s="325"/>
      <c r="R103" s="325"/>
      <c r="S103" s="325"/>
      <c r="T103" s="325"/>
      <c r="U103" s="325"/>
    </row>
    <row r="104" spans="1:21" ht="18">
      <c r="A104" s="648">
        <v>103</v>
      </c>
      <c r="B104" s="46" t="s">
        <v>76</v>
      </c>
      <c r="C104" s="47" t="s">
        <v>292</v>
      </c>
      <c r="D104" s="649">
        <v>24</v>
      </c>
      <c r="E104" s="655"/>
      <c r="F104" s="656"/>
      <c r="G104" s="652">
        <v>0</v>
      </c>
      <c r="H104" s="502">
        <v>0</v>
      </c>
      <c r="I104" s="663"/>
      <c r="J104" s="654"/>
      <c r="K104" s="325"/>
      <c r="L104" s="325"/>
      <c r="M104" s="325"/>
      <c r="N104" s="325"/>
      <c r="O104" s="325"/>
      <c r="P104" s="325"/>
      <c r="Q104" s="325"/>
      <c r="R104" s="325"/>
      <c r="S104" s="325"/>
      <c r="T104" s="325"/>
      <c r="U104" s="325"/>
    </row>
    <row r="105" spans="1:21" ht="18">
      <c r="A105" s="648">
        <v>104</v>
      </c>
      <c r="B105" s="46" t="s">
        <v>77</v>
      </c>
      <c r="C105" s="47" t="s">
        <v>302</v>
      </c>
      <c r="D105" s="649">
        <v>4</v>
      </c>
      <c r="E105" s="650">
        <v>6527</v>
      </c>
      <c r="F105" s="658">
        <v>0</v>
      </c>
      <c r="G105" s="652">
        <v>6527</v>
      </c>
      <c r="H105" s="502">
        <v>26108</v>
      </c>
      <c r="I105" s="653" t="s">
        <v>564</v>
      </c>
      <c r="J105" s="654" t="s">
        <v>1527</v>
      </c>
      <c r="K105" s="325"/>
      <c r="L105" s="325"/>
      <c r="M105" s="325"/>
      <c r="N105" s="325"/>
      <c r="O105" s="325"/>
      <c r="P105" s="325"/>
      <c r="Q105" s="325"/>
      <c r="R105" s="325"/>
      <c r="S105" s="325"/>
      <c r="T105" s="325"/>
      <c r="U105" s="325"/>
    </row>
    <row r="106" spans="1:21" ht="18">
      <c r="A106" s="648">
        <v>105</v>
      </c>
      <c r="B106" s="46" t="s">
        <v>78</v>
      </c>
      <c r="C106" s="47" t="s">
        <v>879</v>
      </c>
      <c r="D106" s="649">
        <v>30</v>
      </c>
      <c r="E106" s="655"/>
      <c r="F106" s="656"/>
      <c r="G106" s="652">
        <v>0</v>
      </c>
      <c r="H106" s="502">
        <v>0</v>
      </c>
      <c r="I106" s="657"/>
      <c r="J106" s="654"/>
      <c r="K106" s="325"/>
      <c r="L106" s="325"/>
      <c r="M106" s="325"/>
      <c r="N106" s="325"/>
      <c r="O106" s="325"/>
      <c r="P106" s="325"/>
      <c r="Q106" s="325"/>
      <c r="R106" s="325"/>
      <c r="S106" s="325"/>
      <c r="T106" s="325"/>
      <c r="U106" s="325"/>
    </row>
    <row r="107" spans="1:21" ht="36">
      <c r="A107" s="648">
        <v>106</v>
      </c>
      <c r="B107" s="46" t="s">
        <v>79</v>
      </c>
      <c r="C107" s="47" t="s">
        <v>292</v>
      </c>
      <c r="D107" s="649">
        <v>12</v>
      </c>
      <c r="E107" s="655"/>
      <c r="F107" s="656"/>
      <c r="G107" s="652">
        <v>0</v>
      </c>
      <c r="H107" s="502">
        <v>0</v>
      </c>
      <c r="I107" s="657"/>
      <c r="J107" s="654"/>
      <c r="K107" s="325"/>
      <c r="L107" s="325"/>
      <c r="M107" s="325"/>
      <c r="N107" s="325"/>
      <c r="O107" s="325"/>
      <c r="P107" s="325"/>
      <c r="Q107" s="325"/>
      <c r="R107" s="325"/>
      <c r="S107" s="325"/>
      <c r="T107" s="325"/>
      <c r="U107" s="325"/>
    </row>
    <row r="108" spans="1:21" ht="18">
      <c r="A108" s="648">
        <v>107</v>
      </c>
      <c r="B108" s="46" t="s">
        <v>80</v>
      </c>
      <c r="C108" s="47" t="s">
        <v>303</v>
      </c>
      <c r="D108" s="649">
        <v>8</v>
      </c>
      <c r="E108" s="655"/>
      <c r="F108" s="656"/>
      <c r="G108" s="652">
        <v>0</v>
      </c>
      <c r="H108" s="502">
        <v>0</v>
      </c>
      <c r="I108" s="657"/>
      <c r="J108" s="654"/>
      <c r="K108" s="325"/>
      <c r="L108" s="325"/>
      <c r="M108" s="325"/>
      <c r="N108" s="325"/>
      <c r="O108" s="325"/>
      <c r="P108" s="325"/>
      <c r="Q108" s="325"/>
      <c r="R108" s="325"/>
      <c r="S108" s="325"/>
      <c r="T108" s="325"/>
      <c r="U108" s="325"/>
    </row>
    <row r="109" spans="1:21" ht="18">
      <c r="A109" s="648">
        <v>108</v>
      </c>
      <c r="B109" s="46" t="s">
        <v>81</v>
      </c>
      <c r="C109" s="47" t="s">
        <v>292</v>
      </c>
      <c r="D109" s="649">
        <v>200</v>
      </c>
      <c r="E109" s="650">
        <v>24933</v>
      </c>
      <c r="F109" s="651">
        <v>3989</v>
      </c>
      <c r="G109" s="652">
        <v>28922</v>
      </c>
      <c r="H109" s="502">
        <v>5784400</v>
      </c>
      <c r="I109" s="653" t="s">
        <v>429</v>
      </c>
      <c r="J109" s="654" t="s">
        <v>539</v>
      </c>
      <c r="K109" s="325"/>
      <c r="L109" s="325"/>
      <c r="M109" s="325"/>
      <c r="N109" s="325"/>
      <c r="O109" s="325"/>
      <c r="P109" s="325"/>
      <c r="Q109" s="325"/>
      <c r="R109" s="325"/>
      <c r="S109" s="325"/>
      <c r="T109" s="325"/>
      <c r="U109" s="325"/>
    </row>
    <row r="110" spans="1:21" ht="18">
      <c r="A110" s="648">
        <v>109</v>
      </c>
      <c r="B110" s="46" t="s">
        <v>82</v>
      </c>
      <c r="C110" s="47" t="s">
        <v>292</v>
      </c>
      <c r="D110" s="649">
        <v>80</v>
      </c>
      <c r="E110" s="650">
        <v>24933</v>
      </c>
      <c r="F110" s="651">
        <v>3989</v>
      </c>
      <c r="G110" s="652">
        <v>28922</v>
      </c>
      <c r="H110" s="502">
        <v>2313760</v>
      </c>
      <c r="I110" s="653" t="s">
        <v>429</v>
      </c>
      <c r="J110" s="654" t="s">
        <v>539</v>
      </c>
      <c r="K110" s="325"/>
      <c r="L110" s="325"/>
      <c r="M110" s="325"/>
      <c r="N110" s="325"/>
      <c r="O110" s="325"/>
      <c r="P110" s="325"/>
      <c r="Q110" s="325"/>
      <c r="R110" s="325"/>
      <c r="S110" s="325"/>
      <c r="T110" s="325"/>
      <c r="U110" s="325"/>
    </row>
    <row r="111" spans="1:21" ht="18">
      <c r="A111" s="648">
        <v>110</v>
      </c>
      <c r="B111" s="46" t="s">
        <v>767</v>
      </c>
      <c r="C111" s="47" t="s">
        <v>292</v>
      </c>
      <c r="D111" s="649">
        <v>4</v>
      </c>
      <c r="E111" s="655"/>
      <c r="F111" s="656"/>
      <c r="G111" s="652">
        <v>0</v>
      </c>
      <c r="H111" s="502">
        <v>0</v>
      </c>
      <c r="I111" s="657"/>
      <c r="J111" s="654"/>
      <c r="K111" s="325"/>
      <c r="L111" s="325"/>
      <c r="M111" s="325"/>
      <c r="N111" s="325"/>
      <c r="O111" s="325"/>
      <c r="P111" s="325"/>
      <c r="Q111" s="325"/>
      <c r="R111" s="325"/>
      <c r="S111" s="325"/>
      <c r="T111" s="325"/>
      <c r="U111" s="325"/>
    </row>
    <row r="112" spans="1:21" ht="18">
      <c r="A112" s="648">
        <v>111</v>
      </c>
      <c r="B112" s="46" t="s">
        <v>768</v>
      </c>
      <c r="C112" s="47" t="s">
        <v>292</v>
      </c>
      <c r="D112" s="649">
        <v>20</v>
      </c>
      <c r="E112" s="650">
        <v>12000</v>
      </c>
      <c r="F112" s="658">
        <v>0</v>
      </c>
      <c r="G112" s="652">
        <v>12000</v>
      </c>
      <c r="H112" s="502">
        <v>240000</v>
      </c>
      <c r="I112" s="653" t="s">
        <v>1528</v>
      </c>
      <c r="J112" s="654" t="s">
        <v>661</v>
      </c>
      <c r="K112" s="325"/>
      <c r="L112" s="325"/>
      <c r="M112" s="325"/>
      <c r="N112" s="325"/>
      <c r="O112" s="325"/>
      <c r="P112" s="325"/>
      <c r="Q112" s="325"/>
      <c r="R112" s="325"/>
      <c r="S112" s="325"/>
      <c r="T112" s="325"/>
      <c r="U112" s="325"/>
    </row>
    <row r="113" spans="1:21" ht="18">
      <c r="A113" s="648">
        <v>112</v>
      </c>
      <c r="B113" s="46" t="s">
        <v>769</v>
      </c>
      <c r="C113" s="47" t="s">
        <v>292</v>
      </c>
      <c r="D113" s="649">
        <v>15</v>
      </c>
      <c r="E113" s="650">
        <v>12000</v>
      </c>
      <c r="F113" s="658">
        <v>0</v>
      </c>
      <c r="G113" s="652">
        <v>12000</v>
      </c>
      <c r="H113" s="502">
        <v>180000</v>
      </c>
      <c r="I113" s="653" t="s">
        <v>1528</v>
      </c>
      <c r="J113" s="654" t="s">
        <v>661</v>
      </c>
      <c r="K113" s="325"/>
      <c r="L113" s="325"/>
      <c r="M113" s="325"/>
      <c r="N113" s="325"/>
      <c r="O113" s="325"/>
      <c r="P113" s="325"/>
      <c r="Q113" s="325"/>
      <c r="R113" s="325"/>
      <c r="S113" s="325"/>
      <c r="T113" s="325"/>
      <c r="U113" s="325"/>
    </row>
    <row r="114" spans="1:21" s="345" customFormat="1" ht="18">
      <c r="A114" s="648">
        <v>113</v>
      </c>
      <c r="B114" s="46" t="s">
        <v>770</v>
      </c>
      <c r="C114" s="47" t="s">
        <v>292</v>
      </c>
      <c r="D114" s="649">
        <v>15</v>
      </c>
      <c r="E114" s="650">
        <v>12000</v>
      </c>
      <c r="F114" s="658">
        <v>0</v>
      </c>
      <c r="G114" s="652">
        <v>12000</v>
      </c>
      <c r="H114" s="502">
        <v>180000</v>
      </c>
      <c r="I114" s="653" t="s">
        <v>1528</v>
      </c>
      <c r="J114" s="654" t="s">
        <v>661</v>
      </c>
      <c r="K114" s="325"/>
      <c r="L114" s="344"/>
      <c r="M114" s="344"/>
      <c r="N114" s="344"/>
      <c r="O114" s="344"/>
      <c r="P114" s="344"/>
      <c r="Q114" s="344"/>
      <c r="R114" s="344"/>
      <c r="S114" s="344"/>
      <c r="T114" s="344"/>
      <c r="U114" s="344"/>
    </row>
    <row r="115" spans="1:21" s="357" customFormat="1" ht="18">
      <c r="A115" s="648">
        <v>114</v>
      </c>
      <c r="B115" s="46" t="s">
        <v>771</v>
      </c>
      <c r="C115" s="47" t="s">
        <v>292</v>
      </c>
      <c r="D115" s="649">
        <v>40</v>
      </c>
      <c r="E115" s="655"/>
      <c r="F115" s="656"/>
      <c r="G115" s="652">
        <v>0</v>
      </c>
      <c r="H115" s="502">
        <v>0</v>
      </c>
      <c r="I115" s="657"/>
      <c r="J115" s="654"/>
      <c r="K115" s="325"/>
      <c r="L115" s="356"/>
      <c r="M115" s="356"/>
      <c r="N115" s="356"/>
      <c r="O115" s="356"/>
      <c r="P115" s="356"/>
      <c r="Q115" s="356"/>
      <c r="R115" s="356"/>
      <c r="S115" s="356"/>
      <c r="T115" s="356"/>
      <c r="U115" s="356"/>
    </row>
    <row r="116" spans="1:21" ht="18">
      <c r="A116" s="648">
        <v>115</v>
      </c>
      <c r="B116" s="46" t="s">
        <v>772</v>
      </c>
      <c r="C116" s="47" t="s">
        <v>292</v>
      </c>
      <c r="D116" s="649">
        <v>20</v>
      </c>
      <c r="E116" s="655"/>
      <c r="F116" s="656"/>
      <c r="G116" s="652">
        <v>0</v>
      </c>
      <c r="H116" s="502">
        <v>0</v>
      </c>
      <c r="I116" s="657"/>
      <c r="J116" s="654"/>
      <c r="K116" s="325"/>
      <c r="L116" s="325"/>
      <c r="M116" s="325"/>
      <c r="N116" s="325"/>
      <c r="O116" s="325"/>
      <c r="P116" s="325"/>
      <c r="Q116" s="325"/>
      <c r="R116" s="325"/>
      <c r="S116" s="325"/>
      <c r="T116" s="325"/>
      <c r="U116" s="325"/>
    </row>
    <row r="117" spans="1:21" s="345" customFormat="1" ht="18">
      <c r="A117" s="648">
        <v>116</v>
      </c>
      <c r="B117" s="46" t="s">
        <v>773</v>
      </c>
      <c r="C117" s="47" t="s">
        <v>292</v>
      </c>
      <c r="D117" s="649">
        <v>2</v>
      </c>
      <c r="E117" s="655"/>
      <c r="F117" s="656"/>
      <c r="G117" s="652">
        <v>0</v>
      </c>
      <c r="H117" s="502">
        <v>0</v>
      </c>
      <c r="I117" s="657"/>
      <c r="J117" s="654"/>
      <c r="K117" s="325"/>
      <c r="L117" s="344"/>
      <c r="M117" s="344"/>
      <c r="N117" s="344"/>
      <c r="O117" s="344"/>
      <c r="P117" s="344"/>
      <c r="Q117" s="344"/>
      <c r="R117" s="344"/>
      <c r="S117" s="344"/>
      <c r="T117" s="344"/>
      <c r="U117" s="344"/>
    </row>
    <row r="118" spans="1:21" s="345" customFormat="1" ht="18">
      <c r="A118" s="648">
        <v>117</v>
      </c>
      <c r="B118" s="46" t="s">
        <v>774</v>
      </c>
      <c r="C118" s="47" t="s">
        <v>292</v>
      </c>
      <c r="D118" s="649">
        <v>2</v>
      </c>
      <c r="E118" s="655"/>
      <c r="F118" s="656"/>
      <c r="G118" s="652">
        <v>0</v>
      </c>
      <c r="H118" s="502">
        <v>0</v>
      </c>
      <c r="I118" s="657"/>
      <c r="J118" s="654"/>
      <c r="K118" s="325"/>
      <c r="L118" s="344"/>
      <c r="M118" s="344"/>
      <c r="N118" s="344"/>
      <c r="O118" s="344"/>
      <c r="P118" s="344"/>
      <c r="Q118" s="344"/>
      <c r="R118" s="344"/>
      <c r="S118" s="344"/>
      <c r="T118" s="344"/>
      <c r="U118" s="344"/>
    </row>
    <row r="119" spans="1:21" ht="18">
      <c r="A119" s="648">
        <v>118</v>
      </c>
      <c r="B119" s="46" t="s">
        <v>775</v>
      </c>
      <c r="C119" s="47" t="s">
        <v>292</v>
      </c>
      <c r="D119" s="649">
        <v>2</v>
      </c>
      <c r="E119" s="655"/>
      <c r="F119" s="656"/>
      <c r="G119" s="652">
        <v>0</v>
      </c>
      <c r="H119" s="502">
        <v>0</v>
      </c>
      <c r="I119" s="657"/>
      <c r="J119" s="654"/>
      <c r="K119" s="325"/>
      <c r="L119" s="325"/>
      <c r="M119" s="325"/>
      <c r="N119" s="325"/>
      <c r="O119" s="325"/>
      <c r="P119" s="325"/>
      <c r="Q119" s="325"/>
      <c r="R119" s="325"/>
      <c r="S119" s="325"/>
      <c r="T119" s="325"/>
      <c r="U119" s="325"/>
    </row>
    <row r="120" spans="1:21" s="361" customFormat="1" ht="18">
      <c r="A120" s="648">
        <v>119</v>
      </c>
      <c r="B120" s="46" t="s">
        <v>776</v>
      </c>
      <c r="C120" s="47" t="s">
        <v>292</v>
      </c>
      <c r="D120" s="649">
        <v>10</v>
      </c>
      <c r="E120" s="650">
        <v>15413</v>
      </c>
      <c r="F120" s="658">
        <v>0</v>
      </c>
      <c r="G120" s="652">
        <v>15413</v>
      </c>
      <c r="H120" s="502">
        <v>154130</v>
      </c>
      <c r="I120" s="653" t="s">
        <v>397</v>
      </c>
      <c r="J120" s="654" t="s">
        <v>1529</v>
      </c>
      <c r="K120" s="325"/>
      <c r="L120" s="360"/>
      <c r="M120" s="360"/>
      <c r="N120" s="360"/>
      <c r="O120" s="360"/>
      <c r="P120" s="360"/>
      <c r="Q120" s="360"/>
      <c r="R120" s="360"/>
      <c r="S120" s="360"/>
      <c r="T120" s="360"/>
      <c r="U120" s="360"/>
    </row>
    <row r="121" spans="1:21" ht="36">
      <c r="A121" s="648">
        <v>120</v>
      </c>
      <c r="B121" s="46" t="s">
        <v>83</v>
      </c>
      <c r="C121" s="47" t="s">
        <v>292</v>
      </c>
      <c r="D121" s="649">
        <v>2000</v>
      </c>
      <c r="E121" s="655"/>
      <c r="F121" s="656"/>
      <c r="G121" s="652">
        <v>0</v>
      </c>
      <c r="H121" s="502">
        <v>0</v>
      </c>
      <c r="I121" s="657"/>
      <c r="J121" s="654"/>
      <c r="K121" s="325"/>
      <c r="L121" s="325"/>
      <c r="M121" s="325"/>
      <c r="N121" s="325"/>
      <c r="O121" s="325"/>
      <c r="P121" s="325"/>
      <c r="Q121" s="325"/>
      <c r="R121" s="325"/>
      <c r="S121" s="325"/>
      <c r="T121" s="325"/>
      <c r="U121" s="325"/>
    </row>
    <row r="122" spans="1:21" ht="18">
      <c r="A122" s="648">
        <v>121</v>
      </c>
      <c r="B122" s="46" t="s">
        <v>777</v>
      </c>
      <c r="C122" s="47" t="s">
        <v>292</v>
      </c>
      <c r="D122" s="649">
        <v>20</v>
      </c>
      <c r="E122" s="650">
        <v>170</v>
      </c>
      <c r="F122" s="658">
        <v>0</v>
      </c>
      <c r="G122" s="652">
        <v>170</v>
      </c>
      <c r="H122" s="502">
        <v>3400</v>
      </c>
      <c r="I122" s="653" t="s">
        <v>363</v>
      </c>
      <c r="J122" s="654" t="s">
        <v>1530</v>
      </c>
      <c r="K122" s="325"/>
      <c r="L122" s="325"/>
      <c r="M122" s="325"/>
      <c r="N122" s="325"/>
      <c r="O122" s="325"/>
      <c r="P122" s="325"/>
      <c r="Q122" s="325"/>
      <c r="R122" s="325"/>
      <c r="S122" s="325"/>
      <c r="T122" s="325"/>
      <c r="U122" s="325"/>
    </row>
    <row r="123" spans="1:21" s="347" customFormat="1" ht="18">
      <c r="A123" s="648">
        <v>122</v>
      </c>
      <c r="B123" s="46" t="s">
        <v>778</v>
      </c>
      <c r="C123" s="47" t="s">
        <v>291</v>
      </c>
      <c r="D123" s="649">
        <v>4</v>
      </c>
      <c r="E123" s="650">
        <v>15876</v>
      </c>
      <c r="F123" s="651">
        <v>2540</v>
      </c>
      <c r="G123" s="652">
        <v>18416</v>
      </c>
      <c r="H123" s="502">
        <v>73664</v>
      </c>
      <c r="I123" s="660" t="s">
        <v>388</v>
      </c>
      <c r="J123" s="654" t="s">
        <v>453</v>
      </c>
      <c r="K123" s="325"/>
      <c r="L123" s="346"/>
      <c r="M123" s="346"/>
      <c r="N123" s="346"/>
      <c r="O123" s="346"/>
      <c r="P123" s="346"/>
      <c r="Q123" s="346"/>
      <c r="R123" s="346"/>
      <c r="S123" s="346"/>
      <c r="T123" s="346"/>
      <c r="U123" s="346"/>
    </row>
    <row r="124" spans="1:21" s="345" customFormat="1" ht="18">
      <c r="A124" s="648">
        <v>123</v>
      </c>
      <c r="B124" s="46" t="s">
        <v>84</v>
      </c>
      <c r="C124" s="47" t="s">
        <v>291</v>
      </c>
      <c r="D124" s="649">
        <v>40</v>
      </c>
      <c r="E124" s="650">
        <v>15876</v>
      </c>
      <c r="F124" s="651">
        <v>2540</v>
      </c>
      <c r="G124" s="652">
        <v>18416</v>
      </c>
      <c r="H124" s="502">
        <v>736640</v>
      </c>
      <c r="I124" s="660" t="s">
        <v>388</v>
      </c>
      <c r="J124" s="654" t="s">
        <v>453</v>
      </c>
      <c r="K124" s="325"/>
      <c r="L124" s="344"/>
      <c r="M124" s="344"/>
      <c r="N124" s="344"/>
      <c r="O124" s="344"/>
      <c r="P124" s="344"/>
      <c r="Q124" s="344"/>
      <c r="R124" s="344"/>
      <c r="S124" s="344"/>
      <c r="T124" s="344"/>
      <c r="U124" s="344"/>
    </row>
    <row r="125" spans="1:21" ht="18">
      <c r="A125" s="648">
        <v>124</v>
      </c>
      <c r="B125" s="46" t="s">
        <v>85</v>
      </c>
      <c r="C125" s="47" t="s">
        <v>291</v>
      </c>
      <c r="D125" s="649">
        <v>4</v>
      </c>
      <c r="E125" s="650">
        <v>15876</v>
      </c>
      <c r="F125" s="651">
        <v>2540</v>
      </c>
      <c r="G125" s="652">
        <v>18416</v>
      </c>
      <c r="H125" s="502">
        <v>73664</v>
      </c>
      <c r="I125" s="660" t="s">
        <v>388</v>
      </c>
      <c r="J125" s="654" t="s">
        <v>453</v>
      </c>
      <c r="K125" s="325"/>
      <c r="L125" s="325"/>
      <c r="M125" s="325"/>
      <c r="N125" s="325"/>
      <c r="O125" s="325"/>
      <c r="P125" s="325"/>
      <c r="Q125" s="325"/>
      <c r="R125" s="325"/>
      <c r="S125" s="325"/>
      <c r="T125" s="325"/>
      <c r="U125" s="325"/>
    </row>
    <row r="126" spans="1:21" ht="18">
      <c r="A126" s="648">
        <v>125</v>
      </c>
      <c r="B126" s="46" t="s">
        <v>86</v>
      </c>
      <c r="C126" s="47" t="s">
        <v>291</v>
      </c>
      <c r="D126" s="649">
        <v>12</v>
      </c>
      <c r="E126" s="650">
        <v>15876</v>
      </c>
      <c r="F126" s="651">
        <v>2540</v>
      </c>
      <c r="G126" s="652">
        <v>18416</v>
      </c>
      <c r="H126" s="502">
        <v>220992</v>
      </c>
      <c r="I126" s="660" t="s">
        <v>388</v>
      </c>
      <c r="J126" s="654" t="s">
        <v>453</v>
      </c>
      <c r="K126" s="325"/>
      <c r="L126" s="325"/>
      <c r="M126" s="325"/>
      <c r="N126" s="325"/>
      <c r="O126" s="325"/>
      <c r="P126" s="325"/>
      <c r="Q126" s="325"/>
      <c r="R126" s="325"/>
      <c r="S126" s="325"/>
      <c r="T126" s="325"/>
      <c r="U126" s="325"/>
    </row>
    <row r="127" spans="1:21" ht="18">
      <c r="A127" s="648">
        <v>126</v>
      </c>
      <c r="B127" s="46" t="s">
        <v>779</v>
      </c>
      <c r="C127" s="47" t="s">
        <v>291</v>
      </c>
      <c r="D127" s="649">
        <v>4</v>
      </c>
      <c r="E127" s="650">
        <v>15876</v>
      </c>
      <c r="F127" s="651">
        <v>2540</v>
      </c>
      <c r="G127" s="652">
        <v>18416</v>
      </c>
      <c r="H127" s="502">
        <v>73664</v>
      </c>
      <c r="I127" s="660" t="s">
        <v>388</v>
      </c>
      <c r="J127" s="654" t="s">
        <v>453</v>
      </c>
      <c r="K127" s="325"/>
      <c r="L127" s="325"/>
      <c r="M127" s="325"/>
      <c r="N127" s="325"/>
      <c r="O127" s="325"/>
      <c r="P127" s="325"/>
      <c r="Q127" s="325"/>
      <c r="R127" s="325"/>
      <c r="S127" s="325"/>
      <c r="T127" s="325"/>
      <c r="U127" s="325"/>
    </row>
    <row r="128" spans="1:21" ht="18">
      <c r="A128" s="648">
        <v>127</v>
      </c>
      <c r="B128" s="46" t="s">
        <v>87</v>
      </c>
      <c r="C128" s="47" t="s">
        <v>291</v>
      </c>
      <c r="D128" s="649">
        <v>48</v>
      </c>
      <c r="E128" s="650">
        <v>3333</v>
      </c>
      <c r="F128" s="658">
        <v>0</v>
      </c>
      <c r="G128" s="652">
        <v>3333</v>
      </c>
      <c r="H128" s="502">
        <v>159984</v>
      </c>
      <c r="I128" s="653" t="s">
        <v>399</v>
      </c>
      <c r="J128" s="654" t="s">
        <v>390</v>
      </c>
      <c r="K128" s="325"/>
      <c r="L128" s="325"/>
      <c r="M128" s="325"/>
      <c r="N128" s="325"/>
      <c r="O128" s="325"/>
      <c r="P128" s="325"/>
      <c r="Q128" s="325"/>
      <c r="R128" s="325"/>
      <c r="S128" s="325"/>
      <c r="T128" s="325"/>
      <c r="U128" s="325"/>
    </row>
    <row r="129" spans="1:21" ht="18">
      <c r="A129" s="648">
        <v>128</v>
      </c>
      <c r="B129" s="46" t="s">
        <v>88</v>
      </c>
      <c r="C129" s="47" t="s">
        <v>304</v>
      </c>
      <c r="D129" s="649">
        <v>12</v>
      </c>
      <c r="E129" s="655"/>
      <c r="F129" s="656"/>
      <c r="G129" s="652">
        <v>0</v>
      </c>
      <c r="H129" s="502">
        <v>0</v>
      </c>
      <c r="I129" s="657"/>
      <c r="J129" s="654"/>
      <c r="K129" s="325"/>
      <c r="L129" s="325"/>
      <c r="M129" s="325"/>
      <c r="N129" s="325"/>
      <c r="O129" s="325"/>
      <c r="P129" s="325"/>
      <c r="Q129" s="325"/>
      <c r="R129" s="325"/>
      <c r="S129" s="325"/>
      <c r="T129" s="325"/>
      <c r="U129" s="325"/>
    </row>
    <row r="130" spans="1:21" ht="36">
      <c r="A130" s="648">
        <v>129</v>
      </c>
      <c r="B130" s="46" t="s">
        <v>89</v>
      </c>
      <c r="C130" s="47" t="s">
        <v>292</v>
      </c>
      <c r="D130" s="649">
        <v>600</v>
      </c>
      <c r="E130" s="650">
        <v>1665</v>
      </c>
      <c r="F130" s="651">
        <v>266</v>
      </c>
      <c r="G130" s="652">
        <v>1931</v>
      </c>
      <c r="H130" s="502">
        <v>1158600</v>
      </c>
      <c r="I130" s="653" t="s">
        <v>363</v>
      </c>
      <c r="J130" s="654" t="s">
        <v>1531</v>
      </c>
      <c r="K130" s="325"/>
      <c r="L130" s="325"/>
      <c r="M130" s="325"/>
      <c r="N130" s="325"/>
      <c r="O130" s="325"/>
      <c r="P130" s="325"/>
      <c r="Q130" s="325"/>
      <c r="R130" s="325"/>
      <c r="S130" s="325"/>
      <c r="T130" s="325"/>
      <c r="U130" s="325"/>
    </row>
    <row r="131" spans="1:21" ht="18">
      <c r="A131" s="648">
        <v>130</v>
      </c>
      <c r="B131" s="46" t="s">
        <v>780</v>
      </c>
      <c r="C131" s="47" t="s">
        <v>292</v>
      </c>
      <c r="D131" s="649">
        <v>200</v>
      </c>
      <c r="E131" s="655"/>
      <c r="F131" s="656"/>
      <c r="G131" s="652">
        <v>0</v>
      </c>
      <c r="H131" s="502">
        <v>0</v>
      </c>
      <c r="I131" s="657"/>
      <c r="J131" s="654"/>
      <c r="K131" s="325"/>
      <c r="L131" s="325"/>
      <c r="M131" s="325"/>
      <c r="N131" s="325"/>
      <c r="O131" s="325"/>
      <c r="P131" s="325"/>
      <c r="Q131" s="325"/>
      <c r="R131" s="325"/>
      <c r="S131" s="325"/>
      <c r="T131" s="325"/>
      <c r="U131" s="325"/>
    </row>
    <row r="132" spans="1:21" s="345" customFormat="1" ht="18">
      <c r="A132" s="648">
        <v>131</v>
      </c>
      <c r="B132" s="46" t="s">
        <v>90</v>
      </c>
      <c r="C132" s="47" t="s">
        <v>292</v>
      </c>
      <c r="D132" s="649">
        <v>6</v>
      </c>
      <c r="E132" s="655"/>
      <c r="F132" s="656"/>
      <c r="G132" s="652">
        <v>0</v>
      </c>
      <c r="H132" s="502">
        <v>0</v>
      </c>
      <c r="I132" s="657"/>
      <c r="J132" s="654"/>
      <c r="K132" s="325"/>
      <c r="L132" s="344"/>
      <c r="M132" s="344"/>
      <c r="N132" s="344"/>
      <c r="O132" s="344"/>
      <c r="P132" s="344"/>
      <c r="Q132" s="344"/>
      <c r="R132" s="344"/>
      <c r="S132" s="344"/>
      <c r="T132" s="344"/>
      <c r="U132" s="344"/>
    </row>
    <row r="133" spans="1:21" ht="18">
      <c r="A133" s="648">
        <v>132</v>
      </c>
      <c r="B133" s="46" t="s">
        <v>91</v>
      </c>
      <c r="C133" s="47" t="s">
        <v>292</v>
      </c>
      <c r="D133" s="649">
        <v>8</v>
      </c>
      <c r="E133" s="650">
        <v>18500</v>
      </c>
      <c r="F133" s="651">
        <v>2960</v>
      </c>
      <c r="G133" s="652">
        <v>21460</v>
      </c>
      <c r="H133" s="502">
        <v>171680</v>
      </c>
      <c r="I133" s="653" t="s">
        <v>363</v>
      </c>
      <c r="J133" s="654" t="s">
        <v>550</v>
      </c>
      <c r="K133" s="325"/>
      <c r="L133" s="325"/>
      <c r="M133" s="325"/>
      <c r="N133" s="325"/>
      <c r="O133" s="325"/>
      <c r="P133" s="325"/>
      <c r="Q133" s="325"/>
      <c r="R133" s="325"/>
      <c r="S133" s="325"/>
      <c r="T133" s="325"/>
      <c r="U133" s="325"/>
    </row>
    <row r="134" spans="1:21" ht="18">
      <c r="A134" s="648">
        <v>133</v>
      </c>
      <c r="B134" s="46" t="s">
        <v>92</v>
      </c>
      <c r="C134" s="47" t="s">
        <v>305</v>
      </c>
      <c r="D134" s="649">
        <v>8</v>
      </c>
      <c r="E134" s="650">
        <v>18500</v>
      </c>
      <c r="F134" s="651">
        <v>2960</v>
      </c>
      <c r="G134" s="652">
        <v>21460</v>
      </c>
      <c r="H134" s="502">
        <v>171680</v>
      </c>
      <c r="I134" s="653" t="s">
        <v>363</v>
      </c>
      <c r="J134" s="654" t="s">
        <v>550</v>
      </c>
      <c r="K134" s="325"/>
      <c r="L134" s="325"/>
      <c r="M134" s="325"/>
      <c r="N134" s="325"/>
      <c r="O134" s="325"/>
      <c r="P134" s="325"/>
      <c r="Q134" s="325"/>
      <c r="R134" s="325"/>
      <c r="S134" s="325"/>
      <c r="T134" s="325"/>
      <c r="U134" s="325"/>
    </row>
    <row r="135" spans="1:21" s="347" customFormat="1" ht="18">
      <c r="A135" s="648">
        <v>134</v>
      </c>
      <c r="B135" s="46" t="s">
        <v>93</v>
      </c>
      <c r="C135" s="47" t="s">
        <v>306</v>
      </c>
      <c r="D135" s="649">
        <v>10</v>
      </c>
      <c r="E135" s="650">
        <v>13580</v>
      </c>
      <c r="F135" s="651">
        <v>2173</v>
      </c>
      <c r="G135" s="652">
        <v>15753</v>
      </c>
      <c r="H135" s="502">
        <v>157530</v>
      </c>
      <c r="I135" s="660" t="s">
        <v>375</v>
      </c>
      <c r="J135" s="654" t="s">
        <v>553</v>
      </c>
      <c r="K135" s="325"/>
      <c r="L135" s="346"/>
      <c r="M135" s="346"/>
      <c r="N135" s="346"/>
      <c r="O135" s="346"/>
      <c r="P135" s="346"/>
      <c r="Q135" s="346"/>
      <c r="R135" s="346"/>
      <c r="S135" s="346"/>
      <c r="T135" s="346"/>
      <c r="U135" s="346"/>
    </row>
    <row r="136" spans="1:21" s="340" customFormat="1" ht="18">
      <c r="A136" s="648">
        <v>135</v>
      </c>
      <c r="B136" s="46" t="s">
        <v>94</v>
      </c>
      <c r="C136" s="47" t="s">
        <v>306</v>
      </c>
      <c r="D136" s="649">
        <v>16</v>
      </c>
      <c r="E136" s="650">
        <v>13580</v>
      </c>
      <c r="F136" s="651">
        <v>2173</v>
      </c>
      <c r="G136" s="652">
        <v>15753</v>
      </c>
      <c r="H136" s="502">
        <v>252048</v>
      </c>
      <c r="I136" s="660" t="s">
        <v>375</v>
      </c>
      <c r="J136" s="654" t="s">
        <v>553</v>
      </c>
      <c r="K136" s="325"/>
      <c r="L136" s="339"/>
      <c r="M136" s="339"/>
      <c r="N136" s="339"/>
      <c r="O136" s="339"/>
      <c r="P136" s="339"/>
      <c r="Q136" s="339"/>
      <c r="R136" s="339"/>
      <c r="S136" s="339"/>
      <c r="T136" s="339"/>
      <c r="U136" s="339"/>
    </row>
    <row r="137" spans="1:21" s="340" customFormat="1" ht="18">
      <c r="A137" s="648">
        <v>136</v>
      </c>
      <c r="B137" s="46" t="s">
        <v>95</v>
      </c>
      <c r="C137" s="47" t="s">
        <v>307</v>
      </c>
      <c r="D137" s="649">
        <v>100</v>
      </c>
      <c r="E137" s="650">
        <v>24000</v>
      </c>
      <c r="F137" s="651">
        <v>3840</v>
      </c>
      <c r="G137" s="652">
        <v>27840</v>
      </c>
      <c r="H137" s="502">
        <v>2784000</v>
      </c>
      <c r="I137" s="653" t="s">
        <v>564</v>
      </c>
      <c r="J137" s="654" t="s">
        <v>1532</v>
      </c>
      <c r="K137" s="325"/>
      <c r="L137" s="339"/>
      <c r="M137" s="339"/>
      <c r="N137" s="339"/>
      <c r="O137" s="339"/>
      <c r="P137" s="339"/>
      <c r="Q137" s="339"/>
      <c r="R137" s="339"/>
      <c r="S137" s="339"/>
      <c r="T137" s="339"/>
      <c r="U137" s="339"/>
    </row>
    <row r="138" spans="1:21" s="340" customFormat="1" ht="18">
      <c r="A138" s="648">
        <v>137</v>
      </c>
      <c r="B138" s="46" t="s">
        <v>96</v>
      </c>
      <c r="C138" s="47" t="s">
        <v>292</v>
      </c>
      <c r="D138" s="649">
        <v>8</v>
      </c>
      <c r="E138" s="655"/>
      <c r="F138" s="656"/>
      <c r="G138" s="652">
        <v>0</v>
      </c>
      <c r="H138" s="502">
        <v>0</v>
      </c>
      <c r="I138" s="657"/>
      <c r="J138" s="654"/>
      <c r="K138" s="325"/>
      <c r="L138" s="339"/>
      <c r="M138" s="339"/>
      <c r="N138" s="339"/>
      <c r="O138" s="339"/>
      <c r="P138" s="339"/>
      <c r="Q138" s="339"/>
      <c r="R138" s="339"/>
      <c r="S138" s="339"/>
      <c r="T138" s="339"/>
      <c r="U138" s="339"/>
    </row>
    <row r="139" spans="1:21" s="340" customFormat="1" ht="18">
      <c r="A139" s="648">
        <v>138</v>
      </c>
      <c r="B139" s="46" t="s">
        <v>97</v>
      </c>
      <c r="C139" s="47" t="s">
        <v>307</v>
      </c>
      <c r="D139" s="649">
        <v>80</v>
      </c>
      <c r="E139" s="650">
        <v>24000</v>
      </c>
      <c r="F139" s="651">
        <v>3840</v>
      </c>
      <c r="G139" s="652">
        <v>27840</v>
      </c>
      <c r="H139" s="502">
        <v>2227200</v>
      </c>
      <c r="I139" s="653" t="s">
        <v>564</v>
      </c>
      <c r="J139" s="654" t="s">
        <v>1532</v>
      </c>
      <c r="K139" s="325"/>
      <c r="L139" s="339"/>
      <c r="M139" s="339"/>
      <c r="N139" s="339"/>
      <c r="O139" s="339"/>
      <c r="P139" s="339"/>
      <c r="Q139" s="339"/>
      <c r="R139" s="339"/>
      <c r="S139" s="339"/>
      <c r="T139" s="339"/>
      <c r="U139" s="339"/>
    </row>
    <row r="140" spans="1:21" ht="36">
      <c r="A140" s="648">
        <v>139</v>
      </c>
      <c r="B140" s="46" t="s">
        <v>781</v>
      </c>
      <c r="C140" s="47" t="s">
        <v>313</v>
      </c>
      <c r="D140" s="649">
        <v>10</v>
      </c>
      <c r="E140" s="655"/>
      <c r="F140" s="656"/>
      <c r="G140" s="652">
        <v>0</v>
      </c>
      <c r="H140" s="502">
        <v>0</v>
      </c>
      <c r="I140" s="657"/>
      <c r="J140" s="654"/>
      <c r="K140" s="325"/>
      <c r="L140" s="325"/>
      <c r="M140" s="325"/>
      <c r="N140" s="325"/>
      <c r="O140" s="325"/>
      <c r="P140" s="325"/>
      <c r="Q140" s="325"/>
      <c r="R140" s="325"/>
      <c r="S140" s="325"/>
      <c r="T140" s="325"/>
      <c r="U140" s="325"/>
    </row>
    <row r="141" spans="1:21" ht="18">
      <c r="A141" s="648">
        <v>140</v>
      </c>
      <c r="B141" s="46" t="s">
        <v>98</v>
      </c>
      <c r="C141" s="47" t="s">
        <v>292</v>
      </c>
      <c r="D141" s="649">
        <v>1200</v>
      </c>
      <c r="E141" s="650">
        <v>104</v>
      </c>
      <c r="F141" s="651">
        <v>17</v>
      </c>
      <c r="G141" s="652">
        <v>121</v>
      </c>
      <c r="H141" s="502">
        <v>145200</v>
      </c>
      <c r="I141" s="653" t="s">
        <v>1533</v>
      </c>
      <c r="J141" s="654" t="s">
        <v>1523</v>
      </c>
      <c r="K141" s="325"/>
      <c r="L141" s="325"/>
      <c r="M141" s="325"/>
      <c r="N141" s="325"/>
      <c r="O141" s="325"/>
      <c r="P141" s="325"/>
      <c r="Q141" s="325"/>
      <c r="R141" s="325"/>
      <c r="S141" s="325"/>
      <c r="T141" s="325"/>
      <c r="U141" s="325"/>
    </row>
    <row r="142" spans="1:21" s="340" customFormat="1" ht="18">
      <c r="A142" s="648">
        <v>141</v>
      </c>
      <c r="B142" s="46" t="s">
        <v>99</v>
      </c>
      <c r="C142" s="47" t="s">
        <v>292</v>
      </c>
      <c r="D142" s="649">
        <v>10</v>
      </c>
      <c r="E142" s="655"/>
      <c r="F142" s="656"/>
      <c r="G142" s="652">
        <v>0</v>
      </c>
      <c r="H142" s="502">
        <v>0</v>
      </c>
      <c r="I142" s="657"/>
      <c r="J142" s="654"/>
      <c r="K142" s="325"/>
      <c r="L142" s="339"/>
      <c r="M142" s="339"/>
      <c r="N142" s="339"/>
      <c r="O142" s="339"/>
      <c r="P142" s="339"/>
      <c r="Q142" s="339"/>
      <c r="R142" s="339"/>
      <c r="S142" s="339"/>
      <c r="T142" s="339"/>
      <c r="U142" s="339"/>
    </row>
    <row r="143" spans="1:21" ht="18">
      <c r="A143" s="648">
        <v>142</v>
      </c>
      <c r="B143" s="46" t="s">
        <v>100</v>
      </c>
      <c r="C143" s="47" t="s">
        <v>292</v>
      </c>
      <c r="D143" s="649">
        <v>5600</v>
      </c>
      <c r="E143" s="650">
        <v>670</v>
      </c>
      <c r="F143" s="658">
        <v>0</v>
      </c>
      <c r="G143" s="652">
        <v>670</v>
      </c>
      <c r="H143" s="502">
        <v>3752000</v>
      </c>
      <c r="I143" s="653" t="s">
        <v>363</v>
      </c>
      <c r="J143" s="654" t="s">
        <v>654</v>
      </c>
      <c r="K143" s="325"/>
      <c r="L143" s="325"/>
      <c r="M143" s="325"/>
      <c r="N143" s="325"/>
      <c r="O143" s="325"/>
      <c r="P143" s="325"/>
      <c r="Q143" s="325"/>
      <c r="R143" s="325"/>
      <c r="S143" s="325"/>
      <c r="T143" s="325"/>
      <c r="U143" s="325"/>
    </row>
    <row r="144" spans="1:21" ht="18">
      <c r="A144" s="648">
        <v>143</v>
      </c>
      <c r="B144" s="46" t="s">
        <v>101</v>
      </c>
      <c r="C144" s="47" t="s">
        <v>292</v>
      </c>
      <c r="D144" s="649">
        <v>8</v>
      </c>
      <c r="E144" s="650">
        <v>13173</v>
      </c>
      <c r="F144" s="658">
        <v>0</v>
      </c>
      <c r="G144" s="652">
        <v>13173</v>
      </c>
      <c r="H144" s="502">
        <v>105384</v>
      </c>
      <c r="I144" s="653" t="s">
        <v>348</v>
      </c>
      <c r="J144" s="654" t="s">
        <v>1314</v>
      </c>
      <c r="K144" s="325"/>
      <c r="L144" s="325"/>
      <c r="M144" s="325"/>
      <c r="N144" s="325"/>
      <c r="O144" s="325"/>
      <c r="P144" s="325"/>
      <c r="Q144" s="325"/>
      <c r="R144" s="325"/>
      <c r="S144" s="325"/>
      <c r="T144" s="325"/>
      <c r="U144" s="325"/>
    </row>
    <row r="145" spans="1:21" ht="18">
      <c r="A145" s="648">
        <v>144</v>
      </c>
      <c r="B145" s="46" t="s">
        <v>102</v>
      </c>
      <c r="C145" s="47" t="s">
        <v>292</v>
      </c>
      <c r="D145" s="649">
        <v>200</v>
      </c>
      <c r="E145" s="650">
        <v>1850</v>
      </c>
      <c r="F145" s="658">
        <v>0</v>
      </c>
      <c r="G145" s="652">
        <v>1850</v>
      </c>
      <c r="H145" s="502">
        <v>370000</v>
      </c>
      <c r="I145" s="653" t="s">
        <v>363</v>
      </c>
      <c r="J145" s="654" t="s">
        <v>662</v>
      </c>
      <c r="K145" s="325"/>
      <c r="L145" s="325"/>
      <c r="M145" s="325"/>
      <c r="N145" s="325"/>
      <c r="O145" s="325"/>
      <c r="P145" s="325"/>
      <c r="Q145" s="325"/>
      <c r="R145" s="325"/>
      <c r="S145" s="325"/>
      <c r="T145" s="325"/>
      <c r="U145" s="325"/>
    </row>
    <row r="146" spans="1:21" ht="18">
      <c r="A146" s="648">
        <v>145</v>
      </c>
      <c r="B146" s="46" t="s">
        <v>103</v>
      </c>
      <c r="C146" s="47" t="s">
        <v>308</v>
      </c>
      <c r="D146" s="649">
        <v>60</v>
      </c>
      <c r="E146" s="650">
        <v>53333</v>
      </c>
      <c r="F146" s="658">
        <v>0</v>
      </c>
      <c r="G146" s="652">
        <v>53333</v>
      </c>
      <c r="H146" s="502">
        <v>3199980</v>
      </c>
      <c r="I146" s="653" t="s">
        <v>397</v>
      </c>
      <c r="J146" s="654" t="s">
        <v>398</v>
      </c>
      <c r="K146" s="325"/>
      <c r="L146" s="325"/>
      <c r="M146" s="325"/>
      <c r="N146" s="325"/>
      <c r="O146" s="325"/>
      <c r="P146" s="325"/>
      <c r="Q146" s="325"/>
      <c r="R146" s="325"/>
      <c r="S146" s="325"/>
      <c r="T146" s="325"/>
      <c r="U146" s="325"/>
    </row>
    <row r="147" spans="1:21" ht="18">
      <c r="A147" s="648">
        <v>146</v>
      </c>
      <c r="B147" s="46" t="s">
        <v>104</v>
      </c>
      <c r="C147" s="47" t="s">
        <v>303</v>
      </c>
      <c r="D147" s="649">
        <v>40</v>
      </c>
      <c r="E147" s="650">
        <v>1560</v>
      </c>
      <c r="F147" s="658">
        <v>0</v>
      </c>
      <c r="G147" s="652">
        <v>1560</v>
      </c>
      <c r="H147" s="502">
        <v>62400</v>
      </c>
      <c r="I147" s="653" t="s">
        <v>399</v>
      </c>
      <c r="J147" s="654" t="s">
        <v>400</v>
      </c>
      <c r="K147" s="325"/>
      <c r="L147" s="325"/>
      <c r="M147" s="325"/>
      <c r="N147" s="325"/>
      <c r="O147" s="325"/>
      <c r="P147" s="325"/>
      <c r="Q147" s="325"/>
      <c r="R147" s="325"/>
      <c r="S147" s="325"/>
      <c r="T147" s="325"/>
      <c r="U147" s="325"/>
    </row>
    <row r="148" spans="1:21" ht="18">
      <c r="A148" s="648">
        <v>147</v>
      </c>
      <c r="B148" s="46" t="s">
        <v>105</v>
      </c>
      <c r="C148" s="47" t="s">
        <v>309</v>
      </c>
      <c r="D148" s="649">
        <v>120</v>
      </c>
      <c r="E148" s="650">
        <v>3120</v>
      </c>
      <c r="F148" s="658">
        <v>0</v>
      </c>
      <c r="G148" s="652">
        <v>3120</v>
      </c>
      <c r="H148" s="502">
        <v>374400</v>
      </c>
      <c r="I148" s="653" t="s">
        <v>399</v>
      </c>
      <c r="J148" s="654" t="s">
        <v>400</v>
      </c>
      <c r="K148" s="325"/>
      <c r="L148" s="325"/>
      <c r="M148" s="325"/>
      <c r="N148" s="325"/>
      <c r="O148" s="325"/>
      <c r="P148" s="325"/>
      <c r="Q148" s="325"/>
      <c r="R148" s="325"/>
      <c r="S148" s="325"/>
      <c r="T148" s="325"/>
      <c r="U148" s="325"/>
    </row>
    <row r="149" spans="1:21" ht="18">
      <c r="A149" s="648">
        <v>148</v>
      </c>
      <c r="B149" s="46" t="s">
        <v>106</v>
      </c>
      <c r="C149" s="47" t="s">
        <v>310</v>
      </c>
      <c r="D149" s="649">
        <v>80</v>
      </c>
      <c r="E149" s="650">
        <v>36000</v>
      </c>
      <c r="F149" s="658">
        <v>0</v>
      </c>
      <c r="G149" s="652">
        <v>36000</v>
      </c>
      <c r="H149" s="502">
        <v>2880000</v>
      </c>
      <c r="I149" s="653" t="s">
        <v>397</v>
      </c>
      <c r="J149" s="654" t="s">
        <v>688</v>
      </c>
      <c r="K149" s="325"/>
      <c r="L149" s="325"/>
      <c r="M149" s="325"/>
      <c r="N149" s="325"/>
      <c r="O149" s="325"/>
      <c r="P149" s="325"/>
      <c r="Q149" s="325"/>
      <c r="R149" s="325"/>
      <c r="S149" s="325"/>
      <c r="T149" s="325"/>
      <c r="U149" s="325"/>
    </row>
    <row r="150" spans="1:21" ht="18">
      <c r="A150" s="648">
        <v>149</v>
      </c>
      <c r="B150" s="46" t="s">
        <v>782</v>
      </c>
      <c r="C150" s="47" t="s">
        <v>292</v>
      </c>
      <c r="D150" s="649">
        <v>160</v>
      </c>
      <c r="E150" s="650">
        <v>804</v>
      </c>
      <c r="F150" s="651">
        <v>129</v>
      </c>
      <c r="G150" s="652">
        <v>933</v>
      </c>
      <c r="H150" s="502">
        <v>149280</v>
      </c>
      <c r="I150" s="653" t="s">
        <v>622</v>
      </c>
      <c r="J150" s="654" t="s">
        <v>1534</v>
      </c>
      <c r="K150" s="325"/>
      <c r="L150" s="325"/>
      <c r="M150" s="325"/>
      <c r="N150" s="325"/>
      <c r="O150" s="325"/>
      <c r="P150" s="325"/>
      <c r="Q150" s="325"/>
      <c r="R150" s="325"/>
      <c r="S150" s="325"/>
      <c r="T150" s="325"/>
      <c r="U150" s="325"/>
    </row>
    <row r="151" spans="1:21" ht="18">
      <c r="A151" s="648">
        <v>150</v>
      </c>
      <c r="B151" s="46" t="s">
        <v>783</v>
      </c>
      <c r="C151" s="47"/>
      <c r="D151" s="649">
        <v>100</v>
      </c>
      <c r="E151" s="655"/>
      <c r="F151" s="656"/>
      <c r="G151" s="652">
        <v>0</v>
      </c>
      <c r="H151" s="502">
        <v>0</v>
      </c>
      <c r="I151" s="657"/>
      <c r="J151" s="654"/>
      <c r="K151" s="325"/>
      <c r="L151" s="325"/>
      <c r="M151" s="325"/>
      <c r="N151" s="325"/>
      <c r="O151" s="325"/>
      <c r="P151" s="325"/>
      <c r="Q151" s="325"/>
      <c r="R151" s="325"/>
      <c r="S151" s="325"/>
      <c r="T151" s="325"/>
      <c r="U151" s="325"/>
    </row>
    <row r="152" spans="1:21" ht="18">
      <c r="A152" s="648">
        <v>151</v>
      </c>
      <c r="B152" s="46" t="s">
        <v>784</v>
      </c>
      <c r="C152" s="47" t="s">
        <v>292</v>
      </c>
      <c r="D152" s="649">
        <v>200</v>
      </c>
      <c r="E152" s="650">
        <v>5760</v>
      </c>
      <c r="F152" s="651">
        <v>922</v>
      </c>
      <c r="G152" s="652">
        <v>6682</v>
      </c>
      <c r="H152" s="502">
        <v>1336400</v>
      </c>
      <c r="I152" s="653" t="s">
        <v>348</v>
      </c>
      <c r="J152" s="654" t="s">
        <v>456</v>
      </c>
      <c r="K152" s="325"/>
      <c r="L152" s="325"/>
      <c r="M152" s="325"/>
      <c r="N152" s="325"/>
      <c r="O152" s="325"/>
      <c r="P152" s="325"/>
      <c r="Q152" s="325"/>
      <c r="R152" s="325"/>
      <c r="S152" s="325"/>
      <c r="T152" s="325"/>
      <c r="U152" s="325"/>
    </row>
    <row r="153" spans="1:21" ht="18">
      <c r="A153" s="648">
        <v>152</v>
      </c>
      <c r="B153" s="46" t="s">
        <v>785</v>
      </c>
      <c r="C153" s="47" t="s">
        <v>292</v>
      </c>
      <c r="D153" s="649">
        <v>400</v>
      </c>
      <c r="E153" s="650">
        <v>5760</v>
      </c>
      <c r="F153" s="651">
        <v>922</v>
      </c>
      <c r="G153" s="652">
        <v>6682</v>
      </c>
      <c r="H153" s="502">
        <v>2672800</v>
      </c>
      <c r="I153" s="653" t="s">
        <v>348</v>
      </c>
      <c r="J153" s="654" t="s">
        <v>456</v>
      </c>
      <c r="K153" s="325"/>
      <c r="L153" s="325"/>
      <c r="M153" s="325"/>
      <c r="N153" s="325"/>
      <c r="O153" s="325"/>
      <c r="P153" s="325"/>
      <c r="Q153" s="325"/>
      <c r="R153" s="325"/>
      <c r="S153" s="325"/>
      <c r="T153" s="325"/>
      <c r="U153" s="325"/>
    </row>
    <row r="154" spans="1:21" ht="18">
      <c r="A154" s="648">
        <v>153</v>
      </c>
      <c r="B154" s="46" t="s">
        <v>786</v>
      </c>
      <c r="C154" s="47" t="s">
        <v>292</v>
      </c>
      <c r="D154" s="649">
        <v>200</v>
      </c>
      <c r="E154" s="655"/>
      <c r="F154" s="656"/>
      <c r="G154" s="652">
        <v>0</v>
      </c>
      <c r="H154" s="502">
        <v>0</v>
      </c>
      <c r="I154" s="657"/>
      <c r="J154" s="654"/>
      <c r="K154" s="325"/>
      <c r="L154" s="325"/>
      <c r="M154" s="325"/>
      <c r="N154" s="325"/>
      <c r="O154" s="325"/>
      <c r="P154" s="325"/>
      <c r="Q154" s="325"/>
      <c r="R154" s="325"/>
      <c r="S154" s="325"/>
      <c r="T154" s="325"/>
      <c r="U154" s="325"/>
    </row>
    <row r="155" spans="1:21" ht="18">
      <c r="A155" s="648">
        <v>154</v>
      </c>
      <c r="B155" s="46" t="s">
        <v>107</v>
      </c>
      <c r="C155" s="47" t="s">
        <v>292</v>
      </c>
      <c r="D155" s="649">
        <v>200</v>
      </c>
      <c r="E155" s="655"/>
      <c r="F155" s="656"/>
      <c r="G155" s="652">
        <v>0</v>
      </c>
      <c r="H155" s="502">
        <v>0</v>
      </c>
      <c r="I155" s="657"/>
      <c r="J155" s="654"/>
      <c r="K155" s="325"/>
      <c r="L155" s="325"/>
      <c r="M155" s="325"/>
      <c r="N155" s="325"/>
      <c r="O155" s="325"/>
      <c r="P155" s="325"/>
      <c r="Q155" s="325"/>
      <c r="R155" s="325"/>
      <c r="S155" s="325"/>
      <c r="T155" s="325"/>
      <c r="U155" s="325"/>
    </row>
    <row r="156" spans="1:21" ht="36">
      <c r="A156" s="648">
        <v>155</v>
      </c>
      <c r="B156" s="46" t="s">
        <v>108</v>
      </c>
      <c r="C156" s="47" t="s">
        <v>14</v>
      </c>
      <c r="D156" s="649">
        <v>4</v>
      </c>
      <c r="E156" s="655"/>
      <c r="F156" s="656"/>
      <c r="G156" s="652">
        <v>0</v>
      </c>
      <c r="H156" s="502">
        <v>0</v>
      </c>
      <c r="I156" s="657"/>
      <c r="J156" s="654"/>
      <c r="K156" s="325"/>
      <c r="L156" s="325"/>
      <c r="M156" s="325"/>
      <c r="N156" s="325"/>
      <c r="O156" s="325"/>
      <c r="P156" s="325"/>
      <c r="Q156" s="325"/>
      <c r="R156" s="325"/>
      <c r="S156" s="325"/>
      <c r="T156" s="325"/>
      <c r="U156" s="325"/>
    </row>
    <row r="157" spans="1:21" ht="18">
      <c r="A157" s="648">
        <v>156</v>
      </c>
      <c r="B157" s="46" t="s">
        <v>109</v>
      </c>
      <c r="C157" s="47" t="s">
        <v>311</v>
      </c>
      <c r="D157" s="649">
        <v>200</v>
      </c>
      <c r="E157" s="655"/>
      <c r="F157" s="656"/>
      <c r="G157" s="652">
        <v>0</v>
      </c>
      <c r="H157" s="502">
        <v>0</v>
      </c>
      <c r="I157" s="657"/>
      <c r="J157" s="654"/>
      <c r="K157" s="325"/>
      <c r="L157" s="325"/>
      <c r="M157" s="325"/>
      <c r="N157" s="325"/>
      <c r="O157" s="325"/>
      <c r="P157" s="325"/>
      <c r="Q157" s="325"/>
      <c r="R157" s="325"/>
      <c r="S157" s="325"/>
      <c r="T157" s="325"/>
      <c r="U157" s="325"/>
    </row>
    <row r="158" spans="1:21" ht="18">
      <c r="A158" s="648">
        <v>157</v>
      </c>
      <c r="B158" s="46" t="s">
        <v>110</v>
      </c>
      <c r="C158" s="47" t="s">
        <v>292</v>
      </c>
      <c r="D158" s="649">
        <v>48</v>
      </c>
      <c r="E158" s="650">
        <v>4713</v>
      </c>
      <c r="F158" s="658">
        <v>0</v>
      </c>
      <c r="G158" s="652">
        <v>4713</v>
      </c>
      <c r="H158" s="502">
        <v>226224</v>
      </c>
      <c r="I158" s="653" t="s">
        <v>564</v>
      </c>
      <c r="J158" s="654" t="s">
        <v>1535</v>
      </c>
      <c r="K158" s="325"/>
      <c r="L158" s="325"/>
      <c r="M158" s="325"/>
      <c r="N158" s="325"/>
      <c r="O158" s="325"/>
      <c r="P158" s="325"/>
      <c r="Q158" s="325"/>
      <c r="R158" s="325"/>
      <c r="S158" s="325"/>
      <c r="T158" s="325"/>
      <c r="U158" s="325"/>
    </row>
    <row r="159" spans="1:21" ht="18">
      <c r="A159" s="648">
        <v>158</v>
      </c>
      <c r="B159" s="46" t="s">
        <v>111</v>
      </c>
      <c r="C159" s="47" t="s">
        <v>292</v>
      </c>
      <c r="D159" s="649">
        <v>48</v>
      </c>
      <c r="E159" s="655"/>
      <c r="F159" s="656"/>
      <c r="G159" s="652">
        <v>0</v>
      </c>
      <c r="H159" s="502">
        <v>0</v>
      </c>
      <c r="I159" s="657"/>
      <c r="J159" s="654"/>
      <c r="K159" s="325"/>
      <c r="L159" s="325"/>
      <c r="M159" s="325"/>
      <c r="N159" s="325"/>
      <c r="O159" s="325"/>
      <c r="P159" s="325"/>
      <c r="Q159" s="325"/>
      <c r="R159" s="325"/>
      <c r="S159" s="325"/>
      <c r="T159" s="325"/>
      <c r="U159" s="325"/>
    </row>
    <row r="160" spans="1:21" ht="18">
      <c r="A160" s="648">
        <v>159</v>
      </c>
      <c r="B160" s="46" t="s">
        <v>112</v>
      </c>
      <c r="C160" s="47" t="s">
        <v>292</v>
      </c>
      <c r="D160" s="649">
        <v>40</v>
      </c>
      <c r="E160" s="650">
        <v>1150</v>
      </c>
      <c r="F160" s="658">
        <v>0</v>
      </c>
      <c r="G160" s="652">
        <v>1150</v>
      </c>
      <c r="H160" s="502">
        <v>46000</v>
      </c>
      <c r="I160" s="653" t="s">
        <v>363</v>
      </c>
      <c r="J160" s="654" t="s">
        <v>654</v>
      </c>
      <c r="K160" s="325"/>
      <c r="L160" s="325"/>
      <c r="M160" s="325"/>
      <c r="N160" s="325"/>
      <c r="O160" s="325"/>
      <c r="P160" s="325"/>
      <c r="Q160" s="325"/>
      <c r="R160" s="325"/>
      <c r="S160" s="325"/>
      <c r="T160" s="325"/>
      <c r="U160" s="325"/>
    </row>
    <row r="161" spans="1:21" ht="18">
      <c r="A161" s="648">
        <v>160</v>
      </c>
      <c r="B161" s="46" t="s">
        <v>113</v>
      </c>
      <c r="C161" s="47" t="s">
        <v>292</v>
      </c>
      <c r="D161" s="649">
        <v>250</v>
      </c>
      <c r="E161" s="650">
        <v>1150</v>
      </c>
      <c r="F161" s="658">
        <v>0</v>
      </c>
      <c r="G161" s="652">
        <v>1150</v>
      </c>
      <c r="H161" s="502">
        <v>287500</v>
      </c>
      <c r="I161" s="653" t="s">
        <v>363</v>
      </c>
      <c r="J161" s="654" t="s">
        <v>654</v>
      </c>
      <c r="K161" s="325"/>
      <c r="L161" s="325"/>
      <c r="M161" s="325"/>
      <c r="N161" s="325"/>
      <c r="O161" s="325"/>
      <c r="P161" s="325"/>
      <c r="Q161" s="325"/>
      <c r="R161" s="325"/>
      <c r="S161" s="325"/>
      <c r="T161" s="325"/>
      <c r="U161" s="325"/>
    </row>
    <row r="162" spans="1:21" ht="18">
      <c r="A162" s="648">
        <v>161</v>
      </c>
      <c r="B162" s="46" t="s">
        <v>114</v>
      </c>
      <c r="C162" s="47" t="s">
        <v>312</v>
      </c>
      <c r="D162" s="649">
        <v>4</v>
      </c>
      <c r="E162" s="655"/>
      <c r="F162" s="656"/>
      <c r="G162" s="652">
        <v>0</v>
      </c>
      <c r="H162" s="502">
        <v>0</v>
      </c>
      <c r="I162" s="657"/>
      <c r="J162" s="654"/>
      <c r="K162" s="325"/>
      <c r="L162" s="325"/>
      <c r="M162" s="325"/>
      <c r="N162" s="325"/>
      <c r="O162" s="325"/>
      <c r="P162" s="325"/>
      <c r="Q162" s="325"/>
      <c r="R162" s="325"/>
      <c r="S162" s="325"/>
      <c r="T162" s="325"/>
      <c r="U162" s="325"/>
    </row>
    <row r="163" spans="1:21" ht="18">
      <c r="A163" s="648">
        <v>162</v>
      </c>
      <c r="B163" s="46" t="s">
        <v>115</v>
      </c>
      <c r="C163" s="47" t="s">
        <v>292</v>
      </c>
      <c r="D163" s="649">
        <v>30</v>
      </c>
      <c r="E163" s="655"/>
      <c r="F163" s="656"/>
      <c r="G163" s="652">
        <v>0</v>
      </c>
      <c r="H163" s="502">
        <v>0</v>
      </c>
      <c r="I163" s="657"/>
      <c r="J163" s="654"/>
      <c r="K163" s="325"/>
      <c r="L163" s="325"/>
      <c r="M163" s="325"/>
      <c r="N163" s="325"/>
      <c r="O163" s="325"/>
      <c r="P163" s="325"/>
      <c r="Q163" s="325"/>
      <c r="R163" s="325"/>
      <c r="S163" s="325"/>
      <c r="T163" s="325"/>
      <c r="U163" s="325"/>
    </row>
    <row r="164" spans="1:21" s="372" customFormat="1" ht="18">
      <c r="A164" s="648">
        <v>163</v>
      </c>
      <c r="B164" s="46" t="s">
        <v>116</v>
      </c>
      <c r="C164" s="47" t="s">
        <v>292</v>
      </c>
      <c r="D164" s="649">
        <v>200</v>
      </c>
      <c r="E164" s="650">
        <v>6000</v>
      </c>
      <c r="F164" s="651">
        <v>960</v>
      </c>
      <c r="G164" s="652">
        <v>6960</v>
      </c>
      <c r="H164" s="502">
        <v>1392000</v>
      </c>
      <c r="I164" s="653" t="s">
        <v>564</v>
      </c>
      <c r="J164" s="654" t="s">
        <v>404</v>
      </c>
      <c r="K164" s="325"/>
      <c r="L164" s="371"/>
      <c r="M164" s="371"/>
      <c r="N164" s="371"/>
      <c r="O164" s="371"/>
      <c r="P164" s="371"/>
      <c r="Q164" s="371"/>
      <c r="R164" s="371"/>
      <c r="S164" s="371"/>
      <c r="T164" s="371"/>
      <c r="U164" s="371"/>
    </row>
    <row r="165" spans="1:21" s="372" customFormat="1" ht="18">
      <c r="A165" s="648">
        <v>164</v>
      </c>
      <c r="B165" s="46" t="s">
        <v>117</v>
      </c>
      <c r="C165" s="47" t="s">
        <v>292</v>
      </c>
      <c r="D165" s="649">
        <v>6000</v>
      </c>
      <c r="E165" s="650">
        <v>119</v>
      </c>
      <c r="F165" s="651">
        <v>19</v>
      </c>
      <c r="G165" s="652">
        <v>138</v>
      </c>
      <c r="H165" s="502">
        <v>828000</v>
      </c>
      <c r="I165" s="653" t="s">
        <v>1533</v>
      </c>
      <c r="J165" s="654" t="s">
        <v>1523</v>
      </c>
      <c r="K165" s="325"/>
      <c r="L165" s="371"/>
      <c r="M165" s="371"/>
      <c r="N165" s="371"/>
      <c r="O165" s="371"/>
      <c r="P165" s="371"/>
      <c r="Q165" s="371"/>
      <c r="R165" s="371"/>
      <c r="S165" s="371"/>
      <c r="T165" s="371"/>
      <c r="U165" s="371"/>
    </row>
    <row r="166" spans="1:21" s="372" customFormat="1" ht="18">
      <c r="A166" s="648">
        <v>165</v>
      </c>
      <c r="B166" s="46" t="s">
        <v>118</v>
      </c>
      <c r="C166" s="47" t="s">
        <v>313</v>
      </c>
      <c r="D166" s="649">
        <v>40</v>
      </c>
      <c r="E166" s="655"/>
      <c r="F166" s="656"/>
      <c r="G166" s="652">
        <v>0</v>
      </c>
      <c r="H166" s="502">
        <v>0</v>
      </c>
      <c r="I166" s="657"/>
      <c r="J166" s="654"/>
      <c r="K166" s="325"/>
      <c r="L166" s="371"/>
      <c r="M166" s="371"/>
      <c r="N166" s="371"/>
      <c r="O166" s="371"/>
      <c r="P166" s="371"/>
      <c r="Q166" s="371"/>
      <c r="R166" s="371"/>
      <c r="S166" s="371"/>
      <c r="T166" s="371"/>
      <c r="U166" s="371"/>
    </row>
    <row r="167" spans="1:21" ht="18">
      <c r="A167" s="648">
        <v>166</v>
      </c>
      <c r="B167" s="46" t="s">
        <v>119</v>
      </c>
      <c r="C167" s="47" t="s">
        <v>314</v>
      </c>
      <c r="D167" s="649">
        <v>120</v>
      </c>
      <c r="E167" s="650">
        <v>40745</v>
      </c>
      <c r="F167" s="658">
        <v>0</v>
      </c>
      <c r="G167" s="652">
        <v>40745</v>
      </c>
      <c r="H167" s="502">
        <v>4889400</v>
      </c>
      <c r="I167" s="653" t="s">
        <v>363</v>
      </c>
      <c r="J167" s="654" t="s">
        <v>663</v>
      </c>
      <c r="K167" s="325"/>
      <c r="L167" s="325"/>
      <c r="M167" s="325"/>
      <c r="N167" s="325"/>
      <c r="O167" s="325"/>
      <c r="P167" s="325"/>
      <c r="Q167" s="325"/>
      <c r="R167" s="325"/>
      <c r="S167" s="325"/>
      <c r="T167" s="325"/>
      <c r="U167" s="325"/>
    </row>
    <row r="168" spans="1:21" s="372" customFormat="1" ht="18">
      <c r="A168" s="648">
        <v>167</v>
      </c>
      <c r="B168" s="46" t="s">
        <v>120</v>
      </c>
      <c r="C168" s="47" t="s">
        <v>315</v>
      </c>
      <c r="D168" s="649">
        <v>20</v>
      </c>
      <c r="E168" s="650">
        <v>51200</v>
      </c>
      <c r="F168" s="658">
        <v>0</v>
      </c>
      <c r="G168" s="652">
        <v>51200</v>
      </c>
      <c r="H168" s="502">
        <v>1024000</v>
      </c>
      <c r="I168" s="653" t="s">
        <v>369</v>
      </c>
      <c r="J168" s="654" t="s">
        <v>1536</v>
      </c>
      <c r="K168" s="325"/>
      <c r="L168" s="371"/>
      <c r="M168" s="371"/>
      <c r="N168" s="371"/>
      <c r="O168" s="371"/>
      <c r="P168" s="371"/>
      <c r="Q168" s="371"/>
      <c r="R168" s="371"/>
      <c r="S168" s="371"/>
      <c r="T168" s="371"/>
      <c r="U168" s="371"/>
    </row>
    <row r="169" spans="1:21" s="372" customFormat="1" ht="18">
      <c r="A169" s="648">
        <v>168</v>
      </c>
      <c r="B169" s="46" t="s">
        <v>121</v>
      </c>
      <c r="C169" s="47" t="s">
        <v>316</v>
      </c>
      <c r="D169" s="649">
        <v>40</v>
      </c>
      <c r="E169" s="650">
        <v>20400</v>
      </c>
      <c r="F169" s="658">
        <v>0</v>
      </c>
      <c r="G169" s="652">
        <v>20400</v>
      </c>
      <c r="H169" s="502">
        <v>816000</v>
      </c>
      <c r="I169" s="653" t="s">
        <v>369</v>
      </c>
      <c r="J169" s="654" t="s">
        <v>570</v>
      </c>
      <c r="K169" s="325"/>
      <c r="L169" s="371"/>
      <c r="M169" s="371"/>
      <c r="N169" s="371"/>
      <c r="O169" s="371"/>
      <c r="P169" s="371"/>
      <c r="Q169" s="371"/>
      <c r="R169" s="371"/>
      <c r="S169" s="371"/>
      <c r="T169" s="371"/>
      <c r="U169" s="371"/>
    </row>
    <row r="170" spans="1:21" s="372" customFormat="1" ht="18">
      <c r="A170" s="648">
        <v>169</v>
      </c>
      <c r="B170" s="46" t="s">
        <v>121</v>
      </c>
      <c r="C170" s="47" t="s">
        <v>317</v>
      </c>
      <c r="D170" s="649">
        <v>40</v>
      </c>
      <c r="E170" s="650">
        <v>40333</v>
      </c>
      <c r="F170" s="658">
        <v>0</v>
      </c>
      <c r="G170" s="652">
        <v>40333</v>
      </c>
      <c r="H170" s="502">
        <v>1613320</v>
      </c>
      <c r="I170" s="653" t="s">
        <v>369</v>
      </c>
      <c r="J170" s="654" t="s">
        <v>570</v>
      </c>
      <c r="K170" s="325"/>
      <c r="L170" s="371"/>
      <c r="M170" s="371"/>
      <c r="N170" s="371"/>
      <c r="O170" s="371"/>
      <c r="P170" s="371"/>
      <c r="Q170" s="371"/>
      <c r="R170" s="371"/>
      <c r="S170" s="371"/>
      <c r="T170" s="371"/>
      <c r="U170" s="371"/>
    </row>
    <row r="171" spans="1:21" ht="18">
      <c r="A171" s="648">
        <v>170</v>
      </c>
      <c r="B171" s="46" t="s">
        <v>122</v>
      </c>
      <c r="C171" s="47" t="s">
        <v>880</v>
      </c>
      <c r="D171" s="649">
        <v>40</v>
      </c>
      <c r="E171" s="650">
        <v>3033</v>
      </c>
      <c r="F171" s="658">
        <v>0</v>
      </c>
      <c r="G171" s="652">
        <v>3033</v>
      </c>
      <c r="H171" s="502">
        <v>121320</v>
      </c>
      <c r="I171" s="653" t="s">
        <v>622</v>
      </c>
      <c r="J171" s="654" t="s">
        <v>405</v>
      </c>
      <c r="K171" s="325"/>
      <c r="L171" s="325"/>
      <c r="M171" s="325"/>
      <c r="N171" s="325"/>
      <c r="O171" s="325"/>
      <c r="P171" s="325"/>
      <c r="Q171" s="325"/>
      <c r="R171" s="325"/>
      <c r="S171" s="325"/>
      <c r="T171" s="325"/>
      <c r="U171" s="325"/>
    </row>
    <row r="172" spans="1:21" ht="18">
      <c r="A172" s="648">
        <v>171</v>
      </c>
      <c r="B172" s="46" t="s">
        <v>123</v>
      </c>
      <c r="C172" s="47" t="s">
        <v>877</v>
      </c>
      <c r="D172" s="649">
        <v>4</v>
      </c>
      <c r="E172" s="650">
        <v>20000</v>
      </c>
      <c r="F172" s="658">
        <v>0</v>
      </c>
      <c r="G172" s="652">
        <v>20000</v>
      </c>
      <c r="H172" s="502">
        <v>80000</v>
      </c>
      <c r="I172" s="653" t="s">
        <v>391</v>
      </c>
      <c r="J172" s="654" t="s">
        <v>406</v>
      </c>
      <c r="K172" s="325"/>
      <c r="L172" s="325"/>
      <c r="M172" s="325"/>
      <c r="N172" s="325"/>
      <c r="O172" s="325"/>
      <c r="P172" s="325"/>
      <c r="Q172" s="325"/>
      <c r="R172" s="325"/>
      <c r="S172" s="325"/>
      <c r="T172" s="325"/>
      <c r="U172" s="325"/>
    </row>
    <row r="173" spans="1:21" ht="18">
      <c r="A173" s="648">
        <v>172</v>
      </c>
      <c r="B173" s="46" t="s">
        <v>124</v>
      </c>
      <c r="C173" s="47" t="s">
        <v>319</v>
      </c>
      <c r="D173" s="649">
        <v>240</v>
      </c>
      <c r="E173" s="650">
        <v>5555</v>
      </c>
      <c r="F173" s="651">
        <v>889</v>
      </c>
      <c r="G173" s="652">
        <v>6444</v>
      </c>
      <c r="H173" s="502">
        <v>1546560</v>
      </c>
      <c r="I173" s="653" t="s">
        <v>363</v>
      </c>
      <c r="J173" s="654" t="s">
        <v>1523</v>
      </c>
      <c r="K173" s="325"/>
      <c r="L173" s="325"/>
      <c r="M173" s="325"/>
      <c r="N173" s="325"/>
      <c r="O173" s="325"/>
      <c r="P173" s="325"/>
      <c r="Q173" s="325"/>
      <c r="R173" s="325"/>
      <c r="S173" s="325"/>
      <c r="T173" s="325"/>
      <c r="U173" s="325"/>
    </row>
    <row r="174" spans="1:21" ht="18">
      <c r="A174" s="648">
        <v>173</v>
      </c>
      <c r="B174" s="46" t="s">
        <v>125</v>
      </c>
      <c r="C174" s="47" t="s">
        <v>320</v>
      </c>
      <c r="D174" s="649">
        <v>24</v>
      </c>
      <c r="E174" s="650">
        <v>10500</v>
      </c>
      <c r="F174" s="651">
        <v>1680</v>
      </c>
      <c r="G174" s="652">
        <v>12180</v>
      </c>
      <c r="H174" s="502">
        <v>292320</v>
      </c>
      <c r="I174" s="653" t="s">
        <v>363</v>
      </c>
      <c r="J174" s="654" t="s">
        <v>664</v>
      </c>
      <c r="K174" s="325"/>
      <c r="L174" s="325"/>
      <c r="M174" s="325"/>
      <c r="N174" s="325"/>
      <c r="O174" s="325"/>
      <c r="P174" s="325"/>
      <c r="Q174" s="325"/>
      <c r="R174" s="325"/>
      <c r="S174" s="325"/>
      <c r="T174" s="325"/>
      <c r="U174" s="325"/>
    </row>
    <row r="175" spans="1:21" ht="18">
      <c r="A175" s="648">
        <v>174</v>
      </c>
      <c r="B175" s="46" t="s">
        <v>126</v>
      </c>
      <c r="C175" s="47" t="s">
        <v>320</v>
      </c>
      <c r="D175" s="649">
        <v>800</v>
      </c>
      <c r="E175" s="650">
        <v>10500</v>
      </c>
      <c r="F175" s="651">
        <v>1680</v>
      </c>
      <c r="G175" s="652">
        <v>12180</v>
      </c>
      <c r="H175" s="502">
        <v>9744000</v>
      </c>
      <c r="I175" s="653" t="s">
        <v>363</v>
      </c>
      <c r="J175" s="654" t="s">
        <v>664</v>
      </c>
      <c r="K175" s="325"/>
      <c r="L175" s="325"/>
      <c r="M175" s="325"/>
      <c r="N175" s="325"/>
      <c r="O175" s="325"/>
      <c r="P175" s="325"/>
      <c r="Q175" s="325"/>
      <c r="R175" s="325"/>
      <c r="S175" s="325"/>
      <c r="T175" s="325"/>
      <c r="U175" s="325"/>
    </row>
    <row r="176" spans="1:21" ht="18">
      <c r="A176" s="648">
        <v>175</v>
      </c>
      <c r="B176" s="46" t="s">
        <v>127</v>
      </c>
      <c r="C176" s="47" t="s">
        <v>320</v>
      </c>
      <c r="D176" s="649">
        <v>800</v>
      </c>
      <c r="E176" s="650">
        <v>10500</v>
      </c>
      <c r="F176" s="651">
        <v>1680</v>
      </c>
      <c r="G176" s="652">
        <v>12180</v>
      </c>
      <c r="H176" s="502">
        <v>9744000</v>
      </c>
      <c r="I176" s="653" t="s">
        <v>363</v>
      </c>
      <c r="J176" s="654" t="s">
        <v>664</v>
      </c>
      <c r="K176" s="325"/>
      <c r="L176" s="325"/>
      <c r="M176" s="325"/>
      <c r="N176" s="325"/>
      <c r="O176" s="325"/>
      <c r="P176" s="325"/>
      <c r="Q176" s="325"/>
      <c r="R176" s="325"/>
      <c r="S176" s="325"/>
      <c r="T176" s="325"/>
      <c r="U176" s="325"/>
    </row>
    <row r="177" spans="1:21" ht="18">
      <c r="A177" s="648">
        <v>176</v>
      </c>
      <c r="B177" s="46" t="s">
        <v>128</v>
      </c>
      <c r="C177" s="47" t="s">
        <v>320</v>
      </c>
      <c r="D177" s="649">
        <v>40</v>
      </c>
      <c r="E177" s="650">
        <v>11000</v>
      </c>
      <c r="F177" s="651">
        <v>1760</v>
      </c>
      <c r="G177" s="652">
        <v>12760</v>
      </c>
      <c r="H177" s="502">
        <v>510400</v>
      </c>
      <c r="I177" s="660" t="s">
        <v>460</v>
      </c>
      <c r="J177" s="654" t="s">
        <v>1537</v>
      </c>
      <c r="K177" s="325"/>
      <c r="L177" s="325"/>
      <c r="M177" s="325"/>
      <c r="N177" s="325"/>
      <c r="O177" s="325"/>
      <c r="P177" s="325"/>
      <c r="Q177" s="325"/>
      <c r="R177" s="325"/>
      <c r="S177" s="325"/>
      <c r="T177" s="325"/>
      <c r="U177" s="325"/>
    </row>
    <row r="178" spans="1:21" ht="18">
      <c r="A178" s="648">
        <v>177</v>
      </c>
      <c r="B178" s="46" t="s">
        <v>129</v>
      </c>
      <c r="C178" s="47" t="s">
        <v>320</v>
      </c>
      <c r="D178" s="649">
        <v>60</v>
      </c>
      <c r="E178" s="650">
        <v>40000</v>
      </c>
      <c r="F178" s="651">
        <v>6400</v>
      </c>
      <c r="G178" s="652">
        <v>46400</v>
      </c>
      <c r="H178" s="502">
        <v>2784000</v>
      </c>
      <c r="I178" s="653" t="s">
        <v>363</v>
      </c>
      <c r="J178" s="654" t="s">
        <v>664</v>
      </c>
      <c r="K178" s="325"/>
      <c r="L178" s="325"/>
      <c r="M178" s="325"/>
      <c r="N178" s="325"/>
      <c r="O178" s="325"/>
      <c r="P178" s="325"/>
      <c r="Q178" s="325"/>
      <c r="R178" s="325"/>
      <c r="S178" s="325"/>
      <c r="T178" s="325"/>
      <c r="U178" s="325"/>
    </row>
    <row r="179" spans="1:21" ht="18">
      <c r="A179" s="648">
        <v>178</v>
      </c>
      <c r="B179" s="46" t="s">
        <v>130</v>
      </c>
      <c r="C179" s="47" t="s">
        <v>320</v>
      </c>
      <c r="D179" s="649">
        <v>60</v>
      </c>
      <c r="E179" s="650">
        <v>40000</v>
      </c>
      <c r="F179" s="651">
        <v>6400</v>
      </c>
      <c r="G179" s="652">
        <v>46400</v>
      </c>
      <c r="H179" s="502">
        <v>2784000</v>
      </c>
      <c r="I179" s="653" t="s">
        <v>363</v>
      </c>
      <c r="J179" s="654" t="s">
        <v>664</v>
      </c>
      <c r="K179" s="325"/>
      <c r="L179" s="325"/>
      <c r="M179" s="325"/>
      <c r="N179" s="325"/>
      <c r="O179" s="325"/>
      <c r="P179" s="325"/>
      <c r="Q179" s="325"/>
      <c r="R179" s="325"/>
      <c r="S179" s="325"/>
      <c r="T179" s="325"/>
      <c r="U179" s="325"/>
    </row>
    <row r="180" spans="1:21" ht="18">
      <c r="A180" s="648">
        <v>179</v>
      </c>
      <c r="B180" s="46" t="s">
        <v>131</v>
      </c>
      <c r="C180" s="47" t="s">
        <v>320</v>
      </c>
      <c r="D180" s="649">
        <v>80</v>
      </c>
      <c r="E180" s="650">
        <v>40000</v>
      </c>
      <c r="F180" s="651">
        <v>6400</v>
      </c>
      <c r="G180" s="652">
        <v>46400</v>
      </c>
      <c r="H180" s="502">
        <v>3712000</v>
      </c>
      <c r="I180" s="653" t="s">
        <v>363</v>
      </c>
      <c r="J180" s="654" t="s">
        <v>664</v>
      </c>
      <c r="K180" s="325"/>
      <c r="L180" s="325"/>
      <c r="M180" s="325"/>
      <c r="N180" s="325"/>
      <c r="O180" s="325"/>
      <c r="P180" s="325"/>
      <c r="Q180" s="325"/>
      <c r="R180" s="325"/>
      <c r="S180" s="325"/>
      <c r="T180" s="325"/>
      <c r="U180" s="325"/>
    </row>
    <row r="181" spans="1:21" ht="18">
      <c r="A181" s="648">
        <v>180</v>
      </c>
      <c r="B181" s="46" t="s">
        <v>132</v>
      </c>
      <c r="C181" s="47" t="s">
        <v>320</v>
      </c>
      <c r="D181" s="649">
        <v>24</v>
      </c>
      <c r="E181" s="650">
        <v>40000</v>
      </c>
      <c r="F181" s="651">
        <v>6400</v>
      </c>
      <c r="G181" s="652">
        <v>46400</v>
      </c>
      <c r="H181" s="502">
        <v>1113600</v>
      </c>
      <c r="I181" s="653" t="s">
        <v>363</v>
      </c>
      <c r="J181" s="654" t="s">
        <v>664</v>
      </c>
      <c r="K181" s="325"/>
      <c r="L181" s="325"/>
      <c r="M181" s="325"/>
      <c r="N181" s="325"/>
      <c r="O181" s="325"/>
      <c r="P181" s="325"/>
      <c r="Q181" s="325"/>
      <c r="R181" s="325"/>
      <c r="S181" s="325"/>
      <c r="T181" s="325"/>
      <c r="U181" s="325"/>
    </row>
    <row r="182" spans="1:21" ht="18">
      <c r="A182" s="648">
        <v>181</v>
      </c>
      <c r="B182" s="46" t="s">
        <v>133</v>
      </c>
      <c r="C182" s="47" t="s">
        <v>320</v>
      </c>
      <c r="D182" s="649">
        <v>12</v>
      </c>
      <c r="E182" s="650">
        <v>13801</v>
      </c>
      <c r="F182" s="651">
        <v>2208</v>
      </c>
      <c r="G182" s="652">
        <v>16009</v>
      </c>
      <c r="H182" s="502">
        <v>192108</v>
      </c>
      <c r="I182" s="660" t="s">
        <v>460</v>
      </c>
      <c r="J182" s="654" t="s">
        <v>577</v>
      </c>
      <c r="K182" s="325"/>
      <c r="L182" s="325"/>
      <c r="M182" s="325"/>
      <c r="N182" s="325"/>
      <c r="O182" s="325"/>
      <c r="P182" s="325"/>
      <c r="Q182" s="325"/>
      <c r="R182" s="325"/>
      <c r="S182" s="325"/>
      <c r="T182" s="325"/>
      <c r="U182" s="325"/>
    </row>
    <row r="183" spans="1:21" s="345" customFormat="1" ht="18">
      <c r="A183" s="648">
        <v>182</v>
      </c>
      <c r="B183" s="46" t="s">
        <v>134</v>
      </c>
      <c r="C183" s="47" t="s">
        <v>320</v>
      </c>
      <c r="D183" s="649">
        <v>12</v>
      </c>
      <c r="E183" s="650">
        <v>13801</v>
      </c>
      <c r="F183" s="651">
        <v>2208</v>
      </c>
      <c r="G183" s="652">
        <v>16009</v>
      </c>
      <c r="H183" s="502">
        <v>192108</v>
      </c>
      <c r="I183" s="660" t="s">
        <v>460</v>
      </c>
      <c r="J183" s="654" t="s">
        <v>577</v>
      </c>
      <c r="K183" s="325"/>
      <c r="L183" s="344"/>
      <c r="M183" s="344"/>
      <c r="N183" s="344"/>
      <c r="O183" s="344"/>
      <c r="P183" s="344"/>
      <c r="Q183" s="344"/>
      <c r="R183" s="344"/>
      <c r="S183" s="344"/>
      <c r="T183" s="344"/>
      <c r="U183" s="344"/>
    </row>
    <row r="184" spans="1:21" s="372" customFormat="1" ht="18">
      <c r="A184" s="648">
        <v>183</v>
      </c>
      <c r="B184" s="46" t="s">
        <v>135</v>
      </c>
      <c r="C184" s="47" t="s">
        <v>320</v>
      </c>
      <c r="D184" s="649">
        <v>20</v>
      </c>
      <c r="E184" s="650">
        <v>13801</v>
      </c>
      <c r="F184" s="651">
        <v>2208</v>
      </c>
      <c r="G184" s="652">
        <v>16009</v>
      </c>
      <c r="H184" s="502">
        <v>320180</v>
      </c>
      <c r="I184" s="660" t="s">
        <v>460</v>
      </c>
      <c r="J184" s="654" t="s">
        <v>577</v>
      </c>
      <c r="K184" s="325"/>
      <c r="L184" s="371"/>
      <c r="M184" s="371"/>
      <c r="N184" s="371"/>
      <c r="O184" s="371"/>
      <c r="P184" s="371"/>
      <c r="Q184" s="371"/>
      <c r="R184" s="371"/>
      <c r="S184" s="371"/>
      <c r="T184" s="371"/>
      <c r="U184" s="371"/>
    </row>
    <row r="185" spans="1:21" s="357" customFormat="1" ht="18">
      <c r="A185" s="648">
        <v>184</v>
      </c>
      <c r="B185" s="46" t="s">
        <v>136</v>
      </c>
      <c r="C185" s="47" t="s">
        <v>292</v>
      </c>
      <c r="D185" s="649">
        <v>300</v>
      </c>
      <c r="E185" s="650">
        <v>4100</v>
      </c>
      <c r="F185" s="651">
        <v>656</v>
      </c>
      <c r="G185" s="652">
        <v>4756</v>
      </c>
      <c r="H185" s="502">
        <v>1426800</v>
      </c>
      <c r="I185" s="653" t="s">
        <v>622</v>
      </c>
      <c r="J185" s="654" t="s">
        <v>1523</v>
      </c>
      <c r="K185" s="325"/>
      <c r="L185" s="356"/>
      <c r="M185" s="356"/>
      <c r="N185" s="356"/>
      <c r="O185" s="356"/>
      <c r="P185" s="356"/>
      <c r="Q185" s="356"/>
      <c r="R185" s="356"/>
      <c r="S185" s="356"/>
      <c r="T185" s="356"/>
      <c r="U185" s="356"/>
    </row>
    <row r="186" spans="1:21" s="372" customFormat="1" ht="18">
      <c r="A186" s="648">
        <v>185</v>
      </c>
      <c r="B186" s="46" t="s">
        <v>137</v>
      </c>
      <c r="C186" s="47" t="s">
        <v>292</v>
      </c>
      <c r="D186" s="649">
        <v>120</v>
      </c>
      <c r="E186" s="650">
        <v>3120</v>
      </c>
      <c r="F186" s="651">
        <v>499</v>
      </c>
      <c r="G186" s="652">
        <v>3619</v>
      </c>
      <c r="H186" s="502">
        <v>434280</v>
      </c>
      <c r="I186" s="653" t="s">
        <v>622</v>
      </c>
      <c r="J186" s="654" t="s">
        <v>1523</v>
      </c>
      <c r="K186" s="325"/>
      <c r="L186" s="371"/>
      <c r="M186" s="371"/>
      <c r="N186" s="371"/>
      <c r="O186" s="371"/>
      <c r="P186" s="371"/>
      <c r="Q186" s="371"/>
      <c r="R186" s="371"/>
      <c r="S186" s="371"/>
      <c r="T186" s="371"/>
      <c r="U186" s="371"/>
    </row>
    <row r="187" spans="1:21" ht="18">
      <c r="A187" s="648">
        <v>186</v>
      </c>
      <c r="B187" s="46" t="s">
        <v>138</v>
      </c>
      <c r="C187" s="47" t="s">
        <v>292</v>
      </c>
      <c r="D187" s="649">
        <v>200</v>
      </c>
      <c r="E187" s="655"/>
      <c r="F187" s="656"/>
      <c r="G187" s="652">
        <v>0</v>
      </c>
      <c r="H187" s="502">
        <v>0</v>
      </c>
      <c r="I187" s="657"/>
      <c r="J187" s="654"/>
      <c r="K187" s="325"/>
      <c r="L187" s="325"/>
      <c r="M187" s="325"/>
      <c r="N187" s="325"/>
      <c r="O187" s="325"/>
      <c r="P187" s="325"/>
      <c r="Q187" s="325"/>
      <c r="R187" s="325"/>
      <c r="S187" s="325"/>
      <c r="T187" s="325"/>
      <c r="U187" s="325"/>
    </row>
    <row r="188" spans="1:21" s="357" customFormat="1" ht="18">
      <c r="A188" s="648">
        <v>187</v>
      </c>
      <c r="B188" s="46" t="s">
        <v>787</v>
      </c>
      <c r="C188" s="47" t="s">
        <v>292</v>
      </c>
      <c r="D188" s="649">
        <v>4</v>
      </c>
      <c r="E188" s="655"/>
      <c r="F188" s="656"/>
      <c r="G188" s="652">
        <v>0</v>
      </c>
      <c r="H188" s="502">
        <v>0</v>
      </c>
      <c r="I188" s="657"/>
      <c r="J188" s="654"/>
      <c r="K188" s="325"/>
      <c r="L188" s="356"/>
      <c r="M188" s="356"/>
      <c r="N188" s="356"/>
      <c r="O188" s="356"/>
      <c r="P188" s="356"/>
      <c r="Q188" s="356"/>
      <c r="R188" s="356"/>
      <c r="S188" s="356"/>
      <c r="T188" s="356"/>
      <c r="U188" s="356"/>
    </row>
    <row r="189" spans="1:21" s="347" customFormat="1" ht="18">
      <c r="A189" s="648">
        <v>188</v>
      </c>
      <c r="B189" s="46" t="s">
        <v>788</v>
      </c>
      <c r="C189" s="47" t="s">
        <v>292</v>
      </c>
      <c r="D189" s="649">
        <v>4</v>
      </c>
      <c r="E189" s="655"/>
      <c r="F189" s="656"/>
      <c r="G189" s="652">
        <v>0</v>
      </c>
      <c r="H189" s="502">
        <v>0</v>
      </c>
      <c r="I189" s="657"/>
      <c r="J189" s="654"/>
      <c r="K189" s="325"/>
      <c r="L189" s="346"/>
      <c r="M189" s="346"/>
      <c r="N189" s="346"/>
      <c r="O189" s="346"/>
      <c r="P189" s="346"/>
      <c r="Q189" s="346"/>
      <c r="R189" s="346"/>
      <c r="S189" s="346"/>
      <c r="T189" s="346"/>
      <c r="U189" s="346"/>
    </row>
    <row r="190" spans="1:21" s="357" customFormat="1" ht="18">
      <c r="A190" s="648">
        <v>189</v>
      </c>
      <c r="B190" s="46" t="s">
        <v>789</v>
      </c>
      <c r="C190" s="47" t="s">
        <v>292</v>
      </c>
      <c r="D190" s="649">
        <v>4</v>
      </c>
      <c r="E190" s="655"/>
      <c r="F190" s="656"/>
      <c r="G190" s="652">
        <v>0</v>
      </c>
      <c r="H190" s="502">
        <v>0</v>
      </c>
      <c r="I190" s="657"/>
      <c r="J190" s="654"/>
      <c r="K190" s="325"/>
      <c r="L190" s="356"/>
      <c r="M190" s="356"/>
      <c r="N190" s="356"/>
      <c r="O190" s="356"/>
      <c r="P190" s="356"/>
      <c r="Q190" s="356"/>
      <c r="R190" s="356"/>
      <c r="S190" s="356"/>
      <c r="T190" s="356"/>
      <c r="U190" s="356"/>
    </row>
    <row r="191" spans="1:21" s="357" customFormat="1" ht="18">
      <c r="A191" s="648">
        <v>190</v>
      </c>
      <c r="B191" s="46" t="s">
        <v>139</v>
      </c>
      <c r="C191" s="47" t="s">
        <v>292</v>
      </c>
      <c r="D191" s="649">
        <v>8</v>
      </c>
      <c r="E191" s="655"/>
      <c r="F191" s="656"/>
      <c r="G191" s="652">
        <v>0</v>
      </c>
      <c r="H191" s="502">
        <v>0</v>
      </c>
      <c r="I191" s="657"/>
      <c r="J191" s="654"/>
      <c r="K191" s="325"/>
      <c r="L191" s="356"/>
      <c r="M191" s="356"/>
      <c r="N191" s="356"/>
      <c r="O191" s="356"/>
      <c r="P191" s="356"/>
      <c r="Q191" s="356"/>
      <c r="R191" s="356"/>
      <c r="S191" s="356"/>
      <c r="T191" s="356"/>
      <c r="U191" s="356"/>
    </row>
    <row r="192" spans="1:21" s="357" customFormat="1" ht="18">
      <c r="A192" s="648">
        <v>191</v>
      </c>
      <c r="B192" s="46" t="s">
        <v>140</v>
      </c>
      <c r="C192" s="47" t="s">
        <v>292</v>
      </c>
      <c r="D192" s="649">
        <v>8</v>
      </c>
      <c r="E192" s="655"/>
      <c r="F192" s="656"/>
      <c r="G192" s="652">
        <v>0</v>
      </c>
      <c r="H192" s="502">
        <v>0</v>
      </c>
      <c r="I192" s="657"/>
      <c r="J192" s="654"/>
      <c r="K192" s="325"/>
      <c r="L192" s="356"/>
      <c r="M192" s="356"/>
      <c r="N192" s="356"/>
      <c r="O192" s="356"/>
      <c r="P192" s="356"/>
      <c r="Q192" s="356"/>
      <c r="R192" s="356"/>
      <c r="S192" s="356"/>
      <c r="T192" s="356"/>
      <c r="U192" s="356"/>
    </row>
    <row r="193" spans="1:21" s="345" customFormat="1" ht="18">
      <c r="A193" s="648">
        <v>192</v>
      </c>
      <c r="B193" s="46" t="s">
        <v>141</v>
      </c>
      <c r="C193" s="47" t="s">
        <v>292</v>
      </c>
      <c r="D193" s="649">
        <v>8</v>
      </c>
      <c r="E193" s="655"/>
      <c r="F193" s="656"/>
      <c r="G193" s="652">
        <v>0</v>
      </c>
      <c r="H193" s="502">
        <v>0</v>
      </c>
      <c r="I193" s="657"/>
      <c r="J193" s="654"/>
      <c r="K193" s="325"/>
      <c r="L193" s="344"/>
      <c r="M193" s="344"/>
      <c r="N193" s="344"/>
      <c r="O193" s="344"/>
      <c r="P193" s="344"/>
      <c r="Q193" s="344"/>
      <c r="R193" s="344"/>
      <c r="S193" s="344"/>
      <c r="T193" s="344"/>
      <c r="U193" s="344"/>
    </row>
    <row r="194" spans="1:21" s="347" customFormat="1" ht="18">
      <c r="A194" s="648">
        <v>193</v>
      </c>
      <c r="B194" s="46" t="s">
        <v>790</v>
      </c>
      <c r="C194" s="47" t="s">
        <v>302</v>
      </c>
      <c r="D194" s="649">
        <v>4</v>
      </c>
      <c r="E194" s="655"/>
      <c r="F194" s="656"/>
      <c r="G194" s="652">
        <v>0</v>
      </c>
      <c r="H194" s="502">
        <v>0</v>
      </c>
      <c r="I194" s="657"/>
      <c r="J194" s="654"/>
      <c r="K194" s="325"/>
      <c r="L194" s="346"/>
      <c r="M194" s="346"/>
      <c r="N194" s="346"/>
      <c r="O194" s="346"/>
      <c r="P194" s="346"/>
      <c r="Q194" s="346"/>
      <c r="R194" s="346"/>
      <c r="S194" s="346"/>
      <c r="T194" s="346"/>
      <c r="U194" s="346"/>
    </row>
    <row r="195" spans="1:21" s="347" customFormat="1" ht="18">
      <c r="A195" s="648">
        <v>194</v>
      </c>
      <c r="B195" s="46" t="s">
        <v>142</v>
      </c>
      <c r="C195" s="47" t="s">
        <v>292</v>
      </c>
      <c r="D195" s="649">
        <v>1600</v>
      </c>
      <c r="E195" s="650">
        <v>4500</v>
      </c>
      <c r="F195" s="651">
        <v>720</v>
      </c>
      <c r="G195" s="652">
        <v>5220</v>
      </c>
      <c r="H195" s="502">
        <v>8352000</v>
      </c>
      <c r="I195" s="653" t="s">
        <v>363</v>
      </c>
      <c r="J195" s="654" t="s">
        <v>665</v>
      </c>
      <c r="K195" s="325"/>
      <c r="L195" s="346"/>
      <c r="M195" s="346"/>
      <c r="N195" s="346"/>
      <c r="O195" s="346"/>
      <c r="P195" s="346"/>
      <c r="Q195" s="346"/>
      <c r="R195" s="346"/>
      <c r="S195" s="346"/>
      <c r="T195" s="346"/>
      <c r="U195" s="346"/>
    </row>
    <row r="196" spans="1:21" s="372" customFormat="1" ht="18">
      <c r="A196" s="648">
        <v>195</v>
      </c>
      <c r="B196" s="46" t="s">
        <v>143</v>
      </c>
      <c r="C196" s="47" t="s">
        <v>292</v>
      </c>
      <c r="D196" s="649">
        <v>200</v>
      </c>
      <c r="E196" s="650">
        <v>4267</v>
      </c>
      <c r="F196" s="651">
        <v>683</v>
      </c>
      <c r="G196" s="652">
        <v>4950</v>
      </c>
      <c r="H196" s="502">
        <v>990000</v>
      </c>
      <c r="I196" s="653" t="s">
        <v>518</v>
      </c>
      <c r="J196" s="654" t="s">
        <v>458</v>
      </c>
      <c r="K196" s="325"/>
      <c r="L196" s="371"/>
      <c r="M196" s="371"/>
      <c r="N196" s="371"/>
      <c r="O196" s="371"/>
      <c r="P196" s="371"/>
      <c r="Q196" s="371"/>
      <c r="R196" s="371"/>
      <c r="S196" s="371"/>
      <c r="T196" s="371"/>
      <c r="U196" s="371"/>
    </row>
    <row r="197" spans="1:21" s="340" customFormat="1" ht="18">
      <c r="A197" s="648">
        <v>196</v>
      </c>
      <c r="B197" s="46" t="s">
        <v>144</v>
      </c>
      <c r="C197" s="47" t="s">
        <v>292</v>
      </c>
      <c r="D197" s="649">
        <v>160</v>
      </c>
      <c r="E197" s="650">
        <v>4267</v>
      </c>
      <c r="F197" s="651">
        <v>683</v>
      </c>
      <c r="G197" s="652">
        <v>4950</v>
      </c>
      <c r="H197" s="502">
        <v>792000</v>
      </c>
      <c r="I197" s="653" t="s">
        <v>518</v>
      </c>
      <c r="J197" s="654" t="s">
        <v>458</v>
      </c>
      <c r="K197" s="325"/>
      <c r="L197" s="339"/>
      <c r="M197" s="339"/>
      <c r="N197" s="339"/>
      <c r="O197" s="339"/>
      <c r="P197" s="339"/>
      <c r="Q197" s="339"/>
      <c r="R197" s="339"/>
      <c r="S197" s="339"/>
      <c r="T197" s="339"/>
      <c r="U197" s="339"/>
    </row>
    <row r="198" spans="1:21" ht="18">
      <c r="A198" s="648">
        <v>197</v>
      </c>
      <c r="B198" s="46" t="s">
        <v>791</v>
      </c>
      <c r="C198" s="47" t="s">
        <v>292</v>
      </c>
      <c r="D198" s="649">
        <v>4</v>
      </c>
      <c r="E198" s="655"/>
      <c r="F198" s="656"/>
      <c r="G198" s="652">
        <v>0</v>
      </c>
      <c r="H198" s="502">
        <v>0</v>
      </c>
      <c r="I198" s="657"/>
      <c r="J198" s="654"/>
      <c r="K198" s="325"/>
      <c r="L198" s="325"/>
      <c r="M198" s="325"/>
      <c r="N198" s="325"/>
      <c r="O198" s="325"/>
      <c r="P198" s="325"/>
      <c r="Q198" s="325"/>
      <c r="R198" s="325"/>
      <c r="S198" s="325"/>
      <c r="T198" s="325"/>
      <c r="U198" s="325"/>
    </row>
    <row r="199" spans="1:21" ht="18">
      <c r="A199" s="648">
        <v>198</v>
      </c>
      <c r="B199" s="46" t="s">
        <v>145</v>
      </c>
      <c r="C199" s="47" t="s">
        <v>292</v>
      </c>
      <c r="D199" s="649">
        <v>8</v>
      </c>
      <c r="E199" s="655"/>
      <c r="F199" s="656"/>
      <c r="G199" s="652">
        <v>0</v>
      </c>
      <c r="H199" s="502">
        <v>0</v>
      </c>
      <c r="I199" s="657"/>
      <c r="J199" s="654"/>
      <c r="K199" s="325"/>
      <c r="L199" s="325"/>
      <c r="M199" s="325"/>
      <c r="N199" s="325"/>
      <c r="O199" s="325"/>
      <c r="P199" s="325"/>
      <c r="Q199" s="325"/>
      <c r="R199" s="325"/>
      <c r="S199" s="325"/>
      <c r="T199" s="325"/>
      <c r="U199" s="325"/>
    </row>
    <row r="200" spans="1:21" ht="36">
      <c r="A200" s="648">
        <v>199</v>
      </c>
      <c r="B200" s="46" t="s">
        <v>792</v>
      </c>
      <c r="C200" s="47" t="s">
        <v>322</v>
      </c>
      <c r="D200" s="649">
        <v>1000</v>
      </c>
      <c r="E200" s="655"/>
      <c r="F200" s="656"/>
      <c r="G200" s="652">
        <v>0</v>
      </c>
      <c r="H200" s="502">
        <v>0</v>
      </c>
      <c r="I200" s="657"/>
      <c r="J200" s="654"/>
      <c r="K200" s="325"/>
      <c r="L200" s="325"/>
      <c r="M200" s="325"/>
      <c r="N200" s="325"/>
      <c r="O200" s="325"/>
      <c r="P200" s="325"/>
      <c r="Q200" s="325"/>
      <c r="R200" s="325"/>
      <c r="S200" s="325"/>
      <c r="T200" s="325"/>
      <c r="U200" s="325"/>
    </row>
    <row r="201" spans="1:21" ht="36">
      <c r="A201" s="648">
        <v>200</v>
      </c>
      <c r="B201" s="46" t="s">
        <v>793</v>
      </c>
      <c r="C201" s="47" t="s">
        <v>322</v>
      </c>
      <c r="D201" s="649">
        <v>1000</v>
      </c>
      <c r="E201" s="655"/>
      <c r="F201" s="656"/>
      <c r="G201" s="652">
        <v>0</v>
      </c>
      <c r="H201" s="502">
        <v>0</v>
      </c>
      <c r="I201" s="657"/>
      <c r="J201" s="654"/>
      <c r="K201" s="325"/>
      <c r="L201" s="325"/>
      <c r="M201" s="325"/>
      <c r="N201" s="325"/>
      <c r="O201" s="325"/>
      <c r="P201" s="325"/>
      <c r="Q201" s="325"/>
      <c r="R201" s="325"/>
      <c r="S201" s="325"/>
      <c r="T201" s="325"/>
      <c r="U201" s="325"/>
    </row>
    <row r="202" spans="1:21" ht="36">
      <c r="A202" s="648">
        <v>201</v>
      </c>
      <c r="B202" s="46" t="s">
        <v>794</v>
      </c>
      <c r="C202" s="47" t="s">
        <v>321</v>
      </c>
      <c r="D202" s="649">
        <v>40</v>
      </c>
      <c r="E202" s="655"/>
      <c r="F202" s="656"/>
      <c r="G202" s="652">
        <v>0</v>
      </c>
      <c r="H202" s="502">
        <v>0</v>
      </c>
      <c r="I202" s="657"/>
      <c r="J202" s="654"/>
      <c r="K202" s="325"/>
      <c r="L202" s="325"/>
      <c r="M202" s="325"/>
      <c r="N202" s="325"/>
      <c r="O202" s="325"/>
      <c r="P202" s="325"/>
      <c r="Q202" s="325"/>
      <c r="R202" s="325"/>
      <c r="S202" s="325"/>
      <c r="T202" s="325"/>
      <c r="U202" s="325"/>
    </row>
    <row r="203" spans="1:21" s="372" customFormat="1" ht="36">
      <c r="A203" s="648">
        <v>202</v>
      </c>
      <c r="B203" s="46" t="s">
        <v>146</v>
      </c>
      <c r="C203" s="47" t="s">
        <v>321</v>
      </c>
      <c r="D203" s="649">
        <v>80</v>
      </c>
      <c r="E203" s="655"/>
      <c r="F203" s="656"/>
      <c r="G203" s="652">
        <v>0</v>
      </c>
      <c r="H203" s="502">
        <v>0</v>
      </c>
      <c r="I203" s="657"/>
      <c r="J203" s="654"/>
      <c r="K203" s="325"/>
      <c r="L203" s="371"/>
      <c r="M203" s="371"/>
      <c r="N203" s="371"/>
      <c r="O203" s="371"/>
      <c r="P203" s="371"/>
      <c r="Q203" s="371"/>
      <c r="R203" s="371"/>
      <c r="S203" s="371"/>
      <c r="T203" s="371"/>
      <c r="U203" s="371"/>
    </row>
    <row r="204" spans="1:21" s="372" customFormat="1" ht="18">
      <c r="A204" s="648">
        <v>203</v>
      </c>
      <c r="B204" s="46" t="s">
        <v>148</v>
      </c>
      <c r="C204" s="69" t="s">
        <v>292</v>
      </c>
      <c r="D204" s="649">
        <v>800</v>
      </c>
      <c r="E204" s="650">
        <v>145</v>
      </c>
      <c r="F204" s="651">
        <v>23</v>
      </c>
      <c r="G204" s="652">
        <v>168</v>
      </c>
      <c r="H204" s="502">
        <v>134400</v>
      </c>
      <c r="I204" s="653" t="s">
        <v>363</v>
      </c>
      <c r="J204" s="654" t="s">
        <v>666</v>
      </c>
      <c r="K204" s="325"/>
      <c r="L204" s="371"/>
      <c r="M204" s="371"/>
      <c r="N204" s="371"/>
      <c r="O204" s="371"/>
      <c r="P204" s="371"/>
      <c r="Q204" s="371"/>
      <c r="R204" s="371"/>
      <c r="S204" s="371"/>
      <c r="T204" s="371"/>
      <c r="U204" s="371"/>
    </row>
    <row r="205" spans="1:21" s="372" customFormat="1" ht="18">
      <c r="A205" s="648">
        <v>204</v>
      </c>
      <c r="B205" s="46" t="s">
        <v>795</v>
      </c>
      <c r="C205" s="47" t="s">
        <v>292</v>
      </c>
      <c r="D205" s="649">
        <v>2000</v>
      </c>
      <c r="E205" s="655"/>
      <c r="F205" s="656"/>
      <c r="G205" s="652">
        <v>0</v>
      </c>
      <c r="H205" s="502">
        <v>0</v>
      </c>
      <c r="I205" s="657"/>
      <c r="J205" s="654"/>
      <c r="K205" s="325"/>
      <c r="L205" s="371"/>
      <c r="M205" s="371"/>
      <c r="N205" s="371"/>
      <c r="O205" s="371"/>
      <c r="P205" s="371"/>
      <c r="Q205" s="371"/>
      <c r="R205" s="371"/>
      <c r="S205" s="371"/>
      <c r="T205" s="371"/>
      <c r="U205" s="371"/>
    </row>
    <row r="206" spans="1:21" s="372" customFormat="1" ht="16.5" customHeight="1">
      <c r="A206" s="648">
        <v>205</v>
      </c>
      <c r="B206" s="46" t="s">
        <v>149</v>
      </c>
      <c r="C206" s="47" t="s">
        <v>292</v>
      </c>
      <c r="D206" s="649">
        <v>4000</v>
      </c>
      <c r="E206" s="650">
        <v>310</v>
      </c>
      <c r="F206" s="651">
        <v>50</v>
      </c>
      <c r="G206" s="652">
        <v>360</v>
      </c>
      <c r="H206" s="502">
        <v>1440000</v>
      </c>
      <c r="I206" s="653" t="s">
        <v>363</v>
      </c>
      <c r="J206" s="654" t="s">
        <v>666</v>
      </c>
      <c r="K206" s="325"/>
      <c r="L206" s="371"/>
      <c r="M206" s="371"/>
      <c r="N206" s="371"/>
      <c r="O206" s="371"/>
      <c r="P206" s="371"/>
      <c r="Q206" s="371"/>
      <c r="R206" s="371"/>
      <c r="S206" s="371"/>
      <c r="T206" s="371"/>
      <c r="U206" s="371"/>
    </row>
    <row r="207" spans="1:21" s="372" customFormat="1" ht="18">
      <c r="A207" s="648">
        <v>206</v>
      </c>
      <c r="B207" s="46" t="s">
        <v>150</v>
      </c>
      <c r="C207" s="47" t="s">
        <v>292</v>
      </c>
      <c r="D207" s="649">
        <v>40000</v>
      </c>
      <c r="E207" s="650">
        <v>175</v>
      </c>
      <c r="F207" s="651">
        <v>28</v>
      </c>
      <c r="G207" s="652">
        <v>203</v>
      </c>
      <c r="H207" s="502">
        <v>8120000</v>
      </c>
      <c r="I207" s="653" t="s">
        <v>363</v>
      </c>
      <c r="J207" s="654" t="s">
        <v>666</v>
      </c>
      <c r="K207" s="325"/>
      <c r="L207" s="371"/>
      <c r="M207" s="371"/>
      <c r="N207" s="371"/>
      <c r="O207" s="371"/>
      <c r="P207" s="371"/>
      <c r="Q207" s="371"/>
      <c r="R207" s="371"/>
      <c r="S207" s="371"/>
      <c r="T207" s="371"/>
      <c r="U207" s="371"/>
    </row>
    <row r="208" spans="1:21" s="372" customFormat="1" ht="18">
      <c r="A208" s="648">
        <v>207</v>
      </c>
      <c r="B208" s="46" t="s">
        <v>151</v>
      </c>
      <c r="C208" s="47" t="s">
        <v>292</v>
      </c>
      <c r="D208" s="649">
        <v>20000</v>
      </c>
      <c r="E208" s="650">
        <v>170</v>
      </c>
      <c r="F208" s="651">
        <v>27</v>
      </c>
      <c r="G208" s="652">
        <v>197</v>
      </c>
      <c r="H208" s="502">
        <v>3940000</v>
      </c>
      <c r="I208" s="653" t="s">
        <v>363</v>
      </c>
      <c r="J208" s="654" t="s">
        <v>666</v>
      </c>
      <c r="K208" s="325"/>
      <c r="L208" s="371"/>
      <c r="M208" s="371"/>
      <c r="N208" s="371"/>
      <c r="O208" s="371"/>
      <c r="P208" s="371"/>
      <c r="Q208" s="371"/>
      <c r="R208" s="371"/>
      <c r="S208" s="371"/>
      <c r="T208" s="371"/>
      <c r="U208" s="371"/>
    </row>
    <row r="209" spans="1:21" s="372" customFormat="1" ht="18">
      <c r="A209" s="648">
        <v>208</v>
      </c>
      <c r="B209" s="46" t="s">
        <v>152</v>
      </c>
      <c r="C209" s="47" t="s">
        <v>292</v>
      </c>
      <c r="D209" s="649">
        <v>20000</v>
      </c>
      <c r="E209" s="650">
        <v>120</v>
      </c>
      <c r="F209" s="651">
        <v>19</v>
      </c>
      <c r="G209" s="652">
        <v>139</v>
      </c>
      <c r="H209" s="502">
        <v>2780000</v>
      </c>
      <c r="I209" s="653" t="s">
        <v>363</v>
      </c>
      <c r="J209" s="654" t="s">
        <v>666</v>
      </c>
      <c r="K209" s="325"/>
      <c r="L209" s="371"/>
      <c r="M209" s="371"/>
      <c r="N209" s="371"/>
      <c r="O209" s="371"/>
      <c r="P209" s="371"/>
      <c r="Q209" s="371"/>
      <c r="R209" s="371"/>
      <c r="S209" s="371"/>
      <c r="T209" s="371"/>
      <c r="U209" s="371"/>
    </row>
    <row r="210" spans="1:21" s="372" customFormat="1" ht="18">
      <c r="A210" s="648">
        <v>209</v>
      </c>
      <c r="B210" s="46" t="s">
        <v>153</v>
      </c>
      <c r="C210" s="47" t="s">
        <v>292</v>
      </c>
      <c r="D210" s="649">
        <v>32000</v>
      </c>
      <c r="E210" s="650">
        <v>130</v>
      </c>
      <c r="F210" s="651">
        <v>21</v>
      </c>
      <c r="G210" s="652">
        <v>151</v>
      </c>
      <c r="H210" s="502">
        <v>4832000</v>
      </c>
      <c r="I210" s="653" t="s">
        <v>363</v>
      </c>
      <c r="J210" s="654" t="s">
        <v>666</v>
      </c>
      <c r="K210" s="325"/>
      <c r="L210" s="371"/>
      <c r="M210" s="371"/>
      <c r="N210" s="371"/>
      <c r="O210" s="371"/>
      <c r="P210" s="371"/>
      <c r="Q210" s="371"/>
      <c r="R210" s="371"/>
      <c r="S210" s="371"/>
      <c r="T210" s="371"/>
      <c r="U210" s="371"/>
    </row>
    <row r="211" spans="1:21" s="372" customFormat="1" ht="18">
      <c r="A211" s="648">
        <v>210</v>
      </c>
      <c r="B211" s="46" t="s">
        <v>154</v>
      </c>
      <c r="C211" s="47" t="s">
        <v>292</v>
      </c>
      <c r="D211" s="649">
        <v>200</v>
      </c>
      <c r="E211" s="650">
        <v>775</v>
      </c>
      <c r="F211" s="651">
        <v>124</v>
      </c>
      <c r="G211" s="652">
        <v>899</v>
      </c>
      <c r="H211" s="502">
        <v>179800</v>
      </c>
      <c r="I211" s="653" t="s">
        <v>363</v>
      </c>
      <c r="J211" s="654" t="s">
        <v>666</v>
      </c>
      <c r="K211" s="325"/>
      <c r="L211" s="371"/>
      <c r="M211" s="371"/>
      <c r="N211" s="371"/>
      <c r="O211" s="371"/>
      <c r="P211" s="371"/>
      <c r="Q211" s="371"/>
      <c r="R211" s="371"/>
      <c r="S211" s="371"/>
      <c r="T211" s="371"/>
      <c r="U211" s="371"/>
    </row>
    <row r="212" spans="1:21" ht="18">
      <c r="A212" s="648">
        <v>211</v>
      </c>
      <c r="B212" s="46" t="s">
        <v>155</v>
      </c>
      <c r="C212" s="47" t="s">
        <v>323</v>
      </c>
      <c r="D212" s="649">
        <v>4</v>
      </c>
      <c r="E212" s="655"/>
      <c r="F212" s="656"/>
      <c r="G212" s="652">
        <v>0</v>
      </c>
      <c r="H212" s="502">
        <v>0</v>
      </c>
      <c r="I212" s="657"/>
      <c r="J212" s="654"/>
      <c r="K212" s="325"/>
      <c r="L212" s="325"/>
      <c r="M212" s="325"/>
      <c r="N212" s="325"/>
      <c r="O212" s="325"/>
      <c r="P212" s="325"/>
      <c r="Q212" s="325"/>
      <c r="R212" s="325"/>
      <c r="S212" s="325"/>
      <c r="T212" s="325"/>
      <c r="U212" s="325"/>
    </row>
    <row r="213" spans="1:21" ht="18">
      <c r="A213" s="648">
        <v>212</v>
      </c>
      <c r="B213" s="46" t="s">
        <v>158</v>
      </c>
      <c r="C213" s="47" t="s">
        <v>292</v>
      </c>
      <c r="D213" s="649">
        <v>10</v>
      </c>
      <c r="E213" s="655"/>
      <c r="F213" s="656"/>
      <c r="G213" s="652">
        <v>0</v>
      </c>
      <c r="H213" s="502">
        <v>0</v>
      </c>
      <c r="I213" s="657"/>
      <c r="J213" s="654"/>
      <c r="K213" s="325"/>
      <c r="L213" s="325"/>
      <c r="M213" s="325"/>
      <c r="N213" s="325"/>
      <c r="O213" s="325"/>
      <c r="P213" s="325"/>
      <c r="Q213" s="325"/>
      <c r="R213" s="325"/>
      <c r="S213" s="325"/>
      <c r="T213" s="325"/>
      <c r="U213" s="325"/>
    </row>
    <row r="214" spans="1:21" ht="36">
      <c r="A214" s="648">
        <v>213</v>
      </c>
      <c r="B214" s="46" t="s">
        <v>157</v>
      </c>
      <c r="C214" s="47" t="s">
        <v>292</v>
      </c>
      <c r="D214" s="649">
        <v>10</v>
      </c>
      <c r="E214" s="655"/>
      <c r="F214" s="656"/>
      <c r="G214" s="652">
        <v>0</v>
      </c>
      <c r="H214" s="502">
        <v>0</v>
      </c>
      <c r="I214" s="657"/>
      <c r="J214" s="654"/>
      <c r="K214" s="325"/>
      <c r="L214" s="325"/>
      <c r="M214" s="325"/>
      <c r="N214" s="325"/>
      <c r="O214" s="325"/>
      <c r="P214" s="325"/>
      <c r="Q214" s="325"/>
      <c r="R214" s="325"/>
      <c r="S214" s="325"/>
      <c r="T214" s="325"/>
      <c r="U214" s="325"/>
    </row>
    <row r="215" spans="1:21" ht="18">
      <c r="A215" s="648">
        <v>214</v>
      </c>
      <c r="B215" s="46" t="s">
        <v>156</v>
      </c>
      <c r="C215" s="47" t="s">
        <v>292</v>
      </c>
      <c r="D215" s="649">
        <v>10</v>
      </c>
      <c r="E215" s="655"/>
      <c r="F215" s="656"/>
      <c r="G215" s="652">
        <v>0</v>
      </c>
      <c r="H215" s="502">
        <v>0</v>
      </c>
      <c r="I215" s="657"/>
      <c r="J215" s="654"/>
      <c r="K215" s="325"/>
      <c r="L215" s="325"/>
      <c r="M215" s="325"/>
      <c r="N215" s="325"/>
      <c r="O215" s="325"/>
      <c r="P215" s="325"/>
      <c r="Q215" s="325"/>
      <c r="R215" s="325"/>
      <c r="S215" s="325"/>
      <c r="T215" s="325"/>
      <c r="U215" s="325"/>
    </row>
    <row r="216" spans="1:21" ht="18">
      <c r="A216" s="648">
        <v>215</v>
      </c>
      <c r="B216" s="46" t="s">
        <v>159</v>
      </c>
      <c r="C216" s="47" t="s">
        <v>324</v>
      </c>
      <c r="D216" s="649">
        <v>120</v>
      </c>
      <c r="E216" s="655"/>
      <c r="F216" s="656"/>
      <c r="G216" s="652">
        <v>0</v>
      </c>
      <c r="H216" s="502">
        <v>0</v>
      </c>
      <c r="I216" s="657"/>
      <c r="J216" s="654"/>
      <c r="K216" s="325"/>
      <c r="L216" s="325"/>
      <c r="M216" s="325"/>
      <c r="N216" s="325"/>
      <c r="O216" s="325"/>
      <c r="P216" s="325"/>
      <c r="Q216" s="325"/>
      <c r="R216" s="325"/>
      <c r="S216" s="325"/>
      <c r="T216" s="325"/>
      <c r="U216" s="325"/>
    </row>
    <row r="217" spans="1:21" ht="18">
      <c r="A217" s="648">
        <v>216</v>
      </c>
      <c r="B217" s="46" t="s">
        <v>161</v>
      </c>
      <c r="C217" s="47" t="s">
        <v>325</v>
      </c>
      <c r="D217" s="649">
        <v>12</v>
      </c>
      <c r="E217" s="650">
        <v>5067</v>
      </c>
      <c r="F217" s="651">
        <v>811</v>
      </c>
      <c r="G217" s="652">
        <v>5878</v>
      </c>
      <c r="H217" s="502">
        <v>70536</v>
      </c>
      <c r="I217" s="653" t="s">
        <v>667</v>
      </c>
      <c r="J217" s="654" t="s">
        <v>668</v>
      </c>
      <c r="K217" s="325"/>
      <c r="L217" s="325"/>
      <c r="M217" s="325"/>
      <c r="N217" s="325"/>
      <c r="O217" s="325"/>
      <c r="P217" s="325"/>
      <c r="Q217" s="325"/>
      <c r="R217" s="325"/>
      <c r="S217" s="325"/>
      <c r="T217" s="325"/>
      <c r="U217" s="325"/>
    </row>
    <row r="218" spans="1:21" ht="18">
      <c r="A218" s="648">
        <v>217</v>
      </c>
      <c r="B218" s="46" t="s">
        <v>160</v>
      </c>
      <c r="C218" s="47" t="s">
        <v>324</v>
      </c>
      <c r="D218" s="649">
        <v>20</v>
      </c>
      <c r="E218" s="655"/>
      <c r="F218" s="656"/>
      <c r="G218" s="652">
        <v>0</v>
      </c>
      <c r="H218" s="502">
        <v>0</v>
      </c>
      <c r="I218" s="657"/>
      <c r="J218" s="654"/>
      <c r="K218" s="325"/>
      <c r="L218" s="325"/>
      <c r="M218" s="325"/>
      <c r="N218" s="325"/>
      <c r="O218" s="325"/>
      <c r="P218" s="325"/>
      <c r="Q218" s="325"/>
      <c r="R218" s="325"/>
      <c r="S218" s="325"/>
      <c r="T218" s="325"/>
      <c r="U218" s="325"/>
    </row>
    <row r="219" spans="1:21" ht="18">
      <c r="A219" s="648">
        <v>218</v>
      </c>
      <c r="B219" s="46" t="s">
        <v>202</v>
      </c>
      <c r="C219" s="47" t="s">
        <v>292</v>
      </c>
      <c r="D219" s="649">
        <v>20</v>
      </c>
      <c r="E219" s="655"/>
      <c r="F219" s="656"/>
      <c r="G219" s="652">
        <v>0</v>
      </c>
      <c r="H219" s="502">
        <v>0</v>
      </c>
      <c r="I219" s="657"/>
      <c r="J219" s="654"/>
      <c r="K219" s="325"/>
      <c r="L219" s="325"/>
      <c r="M219" s="325"/>
      <c r="N219" s="325"/>
      <c r="O219" s="325"/>
      <c r="P219" s="325"/>
      <c r="Q219" s="325"/>
      <c r="R219" s="325"/>
      <c r="S219" s="325"/>
      <c r="T219" s="325"/>
      <c r="U219" s="325"/>
    </row>
    <row r="220" spans="1:21" ht="36">
      <c r="A220" s="648">
        <v>219</v>
      </c>
      <c r="B220" s="46" t="s">
        <v>796</v>
      </c>
      <c r="C220" s="47" t="s">
        <v>324</v>
      </c>
      <c r="D220" s="649">
        <v>2</v>
      </c>
      <c r="E220" s="655"/>
      <c r="F220" s="656"/>
      <c r="G220" s="652">
        <v>0</v>
      </c>
      <c r="H220" s="502">
        <v>0</v>
      </c>
      <c r="I220" s="657"/>
      <c r="J220" s="654"/>
      <c r="K220" s="325"/>
      <c r="L220" s="325"/>
      <c r="M220" s="325"/>
      <c r="N220" s="325"/>
      <c r="O220" s="325"/>
      <c r="P220" s="325"/>
      <c r="Q220" s="325"/>
      <c r="R220" s="325"/>
      <c r="S220" s="325"/>
      <c r="T220" s="325"/>
      <c r="U220" s="325"/>
    </row>
    <row r="221" spans="1:21" ht="18">
      <c r="A221" s="648">
        <v>220</v>
      </c>
      <c r="B221" s="46" t="s">
        <v>162</v>
      </c>
      <c r="C221" s="47" t="s">
        <v>291</v>
      </c>
      <c r="D221" s="649">
        <v>16</v>
      </c>
      <c r="E221" s="650">
        <v>2017</v>
      </c>
      <c r="F221" s="651">
        <v>323</v>
      </c>
      <c r="G221" s="652">
        <v>2340</v>
      </c>
      <c r="H221" s="502">
        <v>37440</v>
      </c>
      <c r="I221" s="660" t="s">
        <v>637</v>
      </c>
      <c r="J221" s="654" t="s">
        <v>1523</v>
      </c>
      <c r="K221" s="325"/>
      <c r="L221" s="325"/>
      <c r="M221" s="325"/>
      <c r="N221" s="325"/>
      <c r="O221" s="325"/>
      <c r="P221" s="325"/>
      <c r="Q221" s="325"/>
      <c r="R221" s="325"/>
      <c r="S221" s="325"/>
      <c r="T221" s="325"/>
      <c r="U221" s="325"/>
    </row>
    <row r="222" spans="1:21" ht="18">
      <c r="A222" s="648">
        <v>221</v>
      </c>
      <c r="B222" s="46" t="s">
        <v>163</v>
      </c>
      <c r="C222" s="47" t="s">
        <v>291</v>
      </c>
      <c r="D222" s="649">
        <v>8</v>
      </c>
      <c r="E222" s="650">
        <v>2213</v>
      </c>
      <c r="F222" s="651">
        <v>354</v>
      </c>
      <c r="G222" s="652">
        <v>2567</v>
      </c>
      <c r="H222" s="502">
        <v>20536</v>
      </c>
      <c r="I222" s="660" t="s">
        <v>637</v>
      </c>
      <c r="J222" s="654" t="s">
        <v>1523</v>
      </c>
      <c r="K222" s="325"/>
      <c r="L222" s="325"/>
      <c r="M222" s="325"/>
      <c r="N222" s="325"/>
      <c r="O222" s="325"/>
      <c r="P222" s="325"/>
      <c r="Q222" s="325"/>
      <c r="R222" s="325"/>
      <c r="S222" s="325"/>
      <c r="T222" s="325"/>
      <c r="U222" s="325"/>
    </row>
    <row r="223" spans="1:21" ht="18">
      <c r="A223" s="648">
        <v>222</v>
      </c>
      <c r="B223" s="46" t="s">
        <v>164</v>
      </c>
      <c r="C223" s="47" t="s">
        <v>292</v>
      </c>
      <c r="D223" s="649">
        <v>700</v>
      </c>
      <c r="E223" s="650">
        <v>11200</v>
      </c>
      <c r="F223" s="651">
        <v>1792</v>
      </c>
      <c r="G223" s="652">
        <v>12992</v>
      </c>
      <c r="H223" s="502">
        <v>9094400</v>
      </c>
      <c r="I223" s="653" t="s">
        <v>564</v>
      </c>
      <c r="J223" s="654" t="s">
        <v>424</v>
      </c>
      <c r="K223" s="325"/>
      <c r="L223" s="325"/>
      <c r="M223" s="325"/>
      <c r="N223" s="325"/>
      <c r="O223" s="325"/>
      <c r="P223" s="325"/>
      <c r="Q223" s="325"/>
      <c r="R223" s="325"/>
      <c r="S223" s="325"/>
      <c r="T223" s="325"/>
      <c r="U223" s="325"/>
    </row>
    <row r="224" spans="1:21" ht="18">
      <c r="A224" s="648">
        <v>223</v>
      </c>
      <c r="B224" s="661" t="s">
        <v>797</v>
      </c>
      <c r="C224" s="47" t="s">
        <v>292</v>
      </c>
      <c r="D224" s="649">
        <v>4</v>
      </c>
      <c r="E224" s="655"/>
      <c r="F224" s="656"/>
      <c r="G224" s="652">
        <v>0</v>
      </c>
      <c r="H224" s="502">
        <v>0</v>
      </c>
      <c r="I224" s="657"/>
      <c r="J224" s="654"/>
      <c r="K224" s="325"/>
      <c r="L224" s="325"/>
      <c r="M224" s="325"/>
      <c r="N224" s="325"/>
      <c r="O224" s="325"/>
      <c r="P224" s="325"/>
      <c r="Q224" s="325"/>
      <c r="R224" s="325"/>
      <c r="S224" s="325"/>
      <c r="T224" s="325"/>
      <c r="U224" s="325"/>
    </row>
    <row r="225" spans="1:21" ht="18">
      <c r="A225" s="648">
        <v>224</v>
      </c>
      <c r="B225" s="46" t="s">
        <v>165</v>
      </c>
      <c r="C225" s="47" t="s">
        <v>292</v>
      </c>
      <c r="D225" s="649">
        <v>120</v>
      </c>
      <c r="E225" s="655"/>
      <c r="F225" s="656"/>
      <c r="G225" s="652">
        <v>0</v>
      </c>
      <c r="H225" s="502">
        <v>0</v>
      </c>
      <c r="I225" s="657"/>
      <c r="J225" s="654"/>
      <c r="K225" s="325"/>
      <c r="L225" s="325"/>
      <c r="M225" s="325"/>
      <c r="N225" s="325"/>
      <c r="O225" s="325"/>
      <c r="P225" s="325"/>
      <c r="Q225" s="325"/>
      <c r="R225" s="325"/>
      <c r="S225" s="325"/>
      <c r="T225" s="325"/>
      <c r="U225" s="325"/>
    </row>
    <row r="226" spans="1:21" ht="18">
      <c r="A226" s="648">
        <v>225</v>
      </c>
      <c r="B226" s="46" t="s">
        <v>166</v>
      </c>
      <c r="C226" s="47" t="s">
        <v>292</v>
      </c>
      <c r="D226" s="649">
        <v>4</v>
      </c>
      <c r="E226" s="650">
        <v>180267</v>
      </c>
      <c r="F226" s="658">
        <v>0</v>
      </c>
      <c r="G226" s="652">
        <v>180267</v>
      </c>
      <c r="H226" s="502">
        <v>721068</v>
      </c>
      <c r="I226" s="653" t="s">
        <v>564</v>
      </c>
      <c r="J226" s="654" t="s">
        <v>675</v>
      </c>
      <c r="K226" s="325"/>
      <c r="L226" s="325"/>
      <c r="M226" s="325"/>
      <c r="N226" s="325"/>
      <c r="O226" s="325"/>
      <c r="P226" s="325"/>
      <c r="Q226" s="325"/>
      <c r="R226" s="325"/>
      <c r="S226" s="325"/>
      <c r="T226" s="325"/>
      <c r="U226" s="325"/>
    </row>
    <row r="227" spans="1:21" s="340" customFormat="1" ht="18">
      <c r="A227" s="648">
        <v>226</v>
      </c>
      <c r="B227" s="46" t="s">
        <v>167</v>
      </c>
      <c r="C227" s="47" t="s">
        <v>326</v>
      </c>
      <c r="D227" s="649">
        <v>4</v>
      </c>
      <c r="E227" s="650">
        <v>58957</v>
      </c>
      <c r="F227" s="651">
        <v>9433</v>
      </c>
      <c r="G227" s="652">
        <v>68390</v>
      </c>
      <c r="H227" s="502">
        <v>273560</v>
      </c>
      <c r="I227" s="653" t="s">
        <v>429</v>
      </c>
      <c r="J227" s="654" t="s">
        <v>660</v>
      </c>
      <c r="K227" s="325"/>
      <c r="L227" s="339"/>
      <c r="M227" s="339"/>
      <c r="N227" s="339"/>
      <c r="O227" s="339"/>
      <c r="P227" s="339"/>
      <c r="Q227" s="339"/>
      <c r="R227" s="339"/>
      <c r="S227" s="339"/>
      <c r="T227" s="339"/>
      <c r="U227" s="339"/>
    </row>
    <row r="228" spans="1:21" s="340" customFormat="1" ht="18">
      <c r="A228" s="648">
        <v>227</v>
      </c>
      <c r="B228" s="46" t="s">
        <v>168</v>
      </c>
      <c r="C228" s="47" t="s">
        <v>292</v>
      </c>
      <c r="D228" s="649">
        <v>200</v>
      </c>
      <c r="E228" s="655"/>
      <c r="F228" s="656"/>
      <c r="G228" s="652">
        <v>0</v>
      </c>
      <c r="H228" s="502">
        <v>0</v>
      </c>
      <c r="I228" s="657"/>
      <c r="J228" s="654"/>
      <c r="K228" s="325"/>
      <c r="L228" s="339"/>
      <c r="M228" s="339"/>
      <c r="N228" s="339"/>
      <c r="O228" s="339"/>
      <c r="P228" s="339"/>
      <c r="Q228" s="339"/>
      <c r="R228" s="339"/>
      <c r="S228" s="339"/>
      <c r="T228" s="339"/>
      <c r="U228" s="339"/>
    </row>
    <row r="229" spans="1:21" s="374" customFormat="1" ht="18">
      <c r="A229" s="648">
        <v>228</v>
      </c>
      <c r="B229" s="46" t="s">
        <v>172</v>
      </c>
      <c r="C229" s="47" t="s">
        <v>292</v>
      </c>
      <c r="D229" s="649">
        <v>12</v>
      </c>
      <c r="E229" s="650">
        <v>96000</v>
      </c>
      <c r="F229" s="651">
        <v>15360</v>
      </c>
      <c r="G229" s="652">
        <v>111360</v>
      </c>
      <c r="H229" s="502">
        <v>1336320</v>
      </c>
      <c r="I229" s="653" t="s">
        <v>638</v>
      </c>
      <c r="J229" s="654" t="s">
        <v>671</v>
      </c>
      <c r="K229" s="325"/>
      <c r="L229" s="371"/>
      <c r="M229" s="371"/>
      <c r="N229" s="371"/>
      <c r="O229" s="371"/>
      <c r="P229" s="371"/>
      <c r="Q229" s="371"/>
      <c r="R229" s="371"/>
      <c r="S229" s="371"/>
      <c r="T229" s="371"/>
      <c r="U229" s="371"/>
    </row>
    <row r="230" spans="1:21" ht="18">
      <c r="A230" s="648">
        <v>229</v>
      </c>
      <c r="B230" s="46" t="s">
        <v>169</v>
      </c>
      <c r="C230" s="47" t="s">
        <v>292</v>
      </c>
      <c r="D230" s="649">
        <v>40</v>
      </c>
      <c r="E230" s="655"/>
      <c r="F230" s="656"/>
      <c r="G230" s="652">
        <v>0</v>
      </c>
      <c r="H230" s="502">
        <v>0</v>
      </c>
      <c r="I230" s="657"/>
      <c r="J230" s="654"/>
      <c r="K230" s="325"/>
      <c r="L230" s="325"/>
      <c r="M230" s="325"/>
      <c r="N230" s="325"/>
      <c r="O230" s="325"/>
      <c r="P230" s="325"/>
      <c r="Q230" s="325"/>
      <c r="R230" s="325"/>
      <c r="S230" s="325"/>
      <c r="T230" s="325"/>
      <c r="U230" s="325"/>
    </row>
    <row r="231" spans="1:21" ht="18">
      <c r="A231" s="648">
        <v>230</v>
      </c>
      <c r="B231" s="46" t="s">
        <v>170</v>
      </c>
      <c r="C231" s="47" t="s">
        <v>292</v>
      </c>
      <c r="D231" s="649">
        <v>4</v>
      </c>
      <c r="E231" s="655"/>
      <c r="F231" s="656"/>
      <c r="G231" s="652">
        <v>0</v>
      </c>
      <c r="H231" s="502">
        <v>0</v>
      </c>
      <c r="I231" s="657"/>
      <c r="J231" s="654"/>
      <c r="K231" s="325"/>
      <c r="L231" s="325"/>
      <c r="M231" s="325"/>
      <c r="N231" s="325"/>
      <c r="O231" s="325"/>
      <c r="P231" s="325"/>
      <c r="Q231" s="325"/>
      <c r="R231" s="325"/>
      <c r="S231" s="325"/>
      <c r="T231" s="325"/>
      <c r="U231" s="325"/>
    </row>
    <row r="232" spans="1:21" ht="18">
      <c r="A232" s="648">
        <v>231</v>
      </c>
      <c r="B232" s="46" t="s">
        <v>171</v>
      </c>
      <c r="C232" s="47" t="s">
        <v>292</v>
      </c>
      <c r="D232" s="649">
        <v>4</v>
      </c>
      <c r="E232" s="655"/>
      <c r="F232" s="656"/>
      <c r="G232" s="652">
        <v>0</v>
      </c>
      <c r="H232" s="502">
        <v>0</v>
      </c>
      <c r="I232" s="657"/>
      <c r="J232" s="654"/>
      <c r="K232" s="325"/>
      <c r="L232" s="325"/>
      <c r="M232" s="325"/>
      <c r="N232" s="325"/>
      <c r="O232" s="325"/>
      <c r="P232" s="325"/>
      <c r="Q232" s="325"/>
      <c r="R232" s="325"/>
      <c r="S232" s="325"/>
      <c r="T232" s="325"/>
      <c r="U232" s="325"/>
    </row>
    <row r="233" spans="1:21" s="376" customFormat="1" ht="18">
      <c r="A233" s="648">
        <v>232</v>
      </c>
      <c r="B233" s="46" t="s">
        <v>174</v>
      </c>
      <c r="C233" s="47" t="s">
        <v>292</v>
      </c>
      <c r="D233" s="649">
        <v>12</v>
      </c>
      <c r="E233" s="650">
        <v>96000</v>
      </c>
      <c r="F233" s="651">
        <v>15360</v>
      </c>
      <c r="G233" s="652">
        <v>111360</v>
      </c>
      <c r="H233" s="502">
        <v>1336320</v>
      </c>
      <c r="I233" s="653" t="s">
        <v>638</v>
      </c>
      <c r="J233" s="654" t="s">
        <v>671</v>
      </c>
      <c r="K233" s="325"/>
      <c r="L233" s="375"/>
      <c r="M233" s="375"/>
      <c r="N233" s="375"/>
      <c r="O233" s="375"/>
      <c r="P233" s="375"/>
      <c r="Q233" s="375"/>
      <c r="R233" s="375"/>
      <c r="S233" s="375"/>
      <c r="T233" s="375"/>
      <c r="U233" s="375"/>
    </row>
    <row r="234" spans="1:21" s="357" customFormat="1" ht="18">
      <c r="A234" s="648">
        <v>233</v>
      </c>
      <c r="B234" s="46" t="s">
        <v>176</v>
      </c>
      <c r="C234" s="47" t="s">
        <v>292</v>
      </c>
      <c r="D234" s="649">
        <v>12</v>
      </c>
      <c r="E234" s="650">
        <v>96000</v>
      </c>
      <c r="F234" s="651">
        <v>15360</v>
      </c>
      <c r="G234" s="652">
        <v>111360</v>
      </c>
      <c r="H234" s="502">
        <v>1336320</v>
      </c>
      <c r="I234" s="653" t="s">
        <v>638</v>
      </c>
      <c r="J234" s="654" t="s">
        <v>671</v>
      </c>
      <c r="K234" s="325"/>
      <c r="L234" s="356"/>
      <c r="M234" s="356"/>
      <c r="N234" s="356"/>
      <c r="O234" s="356"/>
      <c r="P234" s="356"/>
      <c r="Q234" s="356"/>
      <c r="R234" s="356"/>
      <c r="S234" s="356"/>
      <c r="T234" s="356"/>
      <c r="U234" s="356"/>
    </row>
    <row r="235" spans="1:21" s="357" customFormat="1" ht="18">
      <c r="A235" s="648">
        <v>234</v>
      </c>
      <c r="B235" s="46" t="s">
        <v>177</v>
      </c>
      <c r="C235" s="47" t="s">
        <v>292</v>
      </c>
      <c r="D235" s="649">
        <v>12</v>
      </c>
      <c r="E235" s="650">
        <v>96000</v>
      </c>
      <c r="F235" s="651">
        <v>15360</v>
      </c>
      <c r="G235" s="652">
        <v>111360</v>
      </c>
      <c r="H235" s="502">
        <v>1336320</v>
      </c>
      <c r="I235" s="653" t="s">
        <v>638</v>
      </c>
      <c r="J235" s="654" t="s">
        <v>671</v>
      </c>
      <c r="K235" s="325"/>
      <c r="L235" s="356"/>
      <c r="M235" s="356"/>
      <c r="N235" s="356"/>
      <c r="O235" s="356"/>
      <c r="P235" s="356"/>
      <c r="Q235" s="356"/>
      <c r="R235" s="356"/>
      <c r="S235" s="356"/>
      <c r="T235" s="356"/>
      <c r="U235" s="356"/>
    </row>
    <row r="236" spans="1:21" s="340" customFormat="1" ht="18">
      <c r="A236" s="648">
        <v>235</v>
      </c>
      <c r="B236" s="46" t="s">
        <v>178</v>
      </c>
      <c r="C236" s="47" t="s">
        <v>292</v>
      </c>
      <c r="D236" s="649">
        <v>12</v>
      </c>
      <c r="E236" s="655"/>
      <c r="F236" s="656"/>
      <c r="G236" s="652">
        <v>0</v>
      </c>
      <c r="H236" s="502">
        <v>0</v>
      </c>
      <c r="I236" s="657"/>
      <c r="J236" s="654"/>
      <c r="K236" s="325"/>
      <c r="L236" s="339"/>
      <c r="M236" s="339"/>
      <c r="N236" s="339"/>
      <c r="O236" s="339"/>
      <c r="P236" s="339"/>
      <c r="Q236" s="339"/>
      <c r="R236" s="339"/>
      <c r="S236" s="339"/>
      <c r="T236" s="339"/>
      <c r="U236" s="339"/>
    </row>
    <row r="237" spans="1:21" s="340" customFormat="1" ht="18">
      <c r="A237" s="648">
        <v>236</v>
      </c>
      <c r="B237" s="46" t="s">
        <v>179</v>
      </c>
      <c r="C237" s="47" t="s">
        <v>292</v>
      </c>
      <c r="D237" s="649">
        <v>12</v>
      </c>
      <c r="E237" s="650">
        <v>96000</v>
      </c>
      <c r="F237" s="651">
        <v>15360</v>
      </c>
      <c r="G237" s="652">
        <v>111360</v>
      </c>
      <c r="H237" s="502">
        <v>1336320</v>
      </c>
      <c r="I237" s="653" t="s">
        <v>638</v>
      </c>
      <c r="J237" s="654" t="s">
        <v>671</v>
      </c>
      <c r="K237" s="325"/>
      <c r="L237" s="339"/>
      <c r="M237" s="339"/>
      <c r="N237" s="339"/>
      <c r="O237" s="339"/>
      <c r="P237" s="339"/>
      <c r="Q237" s="339"/>
      <c r="R237" s="339"/>
      <c r="S237" s="339"/>
      <c r="T237" s="339"/>
      <c r="U237" s="339"/>
    </row>
    <row r="238" spans="1:21" s="340" customFormat="1" ht="18">
      <c r="A238" s="648">
        <v>237</v>
      </c>
      <c r="B238" s="46" t="s">
        <v>180</v>
      </c>
      <c r="C238" s="47" t="s">
        <v>292</v>
      </c>
      <c r="D238" s="649">
        <v>12</v>
      </c>
      <c r="E238" s="655"/>
      <c r="F238" s="656"/>
      <c r="G238" s="652">
        <v>0</v>
      </c>
      <c r="H238" s="502">
        <v>0</v>
      </c>
      <c r="I238" s="657"/>
      <c r="J238" s="654"/>
      <c r="K238" s="325"/>
      <c r="L238" s="339"/>
      <c r="M238" s="339"/>
      <c r="N238" s="339"/>
      <c r="O238" s="339"/>
      <c r="P238" s="339"/>
      <c r="Q238" s="339"/>
      <c r="R238" s="339"/>
      <c r="S238" s="339"/>
      <c r="T238" s="339"/>
      <c r="U238" s="339"/>
    </row>
    <row r="239" spans="1:21" s="340" customFormat="1" ht="18">
      <c r="A239" s="648">
        <v>238</v>
      </c>
      <c r="B239" s="46" t="s">
        <v>173</v>
      </c>
      <c r="C239" s="47" t="s">
        <v>292</v>
      </c>
      <c r="D239" s="649">
        <v>12</v>
      </c>
      <c r="E239" s="650">
        <v>96000</v>
      </c>
      <c r="F239" s="651">
        <v>15360</v>
      </c>
      <c r="G239" s="652">
        <v>111360</v>
      </c>
      <c r="H239" s="502">
        <v>1336320</v>
      </c>
      <c r="I239" s="653" t="s">
        <v>638</v>
      </c>
      <c r="J239" s="654" t="s">
        <v>671</v>
      </c>
      <c r="K239" s="325"/>
      <c r="L239" s="339"/>
      <c r="M239" s="339"/>
      <c r="N239" s="339"/>
      <c r="O239" s="339"/>
      <c r="P239" s="339"/>
      <c r="Q239" s="339"/>
      <c r="R239" s="339"/>
      <c r="S239" s="339"/>
      <c r="T239" s="339"/>
      <c r="U239" s="339"/>
    </row>
    <row r="240" spans="1:21" s="340" customFormat="1" ht="18">
      <c r="A240" s="648">
        <v>239</v>
      </c>
      <c r="B240" s="46" t="s">
        <v>175</v>
      </c>
      <c r="C240" s="47" t="s">
        <v>292</v>
      </c>
      <c r="D240" s="649">
        <v>12</v>
      </c>
      <c r="E240" s="650">
        <v>96000</v>
      </c>
      <c r="F240" s="651">
        <v>15360</v>
      </c>
      <c r="G240" s="652">
        <v>111360</v>
      </c>
      <c r="H240" s="502">
        <v>1336320</v>
      </c>
      <c r="I240" s="653" t="s">
        <v>638</v>
      </c>
      <c r="J240" s="654" t="s">
        <v>671</v>
      </c>
      <c r="K240" s="325"/>
      <c r="L240" s="339"/>
      <c r="M240" s="339"/>
      <c r="N240" s="339"/>
      <c r="O240" s="339"/>
      <c r="P240" s="339"/>
      <c r="Q240" s="339"/>
      <c r="R240" s="339"/>
      <c r="S240" s="339"/>
      <c r="T240" s="339"/>
      <c r="U240" s="339"/>
    </row>
    <row r="241" spans="1:21" s="340" customFormat="1" ht="18">
      <c r="A241" s="648">
        <v>240</v>
      </c>
      <c r="B241" s="46" t="s">
        <v>181</v>
      </c>
      <c r="C241" s="47" t="s">
        <v>292</v>
      </c>
      <c r="D241" s="649">
        <v>80</v>
      </c>
      <c r="E241" s="650">
        <v>3667</v>
      </c>
      <c r="F241" s="651">
        <v>587</v>
      </c>
      <c r="G241" s="652">
        <v>4254</v>
      </c>
      <c r="H241" s="502">
        <v>340320</v>
      </c>
      <c r="I241" s="653" t="s">
        <v>429</v>
      </c>
      <c r="J241" s="654" t="s">
        <v>660</v>
      </c>
      <c r="K241" s="325"/>
      <c r="L241" s="339"/>
      <c r="M241" s="339"/>
      <c r="N241" s="339"/>
      <c r="O241" s="339"/>
      <c r="P241" s="339"/>
      <c r="Q241" s="339"/>
      <c r="R241" s="339"/>
      <c r="S241" s="339"/>
      <c r="T241" s="339"/>
      <c r="U241" s="339"/>
    </row>
    <row r="242" spans="1:21" s="340" customFormat="1" ht="18">
      <c r="A242" s="648">
        <v>241</v>
      </c>
      <c r="B242" s="46" t="s">
        <v>798</v>
      </c>
      <c r="C242" s="47" t="s">
        <v>292</v>
      </c>
      <c r="D242" s="649">
        <v>40</v>
      </c>
      <c r="E242" s="650">
        <v>3667</v>
      </c>
      <c r="F242" s="651">
        <v>587</v>
      </c>
      <c r="G242" s="652">
        <v>4254</v>
      </c>
      <c r="H242" s="502">
        <v>170160</v>
      </c>
      <c r="I242" s="653" t="s">
        <v>429</v>
      </c>
      <c r="J242" s="654" t="s">
        <v>660</v>
      </c>
      <c r="K242" s="325"/>
      <c r="L242" s="339"/>
      <c r="M242" s="339"/>
      <c r="N242" s="339"/>
      <c r="O242" s="339"/>
      <c r="P242" s="339"/>
      <c r="Q242" s="339"/>
      <c r="R242" s="339"/>
      <c r="S242" s="339"/>
      <c r="T242" s="339"/>
      <c r="U242" s="339"/>
    </row>
    <row r="243" spans="1:21" s="340" customFormat="1" ht="18">
      <c r="A243" s="648">
        <v>242</v>
      </c>
      <c r="B243" s="46" t="s">
        <v>182</v>
      </c>
      <c r="C243" s="47" t="s">
        <v>292</v>
      </c>
      <c r="D243" s="649">
        <v>200</v>
      </c>
      <c r="E243" s="650">
        <v>2200</v>
      </c>
      <c r="F243" s="651">
        <v>352</v>
      </c>
      <c r="G243" s="652">
        <v>2552</v>
      </c>
      <c r="H243" s="502">
        <v>510400</v>
      </c>
      <c r="I243" s="653" t="s">
        <v>363</v>
      </c>
      <c r="J243" s="654" t="s">
        <v>670</v>
      </c>
      <c r="K243" s="325"/>
      <c r="L243" s="339"/>
      <c r="M243" s="339"/>
      <c r="N243" s="339"/>
      <c r="O243" s="339"/>
      <c r="P243" s="339"/>
      <c r="Q243" s="339"/>
      <c r="R243" s="339"/>
      <c r="S243" s="339"/>
      <c r="T243" s="339"/>
      <c r="U243" s="339"/>
    </row>
    <row r="244" spans="1:21" s="340" customFormat="1" ht="18">
      <c r="A244" s="648">
        <v>243</v>
      </c>
      <c r="B244" s="46" t="s">
        <v>183</v>
      </c>
      <c r="C244" s="47" t="s">
        <v>292</v>
      </c>
      <c r="D244" s="649">
        <v>80</v>
      </c>
      <c r="E244" s="650">
        <v>2200</v>
      </c>
      <c r="F244" s="651">
        <v>352</v>
      </c>
      <c r="G244" s="652">
        <v>2552</v>
      </c>
      <c r="H244" s="502">
        <v>204160</v>
      </c>
      <c r="I244" s="653" t="s">
        <v>363</v>
      </c>
      <c r="J244" s="654" t="s">
        <v>670</v>
      </c>
      <c r="K244" s="325"/>
      <c r="L244" s="339"/>
      <c r="M244" s="339"/>
      <c r="N244" s="339"/>
      <c r="O244" s="339"/>
      <c r="P244" s="339"/>
      <c r="Q244" s="339"/>
      <c r="R244" s="339"/>
      <c r="S244" s="339"/>
      <c r="T244" s="339"/>
      <c r="U244" s="339"/>
    </row>
    <row r="245" spans="1:21" s="340" customFormat="1" ht="18">
      <c r="A245" s="648">
        <v>244</v>
      </c>
      <c r="B245" s="46" t="s">
        <v>184</v>
      </c>
      <c r="C245" s="47" t="s">
        <v>292</v>
      </c>
      <c r="D245" s="649">
        <v>60</v>
      </c>
      <c r="E245" s="650">
        <v>4940</v>
      </c>
      <c r="F245" s="651">
        <v>790</v>
      </c>
      <c r="G245" s="652">
        <v>5730</v>
      </c>
      <c r="H245" s="502">
        <v>343800</v>
      </c>
      <c r="I245" s="653" t="s">
        <v>363</v>
      </c>
      <c r="J245" s="654" t="s">
        <v>670</v>
      </c>
      <c r="K245" s="325"/>
      <c r="L245" s="339"/>
      <c r="M245" s="339"/>
      <c r="N245" s="339"/>
      <c r="O245" s="339"/>
      <c r="P245" s="339"/>
      <c r="Q245" s="339"/>
      <c r="R245" s="339"/>
      <c r="S245" s="339"/>
      <c r="T245" s="339"/>
      <c r="U245" s="339"/>
    </row>
    <row r="246" spans="1:21" s="340" customFormat="1" ht="18">
      <c r="A246" s="648">
        <v>245</v>
      </c>
      <c r="B246" s="46" t="s">
        <v>188</v>
      </c>
      <c r="C246" s="47" t="s">
        <v>292</v>
      </c>
      <c r="D246" s="649">
        <v>60</v>
      </c>
      <c r="E246" s="650">
        <v>4400</v>
      </c>
      <c r="F246" s="651">
        <v>704</v>
      </c>
      <c r="G246" s="652">
        <v>5104</v>
      </c>
      <c r="H246" s="502">
        <v>306240</v>
      </c>
      <c r="I246" s="653" t="s">
        <v>429</v>
      </c>
      <c r="J246" s="654" t="s">
        <v>539</v>
      </c>
      <c r="K246" s="325"/>
      <c r="L246" s="339"/>
      <c r="M246" s="339"/>
      <c r="N246" s="339"/>
      <c r="O246" s="339"/>
      <c r="P246" s="339"/>
      <c r="Q246" s="339"/>
      <c r="R246" s="339"/>
      <c r="S246" s="339"/>
      <c r="T246" s="339"/>
      <c r="U246" s="339"/>
    </row>
    <row r="247" spans="1:21" s="340" customFormat="1" ht="18">
      <c r="A247" s="648">
        <v>246</v>
      </c>
      <c r="B247" s="46" t="s">
        <v>185</v>
      </c>
      <c r="C247" s="47" t="s">
        <v>292</v>
      </c>
      <c r="D247" s="649">
        <v>20</v>
      </c>
      <c r="E247" s="650">
        <v>4267</v>
      </c>
      <c r="F247" s="651">
        <v>683</v>
      </c>
      <c r="G247" s="652">
        <v>4950</v>
      </c>
      <c r="H247" s="502">
        <v>99000</v>
      </c>
      <c r="I247" s="653" t="s">
        <v>429</v>
      </c>
      <c r="J247" s="654" t="s">
        <v>539</v>
      </c>
      <c r="K247" s="325"/>
      <c r="L247" s="339"/>
      <c r="M247" s="339"/>
      <c r="N247" s="339"/>
      <c r="O247" s="339"/>
      <c r="P247" s="339"/>
      <c r="Q247" s="339"/>
      <c r="R247" s="339"/>
      <c r="S247" s="339"/>
      <c r="T247" s="339"/>
      <c r="U247" s="339"/>
    </row>
    <row r="248" spans="1:21" s="340" customFormat="1" ht="18">
      <c r="A248" s="648">
        <v>247</v>
      </c>
      <c r="B248" s="46" t="s">
        <v>186</v>
      </c>
      <c r="C248" s="47" t="s">
        <v>292</v>
      </c>
      <c r="D248" s="649">
        <v>20</v>
      </c>
      <c r="E248" s="650">
        <v>4267</v>
      </c>
      <c r="F248" s="651">
        <v>683</v>
      </c>
      <c r="G248" s="652">
        <v>4950</v>
      </c>
      <c r="H248" s="502">
        <v>99000</v>
      </c>
      <c r="I248" s="653" t="s">
        <v>429</v>
      </c>
      <c r="J248" s="654" t="s">
        <v>539</v>
      </c>
      <c r="K248" s="325"/>
      <c r="L248" s="339"/>
      <c r="M248" s="339"/>
      <c r="N248" s="339"/>
      <c r="O248" s="339"/>
      <c r="P248" s="339"/>
      <c r="Q248" s="339"/>
      <c r="R248" s="339"/>
      <c r="S248" s="339"/>
      <c r="T248" s="339"/>
      <c r="U248" s="339"/>
    </row>
    <row r="249" spans="1:21" s="340" customFormat="1" ht="18">
      <c r="A249" s="648">
        <v>248</v>
      </c>
      <c r="B249" s="46" t="s">
        <v>189</v>
      </c>
      <c r="C249" s="47" t="s">
        <v>292</v>
      </c>
      <c r="D249" s="649">
        <v>40</v>
      </c>
      <c r="E249" s="650">
        <v>4400</v>
      </c>
      <c r="F249" s="651">
        <v>704</v>
      </c>
      <c r="G249" s="652">
        <v>5104</v>
      </c>
      <c r="H249" s="502">
        <v>204160</v>
      </c>
      <c r="I249" s="653" t="s">
        <v>429</v>
      </c>
      <c r="J249" s="654" t="s">
        <v>539</v>
      </c>
      <c r="K249" s="325"/>
      <c r="L249" s="339"/>
      <c r="M249" s="339"/>
      <c r="N249" s="339"/>
      <c r="O249" s="339"/>
      <c r="P249" s="339"/>
      <c r="Q249" s="339"/>
      <c r="R249" s="339"/>
      <c r="S249" s="339"/>
      <c r="T249" s="339"/>
      <c r="U249" s="339"/>
    </row>
    <row r="250" spans="1:21" ht="18">
      <c r="A250" s="648">
        <v>249</v>
      </c>
      <c r="B250" s="46" t="s">
        <v>190</v>
      </c>
      <c r="C250" s="47" t="s">
        <v>292</v>
      </c>
      <c r="D250" s="649">
        <v>40</v>
      </c>
      <c r="E250" s="650">
        <v>4400</v>
      </c>
      <c r="F250" s="651">
        <v>704</v>
      </c>
      <c r="G250" s="652">
        <v>5104</v>
      </c>
      <c r="H250" s="502">
        <v>204160</v>
      </c>
      <c r="I250" s="653" t="s">
        <v>429</v>
      </c>
      <c r="J250" s="654" t="s">
        <v>539</v>
      </c>
      <c r="K250" s="325"/>
      <c r="L250" s="325"/>
      <c r="M250" s="325"/>
      <c r="N250" s="325"/>
      <c r="O250" s="325"/>
      <c r="P250" s="325"/>
      <c r="Q250" s="325"/>
      <c r="R250" s="325"/>
      <c r="S250" s="325"/>
      <c r="T250" s="325"/>
      <c r="U250" s="325"/>
    </row>
    <row r="251" spans="1:21" ht="18">
      <c r="A251" s="648">
        <v>250</v>
      </c>
      <c r="B251" s="46" t="s">
        <v>187</v>
      </c>
      <c r="C251" s="47" t="s">
        <v>292</v>
      </c>
      <c r="D251" s="649">
        <v>32</v>
      </c>
      <c r="E251" s="650">
        <v>4267</v>
      </c>
      <c r="F251" s="651">
        <v>683</v>
      </c>
      <c r="G251" s="652">
        <v>4950</v>
      </c>
      <c r="H251" s="502">
        <v>158400</v>
      </c>
      <c r="I251" s="653" t="s">
        <v>429</v>
      </c>
      <c r="J251" s="654" t="s">
        <v>539</v>
      </c>
      <c r="K251" s="325"/>
      <c r="L251" s="325"/>
      <c r="M251" s="325"/>
      <c r="N251" s="325"/>
      <c r="O251" s="325"/>
      <c r="P251" s="325"/>
      <c r="Q251" s="325"/>
      <c r="R251" s="325"/>
      <c r="S251" s="325"/>
      <c r="T251" s="325"/>
      <c r="U251" s="325"/>
    </row>
    <row r="252" spans="1:21" ht="18">
      <c r="A252" s="648">
        <v>251</v>
      </c>
      <c r="B252" s="46" t="s">
        <v>191</v>
      </c>
      <c r="C252" s="47" t="s">
        <v>292</v>
      </c>
      <c r="D252" s="649">
        <v>600</v>
      </c>
      <c r="E252" s="650">
        <v>3200</v>
      </c>
      <c r="F252" s="651">
        <v>512</v>
      </c>
      <c r="G252" s="652">
        <v>3712</v>
      </c>
      <c r="H252" s="502">
        <v>2227200</v>
      </c>
      <c r="I252" s="653" t="s">
        <v>363</v>
      </c>
      <c r="J252" s="654" t="s">
        <v>672</v>
      </c>
      <c r="K252" s="325"/>
      <c r="L252" s="325"/>
      <c r="M252" s="325"/>
      <c r="N252" s="325"/>
      <c r="O252" s="325"/>
      <c r="P252" s="325"/>
      <c r="Q252" s="325"/>
      <c r="R252" s="325"/>
      <c r="S252" s="325"/>
      <c r="T252" s="325"/>
      <c r="U252" s="325"/>
    </row>
    <row r="253" spans="1:21" ht="18">
      <c r="A253" s="648">
        <v>252</v>
      </c>
      <c r="B253" s="46" t="s">
        <v>192</v>
      </c>
      <c r="C253" s="47" t="s">
        <v>292</v>
      </c>
      <c r="D253" s="649">
        <v>400</v>
      </c>
      <c r="E253" s="650">
        <v>3200</v>
      </c>
      <c r="F253" s="651">
        <v>512</v>
      </c>
      <c r="G253" s="652">
        <v>3712</v>
      </c>
      <c r="H253" s="502">
        <v>1484800</v>
      </c>
      <c r="I253" s="653" t="s">
        <v>363</v>
      </c>
      <c r="J253" s="654" t="s">
        <v>672</v>
      </c>
      <c r="K253" s="325"/>
      <c r="L253" s="325"/>
      <c r="M253" s="325"/>
      <c r="N253" s="325"/>
      <c r="O253" s="325"/>
      <c r="P253" s="325"/>
      <c r="Q253" s="325"/>
      <c r="R253" s="325"/>
      <c r="S253" s="325"/>
      <c r="T253" s="325"/>
      <c r="U253" s="325"/>
    </row>
    <row r="254" spans="1:21" s="340" customFormat="1" ht="18">
      <c r="A254" s="648">
        <v>253</v>
      </c>
      <c r="B254" s="46" t="s">
        <v>193</v>
      </c>
      <c r="C254" s="47" t="s">
        <v>292</v>
      </c>
      <c r="D254" s="649">
        <v>48</v>
      </c>
      <c r="E254" s="650">
        <v>16480</v>
      </c>
      <c r="F254" s="658">
        <v>0</v>
      </c>
      <c r="G254" s="652">
        <v>16480</v>
      </c>
      <c r="H254" s="502">
        <v>791040</v>
      </c>
      <c r="I254" s="653" t="s">
        <v>564</v>
      </c>
      <c r="J254" s="654" t="s">
        <v>673</v>
      </c>
      <c r="K254" s="325"/>
      <c r="L254" s="339"/>
      <c r="M254" s="339"/>
      <c r="N254" s="339"/>
      <c r="O254" s="339"/>
      <c r="P254" s="339"/>
      <c r="Q254" s="339"/>
      <c r="R254" s="339"/>
      <c r="S254" s="339"/>
      <c r="T254" s="339"/>
      <c r="U254" s="339"/>
    </row>
    <row r="255" spans="1:21" s="340" customFormat="1" ht="18">
      <c r="A255" s="648">
        <v>254</v>
      </c>
      <c r="B255" s="46" t="s">
        <v>194</v>
      </c>
      <c r="C255" s="47" t="s">
        <v>292</v>
      </c>
      <c r="D255" s="649">
        <v>320</v>
      </c>
      <c r="E255" s="650">
        <v>896</v>
      </c>
      <c r="F255" s="651">
        <v>143</v>
      </c>
      <c r="G255" s="652">
        <v>1039</v>
      </c>
      <c r="H255" s="502">
        <v>332480</v>
      </c>
      <c r="I255" s="653" t="s">
        <v>429</v>
      </c>
      <c r="J255" s="654" t="s">
        <v>660</v>
      </c>
      <c r="K255" s="325"/>
      <c r="L255" s="339"/>
      <c r="M255" s="339"/>
      <c r="N255" s="339"/>
      <c r="O255" s="339"/>
      <c r="P255" s="339"/>
      <c r="Q255" s="339"/>
      <c r="R255" s="339"/>
      <c r="S255" s="339"/>
      <c r="T255" s="339"/>
      <c r="U255" s="339"/>
    </row>
    <row r="256" spans="1:21" s="340" customFormat="1" ht="18">
      <c r="A256" s="648">
        <v>255</v>
      </c>
      <c r="B256" s="46" t="s">
        <v>195</v>
      </c>
      <c r="C256" s="47" t="s">
        <v>327</v>
      </c>
      <c r="D256" s="649">
        <v>4</v>
      </c>
      <c r="E256" s="650">
        <v>17333</v>
      </c>
      <c r="F256" s="658">
        <v>0</v>
      </c>
      <c r="G256" s="652">
        <v>17333</v>
      </c>
      <c r="H256" s="502">
        <v>69332</v>
      </c>
      <c r="I256" s="653" t="s">
        <v>397</v>
      </c>
      <c r="J256" s="654" t="s">
        <v>434</v>
      </c>
      <c r="K256" s="325"/>
      <c r="L256" s="339"/>
      <c r="M256" s="339"/>
      <c r="N256" s="339"/>
      <c r="O256" s="339"/>
      <c r="P256" s="339"/>
      <c r="Q256" s="339"/>
      <c r="R256" s="339"/>
      <c r="S256" s="339"/>
      <c r="T256" s="339"/>
      <c r="U256" s="339"/>
    </row>
    <row r="257" spans="1:21" s="357" customFormat="1" ht="18">
      <c r="A257" s="648">
        <v>256</v>
      </c>
      <c r="B257" s="46" t="s">
        <v>196</v>
      </c>
      <c r="C257" s="47" t="s">
        <v>327</v>
      </c>
      <c r="D257" s="649">
        <v>4</v>
      </c>
      <c r="E257" s="650">
        <v>18320</v>
      </c>
      <c r="F257" s="658">
        <v>0</v>
      </c>
      <c r="G257" s="652">
        <v>18320</v>
      </c>
      <c r="H257" s="502">
        <v>73280</v>
      </c>
      <c r="I257" s="653" t="s">
        <v>397</v>
      </c>
      <c r="J257" s="654" t="s">
        <v>434</v>
      </c>
      <c r="K257" s="325"/>
      <c r="L257" s="356"/>
      <c r="M257" s="356"/>
      <c r="N257" s="356"/>
      <c r="O257" s="356"/>
      <c r="P257" s="356"/>
      <c r="Q257" s="356"/>
      <c r="R257" s="356"/>
      <c r="S257" s="356"/>
      <c r="T257" s="356"/>
      <c r="U257" s="356"/>
    </row>
    <row r="258" spans="1:21" s="357" customFormat="1" ht="18">
      <c r="A258" s="648">
        <v>257</v>
      </c>
      <c r="B258" s="46" t="s">
        <v>799</v>
      </c>
      <c r="C258" s="47" t="s">
        <v>317</v>
      </c>
      <c r="D258" s="649">
        <v>4</v>
      </c>
      <c r="E258" s="650">
        <v>48467</v>
      </c>
      <c r="F258" s="658">
        <v>0</v>
      </c>
      <c r="G258" s="652">
        <v>48467</v>
      </c>
      <c r="H258" s="502">
        <v>193868</v>
      </c>
      <c r="I258" s="653" t="s">
        <v>369</v>
      </c>
      <c r="J258" s="654" t="s">
        <v>1417</v>
      </c>
      <c r="K258" s="325"/>
      <c r="L258" s="356"/>
      <c r="M258" s="356"/>
      <c r="N258" s="356"/>
      <c r="O258" s="356"/>
      <c r="P258" s="356"/>
      <c r="Q258" s="356"/>
      <c r="R258" s="356"/>
      <c r="S258" s="356"/>
      <c r="T258" s="356"/>
      <c r="U258" s="356"/>
    </row>
    <row r="259" spans="1:21" s="345" customFormat="1" ht="18">
      <c r="A259" s="648">
        <v>258</v>
      </c>
      <c r="B259" s="46" t="s">
        <v>198</v>
      </c>
      <c r="C259" s="47" t="s">
        <v>328</v>
      </c>
      <c r="D259" s="649">
        <v>4</v>
      </c>
      <c r="E259" s="650">
        <v>36000</v>
      </c>
      <c r="F259" s="658">
        <v>0</v>
      </c>
      <c r="G259" s="652">
        <v>36000</v>
      </c>
      <c r="H259" s="502">
        <v>144000</v>
      </c>
      <c r="I259" s="653" t="s">
        <v>369</v>
      </c>
      <c r="J259" s="654" t="s">
        <v>691</v>
      </c>
      <c r="K259" s="325"/>
      <c r="L259" s="344"/>
      <c r="M259" s="344"/>
      <c r="N259" s="344"/>
      <c r="O259" s="344"/>
      <c r="P259" s="344"/>
      <c r="Q259" s="344"/>
      <c r="R259" s="344"/>
      <c r="S259" s="344"/>
      <c r="T259" s="344"/>
      <c r="U259" s="344"/>
    </row>
    <row r="260" spans="1:21" s="347" customFormat="1" ht="18">
      <c r="A260" s="648">
        <v>259</v>
      </c>
      <c r="B260" s="46" t="s">
        <v>213</v>
      </c>
      <c r="C260" s="47" t="s">
        <v>292</v>
      </c>
      <c r="D260" s="649">
        <v>36</v>
      </c>
      <c r="E260" s="650">
        <v>35227</v>
      </c>
      <c r="F260" s="658">
        <v>0</v>
      </c>
      <c r="G260" s="652">
        <v>35227</v>
      </c>
      <c r="H260" s="502">
        <v>1268172</v>
      </c>
      <c r="I260" s="653" t="s">
        <v>564</v>
      </c>
      <c r="J260" s="654" t="s">
        <v>1538</v>
      </c>
      <c r="K260" s="325"/>
      <c r="L260" s="346"/>
      <c r="M260" s="346"/>
      <c r="N260" s="346"/>
      <c r="O260" s="346"/>
      <c r="P260" s="346"/>
      <c r="Q260" s="346"/>
      <c r="R260" s="346"/>
      <c r="S260" s="346"/>
      <c r="T260" s="346"/>
      <c r="U260" s="346"/>
    </row>
    <row r="261" spans="1:21" s="345" customFormat="1" ht="36">
      <c r="A261" s="648">
        <v>260</v>
      </c>
      <c r="B261" s="46" t="s">
        <v>800</v>
      </c>
      <c r="C261" s="47" t="s">
        <v>292</v>
      </c>
      <c r="D261" s="649">
        <v>200</v>
      </c>
      <c r="E261" s="655"/>
      <c r="F261" s="656"/>
      <c r="G261" s="652">
        <v>0</v>
      </c>
      <c r="H261" s="502">
        <v>0</v>
      </c>
      <c r="I261" s="657"/>
      <c r="J261" s="654"/>
      <c r="K261" s="325"/>
      <c r="L261" s="344"/>
      <c r="M261" s="344"/>
      <c r="N261" s="344"/>
      <c r="O261" s="344"/>
      <c r="P261" s="344"/>
      <c r="Q261" s="344"/>
      <c r="R261" s="344"/>
      <c r="S261" s="344"/>
      <c r="T261" s="344"/>
      <c r="U261" s="344"/>
    </row>
    <row r="262" spans="1:21" s="345" customFormat="1" ht="36">
      <c r="A262" s="648">
        <v>261</v>
      </c>
      <c r="B262" s="46" t="s">
        <v>801</v>
      </c>
      <c r="C262" s="47"/>
      <c r="D262" s="649">
        <v>200</v>
      </c>
      <c r="E262" s="655"/>
      <c r="F262" s="656"/>
      <c r="G262" s="652">
        <v>0</v>
      </c>
      <c r="H262" s="502">
        <v>0</v>
      </c>
      <c r="I262" s="657"/>
      <c r="J262" s="654"/>
      <c r="K262" s="325"/>
      <c r="L262" s="344"/>
      <c r="M262" s="344"/>
      <c r="N262" s="344"/>
      <c r="O262" s="344"/>
      <c r="P262" s="344"/>
      <c r="Q262" s="344"/>
      <c r="R262" s="344"/>
      <c r="S262" s="344"/>
      <c r="T262" s="344"/>
      <c r="U262" s="344"/>
    </row>
    <row r="263" spans="1:21" s="345" customFormat="1" ht="36">
      <c r="A263" s="648">
        <v>262</v>
      </c>
      <c r="B263" s="46" t="s">
        <v>802</v>
      </c>
      <c r="C263" s="47" t="s">
        <v>292</v>
      </c>
      <c r="D263" s="649">
        <v>20</v>
      </c>
      <c r="E263" s="650">
        <v>3540</v>
      </c>
      <c r="F263" s="651">
        <v>566</v>
      </c>
      <c r="G263" s="652">
        <v>4106</v>
      </c>
      <c r="H263" s="502">
        <v>82120</v>
      </c>
      <c r="I263" s="653" t="s">
        <v>369</v>
      </c>
      <c r="J263" s="654" t="s">
        <v>531</v>
      </c>
      <c r="K263" s="325"/>
      <c r="L263" s="344"/>
      <c r="M263" s="344"/>
      <c r="N263" s="344"/>
      <c r="O263" s="344"/>
      <c r="P263" s="344"/>
      <c r="Q263" s="344"/>
      <c r="R263" s="344"/>
      <c r="S263" s="344"/>
      <c r="T263" s="344"/>
      <c r="U263" s="344"/>
    </row>
    <row r="264" spans="1:21" s="345" customFormat="1" ht="18">
      <c r="A264" s="648">
        <v>263</v>
      </c>
      <c r="B264" s="46" t="s">
        <v>199</v>
      </c>
      <c r="C264" s="47" t="s">
        <v>292</v>
      </c>
      <c r="D264" s="649">
        <v>120</v>
      </c>
      <c r="E264" s="650">
        <v>11733</v>
      </c>
      <c r="F264" s="651">
        <v>1877</v>
      </c>
      <c r="G264" s="652">
        <v>13610</v>
      </c>
      <c r="H264" s="502">
        <v>1633200</v>
      </c>
      <c r="I264" s="653" t="s">
        <v>564</v>
      </c>
      <c r="J264" s="654" t="s">
        <v>436</v>
      </c>
      <c r="K264" s="325"/>
      <c r="L264" s="344"/>
      <c r="M264" s="344"/>
      <c r="N264" s="344"/>
      <c r="O264" s="344"/>
      <c r="P264" s="344"/>
      <c r="Q264" s="344"/>
      <c r="R264" s="344"/>
      <c r="S264" s="344"/>
      <c r="T264" s="344"/>
      <c r="U264" s="344"/>
    </row>
    <row r="265" spans="1:21" s="345" customFormat="1" ht="18">
      <c r="A265" s="648">
        <v>264</v>
      </c>
      <c r="B265" s="46" t="s">
        <v>200</v>
      </c>
      <c r="C265" s="47" t="s">
        <v>292</v>
      </c>
      <c r="D265" s="649">
        <v>40</v>
      </c>
      <c r="E265" s="655"/>
      <c r="F265" s="656"/>
      <c r="G265" s="652">
        <v>0</v>
      </c>
      <c r="H265" s="502">
        <v>0</v>
      </c>
      <c r="I265" s="657"/>
      <c r="J265" s="654"/>
      <c r="K265" s="325"/>
      <c r="L265" s="344"/>
      <c r="M265" s="344"/>
      <c r="N265" s="344"/>
      <c r="O265" s="344"/>
      <c r="P265" s="344"/>
      <c r="Q265" s="344"/>
      <c r="R265" s="344"/>
      <c r="S265" s="344"/>
      <c r="T265" s="344"/>
      <c r="U265" s="344"/>
    </row>
    <row r="266" spans="1:21" s="345" customFormat="1" ht="18">
      <c r="A266" s="648">
        <v>265</v>
      </c>
      <c r="B266" s="46" t="s">
        <v>201</v>
      </c>
      <c r="C266" s="47" t="s">
        <v>292</v>
      </c>
      <c r="D266" s="649">
        <v>40</v>
      </c>
      <c r="E266" s="655"/>
      <c r="F266" s="656"/>
      <c r="G266" s="652">
        <v>0</v>
      </c>
      <c r="H266" s="502">
        <v>0</v>
      </c>
      <c r="I266" s="657"/>
      <c r="J266" s="654"/>
      <c r="K266" s="325"/>
      <c r="L266" s="344"/>
      <c r="M266" s="344"/>
      <c r="N266" s="344"/>
      <c r="O266" s="344"/>
      <c r="P266" s="344"/>
      <c r="Q266" s="344"/>
      <c r="R266" s="344"/>
      <c r="S266" s="344"/>
      <c r="T266" s="344"/>
      <c r="U266" s="344"/>
    </row>
    <row r="267" spans="1:21" s="345" customFormat="1" ht="18">
      <c r="A267" s="648">
        <v>266</v>
      </c>
      <c r="B267" s="46" t="s">
        <v>203</v>
      </c>
      <c r="C267" s="47" t="s">
        <v>329</v>
      </c>
      <c r="D267" s="649">
        <v>200</v>
      </c>
      <c r="E267" s="650">
        <v>20600</v>
      </c>
      <c r="F267" s="651">
        <v>3296</v>
      </c>
      <c r="G267" s="652">
        <v>23896</v>
      </c>
      <c r="H267" s="502">
        <v>4779200</v>
      </c>
      <c r="I267" s="653" t="s">
        <v>363</v>
      </c>
      <c r="J267" s="654" t="s">
        <v>1523</v>
      </c>
      <c r="K267" s="325"/>
      <c r="L267" s="344"/>
      <c r="M267" s="344"/>
      <c r="N267" s="344"/>
      <c r="O267" s="344"/>
      <c r="P267" s="344"/>
      <c r="Q267" s="344"/>
      <c r="R267" s="344"/>
      <c r="S267" s="344"/>
      <c r="T267" s="344"/>
      <c r="U267" s="344"/>
    </row>
    <row r="268" spans="1:21" s="345" customFormat="1" ht="18">
      <c r="A268" s="648">
        <v>267</v>
      </c>
      <c r="B268" s="46" t="s">
        <v>803</v>
      </c>
      <c r="C268" s="47" t="s">
        <v>330</v>
      </c>
      <c r="D268" s="649">
        <v>4</v>
      </c>
      <c r="E268" s="650">
        <v>33333</v>
      </c>
      <c r="F268" s="658">
        <v>0</v>
      </c>
      <c r="G268" s="652">
        <v>33333</v>
      </c>
      <c r="H268" s="502">
        <v>133332</v>
      </c>
      <c r="I268" s="653" t="s">
        <v>369</v>
      </c>
      <c r="J268" s="654" t="s">
        <v>1539</v>
      </c>
      <c r="K268" s="325"/>
      <c r="L268" s="344"/>
      <c r="M268" s="344"/>
      <c r="N268" s="344"/>
      <c r="O268" s="344"/>
      <c r="P268" s="344"/>
      <c r="Q268" s="344"/>
      <c r="R268" s="344"/>
      <c r="S268" s="344"/>
      <c r="T268" s="344"/>
      <c r="U268" s="344"/>
    </row>
    <row r="269" spans="1:21" ht="18">
      <c r="A269" s="648">
        <v>268</v>
      </c>
      <c r="B269" s="46" t="s">
        <v>204</v>
      </c>
      <c r="C269" s="47" t="s">
        <v>292</v>
      </c>
      <c r="D269" s="649">
        <v>48</v>
      </c>
      <c r="E269" s="650">
        <v>4393</v>
      </c>
      <c r="F269" s="658">
        <v>0</v>
      </c>
      <c r="G269" s="652">
        <v>4393</v>
      </c>
      <c r="H269" s="502">
        <v>210864</v>
      </c>
      <c r="I269" s="653" t="s">
        <v>564</v>
      </c>
      <c r="J269" s="654" t="s">
        <v>675</v>
      </c>
      <c r="K269" s="325"/>
      <c r="L269" s="325"/>
      <c r="M269" s="325"/>
      <c r="N269" s="325"/>
      <c r="O269" s="325"/>
      <c r="P269" s="325"/>
      <c r="Q269" s="325"/>
      <c r="R269" s="325"/>
      <c r="S269" s="325"/>
      <c r="T269" s="325"/>
      <c r="U269" s="325"/>
    </row>
    <row r="270" spans="1:21" ht="18">
      <c r="A270" s="648">
        <v>269</v>
      </c>
      <c r="B270" s="46" t="s">
        <v>205</v>
      </c>
      <c r="C270" s="47" t="s">
        <v>292</v>
      </c>
      <c r="D270" s="649">
        <v>288</v>
      </c>
      <c r="E270" s="650">
        <v>5827</v>
      </c>
      <c r="F270" s="658">
        <v>0</v>
      </c>
      <c r="G270" s="652">
        <v>5827</v>
      </c>
      <c r="H270" s="502">
        <v>1678176</v>
      </c>
      <c r="I270" s="653" t="s">
        <v>564</v>
      </c>
      <c r="J270" s="654" t="s">
        <v>675</v>
      </c>
      <c r="K270" s="325"/>
      <c r="L270" s="325"/>
      <c r="M270" s="325"/>
      <c r="N270" s="325"/>
      <c r="O270" s="325"/>
      <c r="P270" s="325"/>
      <c r="Q270" s="325"/>
      <c r="R270" s="325"/>
      <c r="S270" s="325"/>
      <c r="T270" s="325"/>
      <c r="U270" s="325"/>
    </row>
    <row r="271" spans="1:21" ht="18">
      <c r="A271" s="648">
        <v>270</v>
      </c>
      <c r="B271" s="46" t="s">
        <v>206</v>
      </c>
      <c r="C271" s="47" t="s">
        <v>292</v>
      </c>
      <c r="D271" s="649">
        <v>192</v>
      </c>
      <c r="E271" s="650">
        <v>7828</v>
      </c>
      <c r="F271" s="658">
        <v>0</v>
      </c>
      <c r="G271" s="652">
        <v>7828</v>
      </c>
      <c r="H271" s="502">
        <v>1502976</v>
      </c>
      <c r="I271" s="653" t="s">
        <v>564</v>
      </c>
      <c r="J271" s="654" t="s">
        <v>675</v>
      </c>
      <c r="K271" s="325"/>
      <c r="L271" s="325"/>
      <c r="M271" s="325"/>
      <c r="N271" s="325"/>
      <c r="O271" s="325"/>
      <c r="P271" s="325"/>
      <c r="Q271" s="325"/>
      <c r="R271" s="325"/>
      <c r="S271" s="325"/>
      <c r="T271" s="325"/>
      <c r="U271" s="325"/>
    </row>
    <row r="272" spans="1:21" ht="18">
      <c r="A272" s="648">
        <v>271</v>
      </c>
      <c r="B272" s="46" t="s">
        <v>207</v>
      </c>
      <c r="C272" s="47" t="s">
        <v>292</v>
      </c>
      <c r="D272" s="649">
        <v>48</v>
      </c>
      <c r="E272" s="655"/>
      <c r="F272" s="656"/>
      <c r="G272" s="652">
        <v>0</v>
      </c>
      <c r="H272" s="502">
        <v>0</v>
      </c>
      <c r="I272" s="657"/>
      <c r="J272" s="654"/>
      <c r="K272" s="325"/>
      <c r="L272" s="325"/>
      <c r="M272" s="325"/>
      <c r="N272" s="325"/>
      <c r="O272" s="325"/>
      <c r="P272" s="325"/>
      <c r="Q272" s="325"/>
      <c r="R272" s="325"/>
      <c r="S272" s="325"/>
      <c r="T272" s="325"/>
      <c r="U272" s="325"/>
    </row>
    <row r="273" spans="1:21" ht="18">
      <c r="A273" s="648">
        <v>272</v>
      </c>
      <c r="B273" s="46" t="s">
        <v>208</v>
      </c>
      <c r="C273" s="47" t="s">
        <v>292</v>
      </c>
      <c r="D273" s="649">
        <v>192</v>
      </c>
      <c r="E273" s="650">
        <v>5704</v>
      </c>
      <c r="F273" s="658">
        <v>0</v>
      </c>
      <c r="G273" s="652">
        <v>5704</v>
      </c>
      <c r="H273" s="502">
        <v>1095168</v>
      </c>
      <c r="I273" s="653" t="s">
        <v>564</v>
      </c>
      <c r="J273" s="654" t="s">
        <v>675</v>
      </c>
      <c r="K273" s="325"/>
      <c r="L273" s="325"/>
      <c r="M273" s="325"/>
      <c r="N273" s="325"/>
      <c r="O273" s="325"/>
      <c r="P273" s="325"/>
      <c r="Q273" s="325"/>
      <c r="R273" s="325"/>
      <c r="S273" s="325"/>
      <c r="T273" s="325"/>
      <c r="U273" s="325"/>
    </row>
    <row r="274" spans="1:21" ht="18">
      <c r="A274" s="648">
        <v>273</v>
      </c>
      <c r="B274" s="46" t="s">
        <v>209</v>
      </c>
      <c r="C274" s="47" t="s">
        <v>292</v>
      </c>
      <c r="D274" s="649">
        <v>288</v>
      </c>
      <c r="E274" s="650">
        <v>7288</v>
      </c>
      <c r="F274" s="658">
        <v>0</v>
      </c>
      <c r="G274" s="652">
        <v>7288</v>
      </c>
      <c r="H274" s="502">
        <v>2098944</v>
      </c>
      <c r="I274" s="653" t="s">
        <v>564</v>
      </c>
      <c r="J274" s="654" t="s">
        <v>675</v>
      </c>
      <c r="K274" s="325"/>
      <c r="L274" s="325"/>
      <c r="M274" s="325"/>
      <c r="N274" s="325"/>
      <c r="O274" s="325"/>
      <c r="P274" s="325"/>
      <c r="Q274" s="325"/>
      <c r="R274" s="325"/>
      <c r="S274" s="325"/>
      <c r="T274" s="325"/>
      <c r="U274" s="325"/>
    </row>
    <row r="275" spans="1:21" ht="18">
      <c r="A275" s="648">
        <v>274</v>
      </c>
      <c r="B275" s="46" t="s">
        <v>210</v>
      </c>
      <c r="C275" s="47" t="s">
        <v>292</v>
      </c>
      <c r="D275" s="649">
        <v>288</v>
      </c>
      <c r="E275" s="650">
        <v>4928</v>
      </c>
      <c r="F275" s="658">
        <v>0</v>
      </c>
      <c r="G275" s="652">
        <v>4928</v>
      </c>
      <c r="H275" s="502">
        <v>1419264</v>
      </c>
      <c r="I275" s="653" t="s">
        <v>564</v>
      </c>
      <c r="J275" s="654" t="s">
        <v>675</v>
      </c>
      <c r="K275" s="325"/>
      <c r="L275" s="325"/>
      <c r="M275" s="325"/>
      <c r="N275" s="325"/>
      <c r="O275" s="325"/>
      <c r="P275" s="325"/>
      <c r="Q275" s="325"/>
      <c r="R275" s="325"/>
      <c r="S275" s="325"/>
      <c r="T275" s="325"/>
      <c r="U275" s="325"/>
    </row>
    <row r="276" spans="1:21" ht="18">
      <c r="A276" s="648">
        <v>275</v>
      </c>
      <c r="B276" s="46" t="s">
        <v>804</v>
      </c>
      <c r="C276" s="47" t="s">
        <v>292</v>
      </c>
      <c r="D276" s="649">
        <v>48</v>
      </c>
      <c r="E276" s="650">
        <v>6963</v>
      </c>
      <c r="F276" s="658">
        <v>0</v>
      </c>
      <c r="G276" s="652">
        <v>6963</v>
      </c>
      <c r="H276" s="502">
        <v>334224</v>
      </c>
      <c r="I276" s="653" t="s">
        <v>564</v>
      </c>
      <c r="J276" s="654" t="s">
        <v>675</v>
      </c>
      <c r="K276" s="325"/>
      <c r="L276" s="325"/>
      <c r="M276" s="325"/>
      <c r="N276" s="325"/>
      <c r="O276" s="325"/>
      <c r="P276" s="325"/>
      <c r="Q276" s="325"/>
      <c r="R276" s="325"/>
      <c r="S276" s="325"/>
      <c r="T276" s="325"/>
      <c r="U276" s="325"/>
    </row>
    <row r="277" spans="1:21" ht="18">
      <c r="A277" s="648">
        <v>276</v>
      </c>
      <c r="B277" s="46" t="s">
        <v>211</v>
      </c>
      <c r="C277" s="47" t="s">
        <v>292</v>
      </c>
      <c r="D277" s="649">
        <v>192</v>
      </c>
      <c r="E277" s="650">
        <v>6160</v>
      </c>
      <c r="F277" s="658">
        <v>0</v>
      </c>
      <c r="G277" s="652">
        <v>6160</v>
      </c>
      <c r="H277" s="502">
        <v>1182720</v>
      </c>
      <c r="I277" s="653" t="s">
        <v>564</v>
      </c>
      <c r="J277" s="654" t="s">
        <v>675</v>
      </c>
      <c r="K277" s="325"/>
      <c r="L277" s="325"/>
      <c r="M277" s="325"/>
      <c r="N277" s="325"/>
      <c r="O277" s="325"/>
      <c r="P277" s="325"/>
      <c r="Q277" s="325"/>
      <c r="R277" s="325"/>
      <c r="S277" s="325"/>
      <c r="T277" s="325"/>
      <c r="U277" s="325"/>
    </row>
    <row r="278" spans="1:21" s="372" customFormat="1" ht="18">
      <c r="A278" s="648">
        <v>277</v>
      </c>
      <c r="B278" s="46" t="s">
        <v>212</v>
      </c>
      <c r="C278" s="47" t="s">
        <v>292</v>
      </c>
      <c r="D278" s="649">
        <v>96</v>
      </c>
      <c r="E278" s="650">
        <v>6407</v>
      </c>
      <c r="F278" s="658">
        <v>0</v>
      </c>
      <c r="G278" s="652">
        <v>6407</v>
      </c>
      <c r="H278" s="502">
        <v>615072</v>
      </c>
      <c r="I278" s="653" t="s">
        <v>564</v>
      </c>
      <c r="J278" s="654" t="s">
        <v>675</v>
      </c>
      <c r="K278" s="325"/>
      <c r="L278" s="371"/>
      <c r="M278" s="371"/>
      <c r="N278" s="371"/>
      <c r="O278" s="371"/>
      <c r="P278" s="371"/>
      <c r="Q278" s="371"/>
      <c r="R278" s="371"/>
      <c r="S278" s="371"/>
      <c r="T278" s="371"/>
      <c r="U278" s="371"/>
    </row>
    <row r="279" spans="1:21" s="372" customFormat="1" ht="18">
      <c r="A279" s="648">
        <v>278</v>
      </c>
      <c r="B279" s="46" t="s">
        <v>805</v>
      </c>
      <c r="C279" s="47" t="s">
        <v>292</v>
      </c>
      <c r="D279" s="649">
        <v>48</v>
      </c>
      <c r="E279" s="650">
        <v>6407</v>
      </c>
      <c r="F279" s="658">
        <v>0</v>
      </c>
      <c r="G279" s="652">
        <v>6407</v>
      </c>
      <c r="H279" s="502">
        <v>307536</v>
      </c>
      <c r="I279" s="653" t="s">
        <v>564</v>
      </c>
      <c r="J279" s="654" t="s">
        <v>675</v>
      </c>
      <c r="K279" s="325"/>
      <c r="L279" s="371"/>
      <c r="M279" s="371"/>
      <c r="N279" s="371"/>
      <c r="O279" s="371"/>
      <c r="P279" s="371"/>
      <c r="Q279" s="371"/>
      <c r="R279" s="371"/>
      <c r="S279" s="371"/>
      <c r="T279" s="371"/>
      <c r="U279" s="371"/>
    </row>
    <row r="280" spans="1:21" s="372" customFormat="1" ht="18">
      <c r="A280" s="648">
        <v>279</v>
      </c>
      <c r="B280" s="46" t="s">
        <v>214</v>
      </c>
      <c r="C280" s="47" t="s">
        <v>292</v>
      </c>
      <c r="D280" s="649">
        <v>16</v>
      </c>
      <c r="E280" s="650">
        <v>186667</v>
      </c>
      <c r="F280" s="651">
        <v>29867</v>
      </c>
      <c r="G280" s="652">
        <v>216534</v>
      </c>
      <c r="H280" s="502">
        <v>3464544</v>
      </c>
      <c r="I280" s="653" t="s">
        <v>564</v>
      </c>
      <c r="J280" s="654" t="s">
        <v>1540</v>
      </c>
      <c r="K280" s="325"/>
      <c r="L280" s="371"/>
      <c r="M280" s="371"/>
      <c r="N280" s="371"/>
      <c r="O280" s="371"/>
      <c r="P280" s="371"/>
      <c r="Q280" s="371"/>
      <c r="R280" s="371"/>
      <c r="S280" s="371"/>
      <c r="T280" s="371"/>
      <c r="U280" s="371"/>
    </row>
    <row r="281" spans="1:21" s="340" customFormat="1" ht="18">
      <c r="A281" s="648">
        <v>280</v>
      </c>
      <c r="B281" s="46" t="s">
        <v>215</v>
      </c>
      <c r="C281" s="47" t="s">
        <v>292</v>
      </c>
      <c r="D281" s="649">
        <v>16</v>
      </c>
      <c r="E281" s="650">
        <v>186667</v>
      </c>
      <c r="F281" s="651">
        <v>29867</v>
      </c>
      <c r="G281" s="652">
        <v>216534</v>
      </c>
      <c r="H281" s="502">
        <v>3464544</v>
      </c>
      <c r="I281" s="653" t="s">
        <v>564</v>
      </c>
      <c r="J281" s="654" t="s">
        <v>1540</v>
      </c>
      <c r="K281" s="325"/>
      <c r="L281" s="339"/>
      <c r="M281" s="339"/>
      <c r="N281" s="339"/>
      <c r="O281" s="339"/>
      <c r="P281" s="339"/>
      <c r="Q281" s="339"/>
      <c r="R281" s="339"/>
      <c r="S281" s="339"/>
      <c r="T281" s="339"/>
      <c r="U281" s="339"/>
    </row>
    <row r="282" spans="1:21" ht="18">
      <c r="A282" s="648">
        <v>281</v>
      </c>
      <c r="B282" s="46" t="s">
        <v>216</v>
      </c>
      <c r="C282" s="47" t="s">
        <v>292</v>
      </c>
      <c r="D282" s="649">
        <v>16</v>
      </c>
      <c r="E282" s="650">
        <v>186667</v>
      </c>
      <c r="F282" s="651">
        <v>29867</v>
      </c>
      <c r="G282" s="652">
        <v>216534</v>
      </c>
      <c r="H282" s="502">
        <v>3464544</v>
      </c>
      <c r="I282" s="653" t="s">
        <v>564</v>
      </c>
      <c r="J282" s="654" t="s">
        <v>1540</v>
      </c>
      <c r="K282" s="325"/>
      <c r="L282" s="325"/>
      <c r="M282" s="325"/>
      <c r="N282" s="325"/>
      <c r="O282" s="325"/>
      <c r="P282" s="325"/>
      <c r="Q282" s="325"/>
      <c r="R282" s="325"/>
      <c r="S282" s="325"/>
      <c r="T282" s="325"/>
      <c r="U282" s="325"/>
    </row>
    <row r="283" spans="1:21" ht="18">
      <c r="A283" s="648">
        <v>282</v>
      </c>
      <c r="B283" s="46" t="s">
        <v>217</v>
      </c>
      <c r="C283" s="47" t="s">
        <v>292</v>
      </c>
      <c r="D283" s="649">
        <v>48</v>
      </c>
      <c r="E283" s="650">
        <v>3801</v>
      </c>
      <c r="F283" s="658">
        <v>0</v>
      </c>
      <c r="G283" s="652">
        <v>3801</v>
      </c>
      <c r="H283" s="502">
        <v>182448</v>
      </c>
      <c r="I283" s="653" t="s">
        <v>564</v>
      </c>
      <c r="J283" s="654" t="s">
        <v>676</v>
      </c>
      <c r="K283" s="325"/>
      <c r="L283" s="325"/>
      <c r="M283" s="325"/>
      <c r="N283" s="325"/>
      <c r="O283" s="325"/>
      <c r="P283" s="325"/>
      <c r="Q283" s="325"/>
      <c r="R283" s="325"/>
      <c r="S283" s="325"/>
      <c r="T283" s="325"/>
      <c r="U283" s="325"/>
    </row>
    <row r="284" spans="1:21" ht="18">
      <c r="A284" s="648">
        <v>283</v>
      </c>
      <c r="B284" s="46" t="s">
        <v>218</v>
      </c>
      <c r="C284" s="47" t="s">
        <v>292</v>
      </c>
      <c r="D284" s="649">
        <v>96</v>
      </c>
      <c r="E284" s="650">
        <v>4395</v>
      </c>
      <c r="F284" s="658">
        <v>0</v>
      </c>
      <c r="G284" s="652">
        <v>4395</v>
      </c>
      <c r="H284" s="502">
        <v>421920</v>
      </c>
      <c r="I284" s="653" t="s">
        <v>564</v>
      </c>
      <c r="J284" s="654" t="s">
        <v>676</v>
      </c>
      <c r="K284" s="325"/>
      <c r="L284" s="325"/>
      <c r="M284" s="325"/>
      <c r="N284" s="325"/>
      <c r="O284" s="325"/>
      <c r="P284" s="325"/>
      <c r="Q284" s="325"/>
      <c r="R284" s="325"/>
      <c r="S284" s="325"/>
      <c r="T284" s="325"/>
      <c r="U284" s="325"/>
    </row>
    <row r="285" spans="1:21" ht="18">
      <c r="A285" s="648">
        <v>284</v>
      </c>
      <c r="B285" s="46" t="s">
        <v>219</v>
      </c>
      <c r="C285" s="47" t="s">
        <v>292</v>
      </c>
      <c r="D285" s="649">
        <v>48</v>
      </c>
      <c r="E285" s="650">
        <v>3672</v>
      </c>
      <c r="F285" s="658">
        <v>0</v>
      </c>
      <c r="G285" s="652">
        <v>3672</v>
      </c>
      <c r="H285" s="502">
        <v>176256</v>
      </c>
      <c r="I285" s="653" t="s">
        <v>564</v>
      </c>
      <c r="J285" s="654" t="s">
        <v>676</v>
      </c>
      <c r="K285" s="325"/>
      <c r="L285" s="325"/>
      <c r="M285" s="325"/>
      <c r="N285" s="325"/>
      <c r="O285" s="325"/>
      <c r="P285" s="325"/>
      <c r="Q285" s="325"/>
      <c r="R285" s="325"/>
      <c r="S285" s="325"/>
      <c r="T285" s="325"/>
      <c r="U285" s="325"/>
    </row>
    <row r="286" spans="1:21" ht="18">
      <c r="A286" s="648">
        <v>285</v>
      </c>
      <c r="B286" s="46" t="s">
        <v>806</v>
      </c>
      <c r="C286" s="47" t="s">
        <v>292</v>
      </c>
      <c r="D286" s="649">
        <v>48</v>
      </c>
      <c r="E286" s="650">
        <v>3384</v>
      </c>
      <c r="F286" s="658">
        <v>0</v>
      </c>
      <c r="G286" s="652">
        <v>3384</v>
      </c>
      <c r="H286" s="502">
        <v>162432</v>
      </c>
      <c r="I286" s="653" t="s">
        <v>564</v>
      </c>
      <c r="J286" s="654" t="s">
        <v>676</v>
      </c>
      <c r="K286" s="325"/>
      <c r="L286" s="325"/>
      <c r="M286" s="325"/>
      <c r="N286" s="325"/>
      <c r="O286" s="325"/>
      <c r="P286" s="325"/>
      <c r="Q286" s="325"/>
      <c r="R286" s="325"/>
      <c r="S286" s="325"/>
      <c r="T286" s="325"/>
      <c r="U286" s="325"/>
    </row>
    <row r="287" spans="1:21" ht="18">
      <c r="A287" s="648">
        <v>286</v>
      </c>
      <c r="B287" s="46" t="s">
        <v>279</v>
      </c>
      <c r="C287" s="47" t="s">
        <v>333</v>
      </c>
      <c r="D287" s="649">
        <v>4</v>
      </c>
      <c r="E287" s="655"/>
      <c r="F287" s="656"/>
      <c r="G287" s="652">
        <v>0</v>
      </c>
      <c r="H287" s="502">
        <v>0</v>
      </c>
      <c r="I287" s="657"/>
      <c r="J287" s="654"/>
      <c r="K287" s="325"/>
      <c r="L287" s="325"/>
      <c r="M287" s="325"/>
      <c r="N287" s="325"/>
      <c r="O287" s="325"/>
      <c r="P287" s="325"/>
      <c r="Q287" s="325"/>
      <c r="R287" s="325"/>
      <c r="S287" s="325"/>
      <c r="T287" s="325"/>
      <c r="U287" s="325"/>
    </row>
    <row r="288" spans="1:21" ht="18">
      <c r="A288" s="648">
        <v>287</v>
      </c>
      <c r="B288" s="46" t="s">
        <v>197</v>
      </c>
      <c r="C288" s="47" t="s">
        <v>292</v>
      </c>
      <c r="D288" s="649">
        <v>4</v>
      </c>
      <c r="E288" s="650">
        <v>280000</v>
      </c>
      <c r="F288" s="658">
        <v>0</v>
      </c>
      <c r="G288" s="652">
        <v>280000</v>
      </c>
      <c r="H288" s="502">
        <v>1120000</v>
      </c>
      <c r="I288" s="653" t="s">
        <v>348</v>
      </c>
      <c r="J288" s="654" t="s">
        <v>1220</v>
      </c>
      <c r="K288" s="325"/>
      <c r="L288" s="325"/>
      <c r="M288" s="325"/>
      <c r="N288" s="325"/>
      <c r="O288" s="325"/>
      <c r="P288" s="325"/>
      <c r="Q288" s="325"/>
      <c r="R288" s="325"/>
      <c r="S288" s="325"/>
      <c r="T288" s="325"/>
      <c r="U288" s="325"/>
    </row>
    <row r="289" spans="1:21" ht="18">
      <c r="A289" s="648">
        <v>288</v>
      </c>
      <c r="B289" s="46" t="s">
        <v>807</v>
      </c>
      <c r="C289" s="47" t="s">
        <v>292</v>
      </c>
      <c r="D289" s="649">
        <v>8</v>
      </c>
      <c r="E289" s="655"/>
      <c r="F289" s="656"/>
      <c r="G289" s="652">
        <v>0</v>
      </c>
      <c r="H289" s="502">
        <v>0</v>
      </c>
      <c r="I289" s="657"/>
      <c r="J289" s="654"/>
      <c r="K289" s="325"/>
      <c r="L289" s="325"/>
      <c r="M289" s="325"/>
      <c r="N289" s="325"/>
      <c r="O289" s="325"/>
      <c r="P289" s="325"/>
      <c r="Q289" s="325"/>
      <c r="R289" s="325"/>
      <c r="S289" s="325"/>
      <c r="T289" s="325"/>
      <c r="U289" s="325"/>
    </row>
    <row r="290" spans="1:21" ht="18">
      <c r="A290" s="648">
        <v>289</v>
      </c>
      <c r="B290" s="46" t="s">
        <v>808</v>
      </c>
      <c r="C290" s="47" t="s">
        <v>292</v>
      </c>
      <c r="D290" s="649">
        <v>12</v>
      </c>
      <c r="E290" s="655"/>
      <c r="F290" s="656"/>
      <c r="G290" s="652">
        <v>0</v>
      </c>
      <c r="H290" s="502">
        <v>0</v>
      </c>
      <c r="I290" s="657"/>
      <c r="J290" s="654"/>
      <c r="K290" s="325"/>
      <c r="L290" s="325"/>
      <c r="M290" s="325"/>
      <c r="N290" s="325"/>
      <c r="O290" s="325"/>
      <c r="P290" s="325"/>
      <c r="Q290" s="325"/>
      <c r="R290" s="325"/>
      <c r="S290" s="325"/>
      <c r="T290" s="325"/>
      <c r="U290" s="325"/>
    </row>
    <row r="291" spans="1:21" ht="18">
      <c r="A291" s="648">
        <v>290</v>
      </c>
      <c r="B291" s="46" t="s">
        <v>809</v>
      </c>
      <c r="C291" s="47" t="s">
        <v>292</v>
      </c>
      <c r="D291" s="649">
        <v>12</v>
      </c>
      <c r="E291" s="650">
        <v>16007</v>
      </c>
      <c r="F291" s="658">
        <v>0</v>
      </c>
      <c r="G291" s="652">
        <v>16007</v>
      </c>
      <c r="H291" s="502">
        <v>192084</v>
      </c>
      <c r="I291" s="653" t="s">
        <v>369</v>
      </c>
      <c r="J291" s="654" t="s">
        <v>1518</v>
      </c>
      <c r="K291" s="325"/>
      <c r="L291" s="325"/>
      <c r="M291" s="325"/>
      <c r="N291" s="325"/>
      <c r="O291" s="325"/>
      <c r="P291" s="325"/>
      <c r="Q291" s="325"/>
      <c r="R291" s="325"/>
      <c r="S291" s="325"/>
      <c r="T291" s="325"/>
      <c r="U291" s="325"/>
    </row>
    <row r="292" spans="1:21" ht="18">
      <c r="A292" s="648">
        <v>291</v>
      </c>
      <c r="B292" s="46" t="s">
        <v>810</v>
      </c>
      <c r="C292" s="47" t="s">
        <v>292</v>
      </c>
      <c r="D292" s="649">
        <v>8</v>
      </c>
      <c r="E292" s="650">
        <v>12537</v>
      </c>
      <c r="F292" s="658">
        <v>0</v>
      </c>
      <c r="G292" s="652">
        <v>12537</v>
      </c>
      <c r="H292" s="502">
        <v>100296</v>
      </c>
      <c r="I292" s="653" t="s">
        <v>369</v>
      </c>
      <c r="J292" s="654" t="s">
        <v>1518</v>
      </c>
      <c r="K292" s="325"/>
      <c r="L292" s="325"/>
      <c r="M292" s="325"/>
      <c r="N292" s="325"/>
      <c r="O292" s="325"/>
      <c r="P292" s="325"/>
      <c r="Q292" s="325"/>
      <c r="R292" s="325"/>
      <c r="S292" s="325"/>
      <c r="T292" s="325"/>
      <c r="U292" s="325"/>
    </row>
    <row r="293" spans="1:21" ht="36">
      <c r="A293" s="648">
        <v>292</v>
      </c>
      <c r="B293" s="46" t="s">
        <v>811</v>
      </c>
      <c r="C293" s="47" t="s">
        <v>292</v>
      </c>
      <c r="D293" s="649">
        <v>40</v>
      </c>
      <c r="E293" s="650">
        <v>201880</v>
      </c>
      <c r="F293" s="651">
        <v>32301</v>
      </c>
      <c r="G293" s="652">
        <v>234181</v>
      </c>
      <c r="H293" s="502">
        <v>9367240</v>
      </c>
      <c r="I293" s="653" t="s">
        <v>564</v>
      </c>
      <c r="J293" s="654" t="s">
        <v>1541</v>
      </c>
      <c r="K293" s="325"/>
      <c r="L293" s="325"/>
      <c r="M293" s="325"/>
      <c r="N293" s="325"/>
      <c r="O293" s="325"/>
      <c r="P293" s="325"/>
      <c r="Q293" s="325"/>
      <c r="R293" s="325"/>
      <c r="S293" s="325"/>
      <c r="T293" s="325"/>
      <c r="U293" s="325"/>
    </row>
    <row r="294" spans="1:21" ht="18">
      <c r="A294" s="648">
        <v>293</v>
      </c>
      <c r="B294" s="46" t="s">
        <v>812</v>
      </c>
      <c r="C294" s="47" t="s">
        <v>292</v>
      </c>
      <c r="D294" s="649">
        <v>40</v>
      </c>
      <c r="E294" s="650">
        <v>171667</v>
      </c>
      <c r="F294" s="651">
        <v>27467</v>
      </c>
      <c r="G294" s="652">
        <v>199134</v>
      </c>
      <c r="H294" s="502">
        <v>7965360</v>
      </c>
      <c r="I294" s="653" t="s">
        <v>564</v>
      </c>
      <c r="J294" s="654" t="s">
        <v>1541</v>
      </c>
      <c r="K294" s="325"/>
      <c r="L294" s="325"/>
      <c r="M294" s="325"/>
      <c r="N294" s="325"/>
      <c r="O294" s="325"/>
      <c r="P294" s="325"/>
      <c r="Q294" s="325"/>
      <c r="R294" s="325"/>
      <c r="S294" s="325"/>
      <c r="T294" s="325"/>
      <c r="U294" s="325"/>
    </row>
    <row r="295" spans="1:21" ht="18">
      <c r="A295" s="648">
        <v>294</v>
      </c>
      <c r="B295" s="46" t="s">
        <v>220</v>
      </c>
      <c r="C295" s="47" t="s">
        <v>17</v>
      </c>
      <c r="D295" s="649">
        <v>4</v>
      </c>
      <c r="E295" s="655"/>
      <c r="F295" s="656"/>
      <c r="G295" s="652">
        <v>0</v>
      </c>
      <c r="H295" s="502">
        <v>0</v>
      </c>
      <c r="I295" s="657"/>
      <c r="J295" s="654"/>
      <c r="K295" s="325"/>
      <c r="L295" s="325"/>
      <c r="M295" s="325"/>
      <c r="N295" s="325"/>
      <c r="O295" s="325"/>
      <c r="P295" s="325"/>
      <c r="Q295" s="325"/>
      <c r="R295" s="325"/>
      <c r="S295" s="325"/>
      <c r="T295" s="325"/>
      <c r="U295" s="325"/>
    </row>
    <row r="296" spans="1:21" ht="34">
      <c r="A296" s="648">
        <v>295</v>
      </c>
      <c r="B296" s="664" t="s">
        <v>813</v>
      </c>
      <c r="C296" s="665" t="s">
        <v>881</v>
      </c>
      <c r="D296" s="649">
        <v>400</v>
      </c>
      <c r="E296" s="655"/>
      <c r="F296" s="656"/>
      <c r="G296" s="652">
        <v>0</v>
      </c>
      <c r="H296" s="502">
        <v>0</v>
      </c>
      <c r="I296" s="657"/>
      <c r="J296" s="654"/>
      <c r="K296" s="325"/>
      <c r="L296" s="325"/>
      <c r="M296" s="325"/>
      <c r="N296" s="325"/>
      <c r="O296" s="325"/>
      <c r="P296" s="325"/>
      <c r="Q296" s="325"/>
      <c r="R296" s="325"/>
      <c r="S296" s="325"/>
      <c r="T296" s="325"/>
      <c r="U296" s="325"/>
    </row>
    <row r="297" spans="1:21" ht="18">
      <c r="A297" s="648">
        <v>296</v>
      </c>
      <c r="B297" s="46" t="s">
        <v>221</v>
      </c>
      <c r="C297" s="47" t="s">
        <v>292</v>
      </c>
      <c r="D297" s="649">
        <v>4</v>
      </c>
      <c r="E297" s="650">
        <v>70667</v>
      </c>
      <c r="F297" s="658">
        <v>0</v>
      </c>
      <c r="G297" s="652">
        <v>70667</v>
      </c>
      <c r="H297" s="502">
        <v>282668</v>
      </c>
      <c r="I297" s="653" t="s">
        <v>564</v>
      </c>
      <c r="J297" s="654" t="s">
        <v>1542</v>
      </c>
      <c r="K297" s="325"/>
      <c r="L297" s="325"/>
      <c r="M297" s="325"/>
      <c r="N297" s="325"/>
      <c r="O297" s="325"/>
      <c r="P297" s="325"/>
      <c r="Q297" s="325"/>
      <c r="R297" s="325"/>
      <c r="S297" s="325"/>
      <c r="T297" s="325"/>
      <c r="U297" s="325"/>
    </row>
    <row r="298" spans="1:21" ht="18">
      <c r="A298" s="648">
        <v>297</v>
      </c>
      <c r="B298" s="46" t="s">
        <v>222</v>
      </c>
      <c r="C298" s="47" t="s">
        <v>292</v>
      </c>
      <c r="D298" s="649">
        <v>16</v>
      </c>
      <c r="E298" s="650">
        <v>465</v>
      </c>
      <c r="F298" s="658">
        <v>0</v>
      </c>
      <c r="G298" s="652">
        <v>465</v>
      </c>
      <c r="H298" s="502">
        <v>7440</v>
      </c>
      <c r="I298" s="653" t="s">
        <v>363</v>
      </c>
      <c r="J298" s="654" t="s">
        <v>1543</v>
      </c>
      <c r="K298" s="325"/>
      <c r="L298" s="325"/>
      <c r="M298" s="325"/>
      <c r="N298" s="325"/>
      <c r="O298" s="325"/>
      <c r="P298" s="325"/>
      <c r="Q298" s="325"/>
      <c r="R298" s="325"/>
      <c r="S298" s="325"/>
      <c r="T298" s="325"/>
      <c r="U298" s="325"/>
    </row>
    <row r="299" spans="1:21" ht="18">
      <c r="A299" s="648">
        <v>298</v>
      </c>
      <c r="B299" s="46" t="s">
        <v>223</v>
      </c>
      <c r="C299" s="47" t="s">
        <v>292</v>
      </c>
      <c r="D299" s="649">
        <v>16</v>
      </c>
      <c r="E299" s="650">
        <v>465</v>
      </c>
      <c r="F299" s="658">
        <v>0</v>
      </c>
      <c r="G299" s="652">
        <v>465</v>
      </c>
      <c r="H299" s="502">
        <v>7440</v>
      </c>
      <c r="I299" s="653" t="s">
        <v>363</v>
      </c>
      <c r="J299" s="654" t="s">
        <v>1543</v>
      </c>
      <c r="K299" s="325"/>
      <c r="L299" s="325"/>
      <c r="M299" s="325"/>
      <c r="N299" s="325"/>
      <c r="O299" s="325"/>
      <c r="P299" s="325"/>
      <c r="Q299" s="325"/>
      <c r="R299" s="325"/>
      <c r="S299" s="325"/>
      <c r="T299" s="325"/>
      <c r="U299" s="325"/>
    </row>
    <row r="300" spans="1:21" ht="18">
      <c r="A300" s="648">
        <v>299</v>
      </c>
      <c r="B300" s="46" t="s">
        <v>224</v>
      </c>
      <c r="C300" s="47" t="s">
        <v>292</v>
      </c>
      <c r="D300" s="649">
        <v>12</v>
      </c>
      <c r="E300" s="650">
        <v>465</v>
      </c>
      <c r="F300" s="658">
        <v>0</v>
      </c>
      <c r="G300" s="652">
        <v>465</v>
      </c>
      <c r="H300" s="502">
        <v>5580</v>
      </c>
      <c r="I300" s="653" t="s">
        <v>363</v>
      </c>
      <c r="J300" s="654" t="s">
        <v>1543</v>
      </c>
      <c r="K300" s="325"/>
      <c r="L300" s="325"/>
      <c r="M300" s="325"/>
      <c r="N300" s="325"/>
      <c r="O300" s="325"/>
      <c r="P300" s="325"/>
      <c r="Q300" s="325"/>
      <c r="R300" s="325"/>
      <c r="S300" s="325"/>
      <c r="T300" s="325"/>
      <c r="U300" s="325"/>
    </row>
    <row r="301" spans="1:21" s="340" customFormat="1" ht="18">
      <c r="A301" s="648">
        <v>300</v>
      </c>
      <c r="B301" s="46" t="s">
        <v>225</v>
      </c>
      <c r="C301" s="47" t="s">
        <v>292</v>
      </c>
      <c r="D301" s="649">
        <v>160</v>
      </c>
      <c r="E301" s="650">
        <v>565</v>
      </c>
      <c r="F301" s="658">
        <v>0</v>
      </c>
      <c r="G301" s="652">
        <v>565</v>
      </c>
      <c r="H301" s="502">
        <v>90400</v>
      </c>
      <c r="I301" s="653" t="s">
        <v>363</v>
      </c>
      <c r="J301" s="654" t="s">
        <v>1543</v>
      </c>
      <c r="K301" s="325"/>
      <c r="L301" s="339"/>
      <c r="M301" s="339"/>
      <c r="N301" s="339"/>
      <c r="O301" s="339"/>
      <c r="P301" s="339"/>
      <c r="Q301" s="339"/>
      <c r="R301" s="339"/>
      <c r="S301" s="339"/>
      <c r="T301" s="339"/>
      <c r="U301" s="339"/>
    </row>
    <row r="302" spans="1:21" s="376" customFormat="1" ht="18">
      <c r="A302" s="648">
        <v>301</v>
      </c>
      <c r="B302" s="46" t="s">
        <v>226</v>
      </c>
      <c r="C302" s="47" t="s">
        <v>292</v>
      </c>
      <c r="D302" s="649">
        <v>160</v>
      </c>
      <c r="E302" s="650">
        <v>565</v>
      </c>
      <c r="F302" s="658">
        <v>0</v>
      </c>
      <c r="G302" s="652">
        <v>565</v>
      </c>
      <c r="H302" s="502">
        <v>90400</v>
      </c>
      <c r="I302" s="653" t="s">
        <v>363</v>
      </c>
      <c r="J302" s="654" t="s">
        <v>1543</v>
      </c>
      <c r="K302" s="325"/>
      <c r="L302" s="375"/>
      <c r="M302" s="375"/>
      <c r="N302" s="375"/>
      <c r="O302" s="375"/>
      <c r="P302" s="375"/>
      <c r="Q302" s="375"/>
      <c r="R302" s="375"/>
      <c r="S302" s="375"/>
      <c r="T302" s="375"/>
      <c r="U302" s="375"/>
    </row>
    <row r="303" spans="1:21" s="340" customFormat="1" ht="18">
      <c r="A303" s="648">
        <v>302</v>
      </c>
      <c r="B303" s="46" t="s">
        <v>227</v>
      </c>
      <c r="C303" s="47" t="s">
        <v>292</v>
      </c>
      <c r="D303" s="649">
        <v>8</v>
      </c>
      <c r="E303" s="650">
        <v>465</v>
      </c>
      <c r="F303" s="658">
        <v>0</v>
      </c>
      <c r="G303" s="652">
        <v>465</v>
      </c>
      <c r="H303" s="502">
        <v>3720</v>
      </c>
      <c r="I303" s="653" t="s">
        <v>363</v>
      </c>
      <c r="J303" s="654" t="s">
        <v>1543</v>
      </c>
      <c r="K303" s="325"/>
      <c r="L303" s="339"/>
      <c r="M303" s="339"/>
      <c r="N303" s="339"/>
      <c r="O303" s="339"/>
      <c r="P303" s="339"/>
      <c r="Q303" s="339"/>
      <c r="R303" s="339"/>
      <c r="S303" s="339"/>
      <c r="T303" s="339"/>
      <c r="U303" s="339"/>
    </row>
    <row r="304" spans="1:21" s="340" customFormat="1" ht="18">
      <c r="A304" s="648">
        <v>303</v>
      </c>
      <c r="B304" s="46" t="s">
        <v>228</v>
      </c>
      <c r="C304" s="47" t="s">
        <v>292</v>
      </c>
      <c r="D304" s="649">
        <v>8</v>
      </c>
      <c r="E304" s="650">
        <v>465</v>
      </c>
      <c r="F304" s="658">
        <v>0</v>
      </c>
      <c r="G304" s="652">
        <v>465</v>
      </c>
      <c r="H304" s="502">
        <v>3720</v>
      </c>
      <c r="I304" s="653" t="s">
        <v>363</v>
      </c>
      <c r="J304" s="654" t="s">
        <v>1543</v>
      </c>
      <c r="K304" s="325"/>
      <c r="L304" s="339"/>
      <c r="M304" s="339"/>
      <c r="N304" s="339"/>
      <c r="O304" s="339"/>
      <c r="P304" s="339"/>
      <c r="Q304" s="339"/>
      <c r="R304" s="339"/>
      <c r="S304" s="339"/>
      <c r="T304" s="339"/>
      <c r="U304" s="339"/>
    </row>
    <row r="305" spans="1:21" s="340" customFormat="1" ht="18">
      <c r="A305" s="648">
        <v>304</v>
      </c>
      <c r="B305" s="46" t="s">
        <v>229</v>
      </c>
      <c r="C305" s="47" t="s">
        <v>292</v>
      </c>
      <c r="D305" s="649">
        <v>8</v>
      </c>
      <c r="E305" s="650">
        <v>465</v>
      </c>
      <c r="F305" s="658">
        <v>0</v>
      </c>
      <c r="G305" s="652">
        <v>465</v>
      </c>
      <c r="H305" s="502">
        <v>3720</v>
      </c>
      <c r="I305" s="653" t="s">
        <v>363</v>
      </c>
      <c r="J305" s="654" t="s">
        <v>1543</v>
      </c>
      <c r="K305" s="325"/>
      <c r="L305" s="339"/>
      <c r="M305" s="339"/>
      <c r="N305" s="339"/>
      <c r="O305" s="339"/>
      <c r="P305" s="339"/>
      <c r="Q305" s="339"/>
      <c r="R305" s="339"/>
      <c r="S305" s="339"/>
      <c r="T305" s="339"/>
      <c r="U305" s="339"/>
    </row>
    <row r="306" spans="1:21" s="340" customFormat="1" ht="18">
      <c r="A306" s="648">
        <v>305</v>
      </c>
      <c r="B306" s="46" t="s">
        <v>230</v>
      </c>
      <c r="C306" s="47" t="s">
        <v>292</v>
      </c>
      <c r="D306" s="649">
        <v>200</v>
      </c>
      <c r="E306" s="650">
        <v>385</v>
      </c>
      <c r="F306" s="658">
        <v>0</v>
      </c>
      <c r="G306" s="652">
        <v>385</v>
      </c>
      <c r="H306" s="502">
        <v>77000</v>
      </c>
      <c r="I306" s="653" t="s">
        <v>363</v>
      </c>
      <c r="J306" s="654" t="s">
        <v>1544</v>
      </c>
      <c r="K306" s="325"/>
      <c r="L306" s="339"/>
      <c r="M306" s="339"/>
      <c r="N306" s="339"/>
      <c r="O306" s="339"/>
      <c r="P306" s="339"/>
      <c r="Q306" s="339"/>
      <c r="R306" s="339"/>
      <c r="S306" s="339"/>
      <c r="T306" s="339"/>
      <c r="U306" s="339"/>
    </row>
    <row r="307" spans="1:21" s="340" customFormat="1" ht="18">
      <c r="A307" s="648">
        <v>306</v>
      </c>
      <c r="B307" s="46" t="s">
        <v>231</v>
      </c>
      <c r="C307" s="47" t="s">
        <v>292</v>
      </c>
      <c r="D307" s="649">
        <v>80</v>
      </c>
      <c r="E307" s="655"/>
      <c r="F307" s="656"/>
      <c r="G307" s="652">
        <v>0</v>
      </c>
      <c r="H307" s="502">
        <v>0</v>
      </c>
      <c r="I307" s="657"/>
      <c r="J307" s="654"/>
      <c r="K307" s="325"/>
      <c r="L307" s="339"/>
      <c r="M307" s="339"/>
      <c r="N307" s="339"/>
      <c r="O307" s="339"/>
      <c r="P307" s="339"/>
      <c r="Q307" s="339"/>
      <c r="R307" s="339"/>
      <c r="S307" s="339"/>
      <c r="T307" s="339"/>
      <c r="U307" s="339"/>
    </row>
    <row r="308" spans="1:21" s="340" customFormat="1" ht="18">
      <c r="A308" s="648">
        <v>307</v>
      </c>
      <c r="B308" s="46" t="s">
        <v>232</v>
      </c>
      <c r="C308" s="47" t="s">
        <v>292</v>
      </c>
      <c r="D308" s="649">
        <v>80</v>
      </c>
      <c r="E308" s="655"/>
      <c r="F308" s="656"/>
      <c r="G308" s="652">
        <v>0</v>
      </c>
      <c r="H308" s="502">
        <v>0</v>
      </c>
      <c r="I308" s="657"/>
      <c r="J308" s="654"/>
      <c r="K308" s="325"/>
      <c r="L308" s="339"/>
      <c r="M308" s="339"/>
      <c r="N308" s="339"/>
      <c r="O308" s="339"/>
      <c r="P308" s="339"/>
      <c r="Q308" s="339"/>
      <c r="R308" s="339"/>
      <c r="S308" s="339"/>
      <c r="T308" s="339"/>
      <c r="U308" s="339"/>
    </row>
    <row r="309" spans="1:21" s="340" customFormat="1" ht="18">
      <c r="A309" s="648">
        <v>308</v>
      </c>
      <c r="B309" s="46" t="s">
        <v>233</v>
      </c>
      <c r="C309" s="47" t="s">
        <v>292</v>
      </c>
      <c r="D309" s="649">
        <v>120</v>
      </c>
      <c r="E309" s="650">
        <v>445</v>
      </c>
      <c r="F309" s="658">
        <v>0</v>
      </c>
      <c r="G309" s="652">
        <v>445</v>
      </c>
      <c r="H309" s="502">
        <v>53400</v>
      </c>
      <c r="I309" s="653" t="s">
        <v>363</v>
      </c>
      <c r="J309" s="654" t="s">
        <v>1544</v>
      </c>
      <c r="K309" s="325"/>
      <c r="L309" s="339"/>
      <c r="M309" s="339"/>
      <c r="N309" s="339"/>
      <c r="O309" s="339"/>
      <c r="P309" s="339"/>
      <c r="Q309" s="339"/>
      <c r="R309" s="339"/>
      <c r="S309" s="339"/>
      <c r="T309" s="339"/>
      <c r="U309" s="339"/>
    </row>
    <row r="310" spans="1:21" s="340" customFormat="1" ht="18">
      <c r="A310" s="648">
        <v>309</v>
      </c>
      <c r="B310" s="46" t="s">
        <v>234</v>
      </c>
      <c r="C310" s="47" t="s">
        <v>292</v>
      </c>
      <c r="D310" s="649">
        <v>120</v>
      </c>
      <c r="E310" s="650">
        <v>445</v>
      </c>
      <c r="F310" s="658">
        <v>0</v>
      </c>
      <c r="G310" s="652">
        <v>445</v>
      </c>
      <c r="H310" s="502">
        <v>53400</v>
      </c>
      <c r="I310" s="653" t="s">
        <v>363</v>
      </c>
      <c r="J310" s="654" t="s">
        <v>1544</v>
      </c>
      <c r="K310" s="325"/>
      <c r="L310" s="339"/>
      <c r="M310" s="339"/>
      <c r="N310" s="339"/>
      <c r="O310" s="339"/>
      <c r="P310" s="339"/>
      <c r="Q310" s="339"/>
      <c r="R310" s="339"/>
      <c r="S310" s="339"/>
      <c r="T310" s="339"/>
      <c r="U310" s="339"/>
    </row>
    <row r="311" spans="1:21" s="340" customFormat="1" ht="18">
      <c r="A311" s="648">
        <v>310</v>
      </c>
      <c r="B311" s="46" t="s">
        <v>235</v>
      </c>
      <c r="C311" s="47" t="s">
        <v>292</v>
      </c>
      <c r="D311" s="649">
        <v>80</v>
      </c>
      <c r="E311" s="650">
        <v>445</v>
      </c>
      <c r="F311" s="658">
        <v>0</v>
      </c>
      <c r="G311" s="652">
        <v>445</v>
      </c>
      <c r="H311" s="502">
        <v>35600</v>
      </c>
      <c r="I311" s="653" t="s">
        <v>363</v>
      </c>
      <c r="J311" s="654" t="s">
        <v>1544</v>
      </c>
      <c r="K311" s="325"/>
      <c r="L311" s="339"/>
      <c r="M311" s="339"/>
      <c r="N311" s="339"/>
      <c r="O311" s="339"/>
      <c r="P311" s="339"/>
      <c r="Q311" s="339"/>
      <c r="R311" s="339"/>
      <c r="S311" s="339"/>
      <c r="T311" s="339"/>
      <c r="U311" s="339"/>
    </row>
    <row r="312" spans="1:21" s="340" customFormat="1" ht="18">
      <c r="A312" s="648">
        <v>311</v>
      </c>
      <c r="B312" s="46" t="s">
        <v>236</v>
      </c>
      <c r="C312" s="47" t="s">
        <v>292</v>
      </c>
      <c r="D312" s="649">
        <v>200</v>
      </c>
      <c r="E312" s="655"/>
      <c r="F312" s="656"/>
      <c r="G312" s="652">
        <v>0</v>
      </c>
      <c r="H312" s="502">
        <v>0</v>
      </c>
      <c r="I312" s="657"/>
      <c r="J312" s="654"/>
      <c r="K312" s="325"/>
      <c r="L312" s="339"/>
      <c r="M312" s="339"/>
      <c r="N312" s="339"/>
      <c r="O312" s="339"/>
      <c r="P312" s="339"/>
      <c r="Q312" s="339"/>
      <c r="R312" s="339"/>
      <c r="S312" s="339"/>
      <c r="T312" s="339"/>
      <c r="U312" s="339"/>
    </row>
    <row r="313" spans="1:21" s="340" customFormat="1" ht="18">
      <c r="A313" s="648">
        <v>312</v>
      </c>
      <c r="B313" s="46" t="s">
        <v>237</v>
      </c>
      <c r="C313" s="47" t="s">
        <v>292</v>
      </c>
      <c r="D313" s="649">
        <v>240</v>
      </c>
      <c r="E313" s="650">
        <v>385</v>
      </c>
      <c r="F313" s="658">
        <v>0</v>
      </c>
      <c r="G313" s="652">
        <v>385</v>
      </c>
      <c r="H313" s="502">
        <v>92400</v>
      </c>
      <c r="I313" s="653" t="s">
        <v>363</v>
      </c>
      <c r="J313" s="654" t="s">
        <v>1544</v>
      </c>
      <c r="K313" s="325"/>
      <c r="L313" s="339"/>
      <c r="M313" s="339"/>
      <c r="N313" s="339"/>
      <c r="O313" s="339"/>
      <c r="P313" s="339"/>
      <c r="Q313" s="339"/>
      <c r="R313" s="339"/>
      <c r="S313" s="339"/>
      <c r="T313" s="339"/>
      <c r="U313" s="339"/>
    </row>
    <row r="314" spans="1:21" s="340" customFormat="1" ht="18">
      <c r="A314" s="648">
        <v>313</v>
      </c>
      <c r="B314" s="46" t="s">
        <v>238</v>
      </c>
      <c r="C314" s="47" t="s">
        <v>292</v>
      </c>
      <c r="D314" s="649">
        <v>400</v>
      </c>
      <c r="E314" s="650">
        <v>385</v>
      </c>
      <c r="F314" s="658">
        <v>0</v>
      </c>
      <c r="G314" s="652">
        <v>385</v>
      </c>
      <c r="H314" s="502">
        <v>154000</v>
      </c>
      <c r="I314" s="653" t="s">
        <v>363</v>
      </c>
      <c r="J314" s="654" t="s">
        <v>1544</v>
      </c>
      <c r="K314" s="325"/>
      <c r="L314" s="339"/>
      <c r="M314" s="339"/>
      <c r="N314" s="339"/>
      <c r="O314" s="339"/>
      <c r="P314" s="339"/>
      <c r="Q314" s="339"/>
      <c r="R314" s="339"/>
      <c r="S314" s="339"/>
      <c r="T314" s="339"/>
      <c r="U314" s="339"/>
    </row>
    <row r="315" spans="1:21" s="340" customFormat="1" ht="18">
      <c r="A315" s="648">
        <v>314</v>
      </c>
      <c r="B315" s="46" t="s">
        <v>239</v>
      </c>
      <c r="C315" s="47" t="s">
        <v>292</v>
      </c>
      <c r="D315" s="649">
        <v>4</v>
      </c>
      <c r="E315" s="655"/>
      <c r="F315" s="656"/>
      <c r="G315" s="652">
        <v>0</v>
      </c>
      <c r="H315" s="502">
        <v>0</v>
      </c>
      <c r="I315" s="657"/>
      <c r="J315" s="654"/>
      <c r="K315" s="325"/>
      <c r="L315" s="339"/>
      <c r="M315" s="339"/>
      <c r="N315" s="339"/>
      <c r="O315" s="339"/>
      <c r="P315" s="339"/>
      <c r="Q315" s="339"/>
      <c r="R315" s="339"/>
      <c r="S315" s="339"/>
      <c r="T315" s="339"/>
      <c r="U315" s="339"/>
    </row>
    <row r="316" spans="1:21" s="340" customFormat="1" ht="18">
      <c r="A316" s="648">
        <v>315</v>
      </c>
      <c r="B316" s="46" t="s">
        <v>240</v>
      </c>
      <c r="C316" s="47" t="s">
        <v>292</v>
      </c>
      <c r="D316" s="649">
        <v>4</v>
      </c>
      <c r="E316" s="655"/>
      <c r="F316" s="656"/>
      <c r="G316" s="652">
        <v>0</v>
      </c>
      <c r="H316" s="502">
        <v>0</v>
      </c>
      <c r="I316" s="657"/>
      <c r="J316" s="654"/>
      <c r="K316" s="325"/>
      <c r="L316" s="339"/>
      <c r="M316" s="339"/>
      <c r="N316" s="339"/>
      <c r="O316" s="339"/>
      <c r="P316" s="339"/>
      <c r="Q316" s="339"/>
      <c r="R316" s="339"/>
      <c r="S316" s="339"/>
      <c r="T316" s="339"/>
      <c r="U316" s="339"/>
    </row>
    <row r="317" spans="1:21" s="340" customFormat="1" ht="18">
      <c r="A317" s="648">
        <v>316</v>
      </c>
      <c r="B317" s="46" t="s">
        <v>243</v>
      </c>
      <c r="C317" s="47" t="s">
        <v>292</v>
      </c>
      <c r="D317" s="649">
        <v>4</v>
      </c>
      <c r="E317" s="650">
        <v>6545</v>
      </c>
      <c r="F317" s="658">
        <v>0</v>
      </c>
      <c r="G317" s="652">
        <v>6545</v>
      </c>
      <c r="H317" s="502">
        <v>26180</v>
      </c>
      <c r="I317" s="653" t="s">
        <v>363</v>
      </c>
      <c r="J317" s="654" t="s">
        <v>677</v>
      </c>
      <c r="K317" s="325"/>
      <c r="L317" s="339"/>
      <c r="M317" s="339"/>
      <c r="N317" s="339"/>
      <c r="O317" s="339"/>
      <c r="P317" s="339"/>
      <c r="Q317" s="339"/>
      <c r="R317" s="339"/>
      <c r="S317" s="339"/>
      <c r="T317" s="339"/>
      <c r="U317" s="339"/>
    </row>
    <row r="318" spans="1:21" s="340" customFormat="1" ht="18">
      <c r="A318" s="648">
        <v>317</v>
      </c>
      <c r="B318" s="46" t="s">
        <v>814</v>
      </c>
      <c r="C318" s="47" t="s">
        <v>292</v>
      </c>
      <c r="D318" s="649">
        <v>4</v>
      </c>
      <c r="E318" s="650">
        <v>6545</v>
      </c>
      <c r="F318" s="658">
        <v>0</v>
      </c>
      <c r="G318" s="652">
        <v>6545</v>
      </c>
      <c r="H318" s="502">
        <v>26180</v>
      </c>
      <c r="I318" s="653" t="s">
        <v>363</v>
      </c>
      <c r="J318" s="654" t="s">
        <v>677</v>
      </c>
      <c r="K318" s="325"/>
      <c r="L318" s="339"/>
      <c r="M318" s="339"/>
      <c r="N318" s="339"/>
      <c r="O318" s="339"/>
      <c r="P318" s="339"/>
      <c r="Q318" s="339"/>
      <c r="R318" s="339"/>
      <c r="S318" s="339"/>
      <c r="T318" s="339"/>
      <c r="U318" s="339"/>
    </row>
    <row r="319" spans="1:21" s="340" customFormat="1" ht="18">
      <c r="A319" s="648">
        <v>318</v>
      </c>
      <c r="B319" s="46" t="s">
        <v>244</v>
      </c>
      <c r="C319" s="47" t="s">
        <v>292</v>
      </c>
      <c r="D319" s="649">
        <v>400</v>
      </c>
      <c r="E319" s="650">
        <v>1700</v>
      </c>
      <c r="F319" s="658">
        <v>0</v>
      </c>
      <c r="G319" s="652">
        <v>1700</v>
      </c>
      <c r="H319" s="502">
        <v>680000</v>
      </c>
      <c r="I319" s="653" t="s">
        <v>363</v>
      </c>
      <c r="J319" s="654" t="s">
        <v>678</v>
      </c>
      <c r="K319" s="325"/>
      <c r="L319" s="339"/>
      <c r="M319" s="339"/>
      <c r="N319" s="339"/>
      <c r="O319" s="339"/>
      <c r="P319" s="339"/>
      <c r="Q319" s="339"/>
      <c r="R319" s="339"/>
      <c r="S319" s="339"/>
      <c r="T319" s="339"/>
      <c r="U319" s="339"/>
    </row>
    <row r="320" spans="1:21" s="340" customFormat="1" ht="18">
      <c r="A320" s="648">
        <v>319</v>
      </c>
      <c r="B320" s="46" t="s">
        <v>245</v>
      </c>
      <c r="C320" s="47" t="s">
        <v>292</v>
      </c>
      <c r="D320" s="649">
        <v>400</v>
      </c>
      <c r="E320" s="650">
        <v>1700</v>
      </c>
      <c r="F320" s="658">
        <v>0</v>
      </c>
      <c r="G320" s="652">
        <v>1700</v>
      </c>
      <c r="H320" s="502">
        <v>680000</v>
      </c>
      <c r="I320" s="653" t="s">
        <v>363</v>
      </c>
      <c r="J320" s="654" t="s">
        <v>678</v>
      </c>
      <c r="K320" s="325"/>
      <c r="L320" s="339"/>
      <c r="M320" s="339"/>
      <c r="N320" s="339"/>
      <c r="O320" s="339"/>
      <c r="P320" s="339"/>
      <c r="Q320" s="339"/>
      <c r="R320" s="339"/>
      <c r="S320" s="339"/>
      <c r="T320" s="339"/>
      <c r="U320" s="339"/>
    </row>
    <row r="321" spans="1:21" ht="18">
      <c r="A321" s="648">
        <v>320</v>
      </c>
      <c r="B321" s="46" t="s">
        <v>815</v>
      </c>
      <c r="C321" s="47"/>
      <c r="D321" s="649">
        <v>400</v>
      </c>
      <c r="E321" s="650">
        <v>1700</v>
      </c>
      <c r="F321" s="658">
        <v>0</v>
      </c>
      <c r="G321" s="652">
        <v>1700</v>
      </c>
      <c r="H321" s="502">
        <v>680000</v>
      </c>
      <c r="I321" s="653" t="s">
        <v>363</v>
      </c>
      <c r="J321" s="654" t="s">
        <v>678</v>
      </c>
      <c r="K321" s="325"/>
      <c r="L321" s="325"/>
      <c r="M321" s="325"/>
      <c r="N321" s="325"/>
      <c r="O321" s="325"/>
      <c r="P321" s="325"/>
      <c r="Q321" s="325"/>
      <c r="R321" s="325"/>
      <c r="S321" s="325"/>
      <c r="T321" s="325"/>
      <c r="U321" s="325"/>
    </row>
    <row r="322" spans="1:21" ht="18">
      <c r="A322" s="648">
        <v>321</v>
      </c>
      <c r="B322" s="46" t="s">
        <v>816</v>
      </c>
      <c r="C322" s="47"/>
      <c r="D322" s="649">
        <v>8</v>
      </c>
      <c r="E322" s="650">
        <v>1700</v>
      </c>
      <c r="F322" s="658">
        <v>0</v>
      </c>
      <c r="G322" s="652">
        <v>1700</v>
      </c>
      <c r="H322" s="502">
        <v>13600</v>
      </c>
      <c r="I322" s="653" t="s">
        <v>363</v>
      </c>
      <c r="J322" s="654" t="s">
        <v>678</v>
      </c>
      <c r="K322" s="325"/>
      <c r="L322" s="325"/>
      <c r="M322" s="325"/>
      <c r="N322" s="325"/>
      <c r="O322" s="325"/>
      <c r="P322" s="325"/>
      <c r="Q322" s="325"/>
      <c r="R322" s="325"/>
      <c r="S322" s="325"/>
      <c r="T322" s="325"/>
      <c r="U322" s="325"/>
    </row>
    <row r="323" spans="1:21" ht="18">
      <c r="A323" s="648">
        <v>322</v>
      </c>
      <c r="B323" s="46" t="s">
        <v>241</v>
      </c>
      <c r="C323" s="47" t="s">
        <v>292</v>
      </c>
      <c r="D323" s="649">
        <v>20</v>
      </c>
      <c r="E323" s="650">
        <v>6545</v>
      </c>
      <c r="F323" s="658">
        <v>0</v>
      </c>
      <c r="G323" s="652">
        <v>6545</v>
      </c>
      <c r="H323" s="502">
        <v>130900</v>
      </c>
      <c r="I323" s="653" t="s">
        <v>363</v>
      </c>
      <c r="J323" s="654" t="s">
        <v>677</v>
      </c>
      <c r="K323" s="325"/>
      <c r="L323" s="325"/>
      <c r="M323" s="325"/>
      <c r="N323" s="325"/>
      <c r="O323" s="325"/>
      <c r="P323" s="325"/>
      <c r="Q323" s="325"/>
      <c r="R323" s="325"/>
      <c r="S323" s="325"/>
      <c r="T323" s="325"/>
      <c r="U323" s="325"/>
    </row>
    <row r="324" spans="1:21" ht="18">
      <c r="A324" s="648">
        <v>323</v>
      </c>
      <c r="B324" s="46" t="s">
        <v>242</v>
      </c>
      <c r="C324" s="47" t="s">
        <v>292</v>
      </c>
      <c r="D324" s="649">
        <v>8</v>
      </c>
      <c r="E324" s="650">
        <v>6545</v>
      </c>
      <c r="F324" s="658">
        <v>0</v>
      </c>
      <c r="G324" s="652">
        <v>6545</v>
      </c>
      <c r="H324" s="502">
        <v>52360</v>
      </c>
      <c r="I324" s="653" t="s">
        <v>363</v>
      </c>
      <c r="J324" s="654" t="s">
        <v>677</v>
      </c>
      <c r="K324" s="325"/>
      <c r="L324" s="325"/>
      <c r="M324" s="325"/>
      <c r="N324" s="325"/>
      <c r="O324" s="325"/>
      <c r="P324" s="325"/>
      <c r="Q324" s="325"/>
      <c r="R324" s="325"/>
      <c r="S324" s="325"/>
      <c r="T324" s="325"/>
      <c r="U324" s="325"/>
    </row>
    <row r="325" spans="1:21" ht="18">
      <c r="A325" s="648">
        <v>324</v>
      </c>
      <c r="B325" s="46" t="s">
        <v>817</v>
      </c>
      <c r="C325" s="47" t="s">
        <v>292</v>
      </c>
      <c r="D325" s="649">
        <v>50</v>
      </c>
      <c r="E325" s="650">
        <v>2700</v>
      </c>
      <c r="F325" s="658">
        <v>0</v>
      </c>
      <c r="G325" s="652">
        <v>2700</v>
      </c>
      <c r="H325" s="502">
        <v>135000</v>
      </c>
      <c r="I325" s="653" t="s">
        <v>363</v>
      </c>
      <c r="J325" s="654" t="s">
        <v>678</v>
      </c>
      <c r="K325" s="325"/>
      <c r="L325" s="325"/>
      <c r="M325" s="325"/>
      <c r="N325" s="325"/>
      <c r="O325" s="325"/>
      <c r="P325" s="325"/>
      <c r="Q325" s="325"/>
      <c r="R325" s="325"/>
      <c r="S325" s="325"/>
      <c r="T325" s="325"/>
      <c r="U325" s="325"/>
    </row>
    <row r="326" spans="1:21" ht="18">
      <c r="A326" s="648">
        <v>325</v>
      </c>
      <c r="B326" s="46" t="s">
        <v>246</v>
      </c>
      <c r="C326" s="47" t="s">
        <v>292</v>
      </c>
      <c r="D326" s="649">
        <v>12</v>
      </c>
      <c r="E326" s="650">
        <v>733333</v>
      </c>
      <c r="F326" s="651">
        <v>117333</v>
      </c>
      <c r="G326" s="652">
        <v>850666</v>
      </c>
      <c r="H326" s="502">
        <v>10207992</v>
      </c>
      <c r="I326" s="653" t="s">
        <v>564</v>
      </c>
      <c r="J326" s="654" t="s">
        <v>1540</v>
      </c>
      <c r="K326" s="325"/>
      <c r="L326" s="325"/>
      <c r="M326" s="325"/>
      <c r="N326" s="325"/>
      <c r="O326" s="325"/>
      <c r="P326" s="325"/>
      <c r="Q326" s="325"/>
      <c r="R326" s="325"/>
      <c r="S326" s="325"/>
      <c r="T326" s="325"/>
      <c r="U326" s="325"/>
    </row>
    <row r="327" spans="1:21" ht="18">
      <c r="A327" s="648">
        <v>326</v>
      </c>
      <c r="B327" s="46" t="s">
        <v>247</v>
      </c>
      <c r="C327" s="47" t="s">
        <v>292</v>
      </c>
      <c r="D327" s="649">
        <v>12</v>
      </c>
      <c r="E327" s="650">
        <v>533333</v>
      </c>
      <c r="F327" s="651">
        <v>85333</v>
      </c>
      <c r="G327" s="652">
        <v>618666</v>
      </c>
      <c r="H327" s="502">
        <v>7423992</v>
      </c>
      <c r="I327" s="653" t="s">
        <v>564</v>
      </c>
      <c r="J327" s="654" t="s">
        <v>1540</v>
      </c>
      <c r="K327" s="325"/>
      <c r="L327" s="325"/>
      <c r="M327" s="325"/>
      <c r="N327" s="325"/>
      <c r="O327" s="325"/>
      <c r="P327" s="325"/>
      <c r="Q327" s="325"/>
      <c r="R327" s="325"/>
      <c r="S327" s="325"/>
      <c r="T327" s="325"/>
      <c r="U327" s="325"/>
    </row>
    <row r="328" spans="1:21" ht="18">
      <c r="A328" s="648">
        <v>327</v>
      </c>
      <c r="B328" s="46" t="s">
        <v>248</v>
      </c>
      <c r="C328" s="47" t="s">
        <v>292</v>
      </c>
      <c r="D328" s="649">
        <v>12</v>
      </c>
      <c r="E328" s="650">
        <v>533333</v>
      </c>
      <c r="F328" s="651">
        <v>85333</v>
      </c>
      <c r="G328" s="652">
        <v>618666</v>
      </c>
      <c r="H328" s="502">
        <v>7423992</v>
      </c>
      <c r="I328" s="653" t="s">
        <v>564</v>
      </c>
      <c r="J328" s="654" t="s">
        <v>1540</v>
      </c>
      <c r="K328" s="325"/>
      <c r="L328" s="325"/>
      <c r="M328" s="325"/>
      <c r="N328" s="325"/>
      <c r="O328" s="325"/>
      <c r="P328" s="325"/>
      <c r="Q328" s="325"/>
      <c r="R328" s="325"/>
      <c r="S328" s="325"/>
      <c r="T328" s="325"/>
      <c r="U328" s="325"/>
    </row>
    <row r="329" spans="1:21" ht="18">
      <c r="A329" s="648">
        <v>328</v>
      </c>
      <c r="B329" s="666" t="s">
        <v>818</v>
      </c>
      <c r="C329" s="47" t="s">
        <v>311</v>
      </c>
      <c r="D329" s="649">
        <v>200</v>
      </c>
      <c r="E329" s="655"/>
      <c r="F329" s="656"/>
      <c r="G329" s="652">
        <v>0</v>
      </c>
      <c r="H329" s="502">
        <v>0</v>
      </c>
      <c r="I329" s="657"/>
      <c r="J329" s="654"/>
      <c r="K329" s="325"/>
      <c r="L329" s="325"/>
      <c r="M329" s="325"/>
      <c r="N329" s="325"/>
      <c r="O329" s="325"/>
      <c r="P329" s="325"/>
      <c r="Q329" s="325"/>
      <c r="R329" s="325"/>
      <c r="S329" s="325"/>
      <c r="T329" s="325"/>
      <c r="U329" s="325"/>
    </row>
    <row r="330" spans="1:21" ht="18">
      <c r="A330" s="648">
        <v>329</v>
      </c>
      <c r="B330" s="46" t="s">
        <v>249</v>
      </c>
      <c r="C330" s="47" t="s">
        <v>331</v>
      </c>
      <c r="D330" s="649">
        <v>80</v>
      </c>
      <c r="E330" s="650">
        <v>7733</v>
      </c>
      <c r="F330" s="651">
        <v>1237</v>
      </c>
      <c r="G330" s="652">
        <v>8970</v>
      </c>
      <c r="H330" s="502">
        <v>717600</v>
      </c>
      <c r="I330" s="653" t="s">
        <v>619</v>
      </c>
      <c r="J330" s="654" t="s">
        <v>1545</v>
      </c>
      <c r="K330" s="325"/>
      <c r="L330" s="325"/>
      <c r="M330" s="325"/>
      <c r="N330" s="325"/>
      <c r="O330" s="325"/>
      <c r="P330" s="325"/>
      <c r="Q330" s="325"/>
      <c r="R330" s="325"/>
      <c r="S330" s="325"/>
      <c r="T330" s="325"/>
      <c r="U330" s="325"/>
    </row>
    <row r="331" spans="1:21" s="340" customFormat="1" ht="18">
      <c r="A331" s="648">
        <v>330</v>
      </c>
      <c r="B331" s="46" t="s">
        <v>250</v>
      </c>
      <c r="C331" s="47" t="s">
        <v>332</v>
      </c>
      <c r="D331" s="649">
        <v>300</v>
      </c>
      <c r="E331" s="650">
        <v>6600</v>
      </c>
      <c r="F331" s="651">
        <v>1056</v>
      </c>
      <c r="G331" s="652">
        <v>7656</v>
      </c>
      <c r="H331" s="502">
        <v>2296800</v>
      </c>
      <c r="I331" s="653" t="s">
        <v>363</v>
      </c>
      <c r="J331" s="667" t="s">
        <v>679</v>
      </c>
      <c r="K331" s="325"/>
      <c r="L331" s="339"/>
      <c r="M331" s="339"/>
      <c r="N331" s="339"/>
      <c r="O331" s="339"/>
      <c r="P331" s="339"/>
      <c r="Q331" s="339"/>
      <c r="R331" s="339"/>
      <c r="S331" s="339"/>
      <c r="T331" s="339"/>
      <c r="U331" s="339"/>
    </row>
    <row r="332" spans="1:21" s="340" customFormat="1" ht="18">
      <c r="A332" s="648">
        <v>331</v>
      </c>
      <c r="B332" s="46" t="s">
        <v>819</v>
      </c>
      <c r="C332" s="47" t="s">
        <v>313</v>
      </c>
      <c r="D332" s="649">
        <v>200</v>
      </c>
      <c r="E332" s="650">
        <v>3793</v>
      </c>
      <c r="F332" s="651">
        <v>607</v>
      </c>
      <c r="G332" s="652">
        <v>4400</v>
      </c>
      <c r="H332" s="502">
        <v>880000</v>
      </c>
      <c r="I332" s="660" t="s">
        <v>509</v>
      </c>
      <c r="J332" s="654" t="s">
        <v>1546</v>
      </c>
      <c r="K332" s="325"/>
      <c r="L332" s="339"/>
      <c r="M332" s="339"/>
      <c r="N332" s="339"/>
      <c r="O332" s="339"/>
      <c r="P332" s="339"/>
      <c r="Q332" s="339"/>
      <c r="R332" s="339"/>
      <c r="S332" s="339"/>
      <c r="T332" s="339"/>
      <c r="U332" s="339"/>
    </row>
    <row r="333" spans="1:21" s="340" customFormat="1" ht="18">
      <c r="A333" s="648">
        <v>332</v>
      </c>
      <c r="B333" s="46" t="s">
        <v>251</v>
      </c>
      <c r="C333" s="47" t="s">
        <v>292</v>
      </c>
      <c r="D333" s="649">
        <v>800</v>
      </c>
      <c r="E333" s="655"/>
      <c r="F333" s="656"/>
      <c r="G333" s="652">
        <v>0</v>
      </c>
      <c r="H333" s="502">
        <v>0</v>
      </c>
      <c r="I333" s="657"/>
      <c r="J333" s="654"/>
      <c r="K333" s="325"/>
      <c r="L333" s="339"/>
      <c r="M333" s="339"/>
      <c r="N333" s="339"/>
      <c r="O333" s="339"/>
      <c r="P333" s="339"/>
      <c r="Q333" s="339"/>
      <c r="R333" s="339"/>
      <c r="S333" s="339"/>
      <c r="T333" s="339"/>
      <c r="U333" s="339"/>
    </row>
    <row r="334" spans="1:21" s="340" customFormat="1" ht="18">
      <c r="A334" s="648">
        <v>333</v>
      </c>
      <c r="B334" s="46" t="s">
        <v>252</v>
      </c>
      <c r="C334" s="47" t="s">
        <v>882</v>
      </c>
      <c r="D334" s="649">
        <v>20</v>
      </c>
      <c r="E334" s="650">
        <v>58987</v>
      </c>
      <c r="F334" s="658">
        <v>0</v>
      </c>
      <c r="G334" s="652">
        <v>58987</v>
      </c>
      <c r="H334" s="502">
        <v>1179740</v>
      </c>
      <c r="I334" s="653" t="s">
        <v>503</v>
      </c>
      <c r="J334" s="654" t="s">
        <v>680</v>
      </c>
      <c r="K334" s="325"/>
      <c r="L334" s="339"/>
      <c r="M334" s="339"/>
      <c r="N334" s="339"/>
      <c r="O334" s="339"/>
      <c r="P334" s="339"/>
      <c r="Q334" s="339"/>
      <c r="R334" s="339"/>
      <c r="S334" s="339"/>
      <c r="T334" s="339"/>
      <c r="U334" s="339"/>
    </row>
    <row r="335" spans="1:21" s="340" customFormat="1" ht="18">
      <c r="A335" s="648">
        <v>334</v>
      </c>
      <c r="B335" s="46" t="s">
        <v>253</v>
      </c>
      <c r="C335" s="47" t="s">
        <v>331</v>
      </c>
      <c r="D335" s="649">
        <v>140</v>
      </c>
      <c r="E335" s="655"/>
      <c r="F335" s="656"/>
      <c r="G335" s="652">
        <v>0</v>
      </c>
      <c r="H335" s="502">
        <v>0</v>
      </c>
      <c r="I335" s="657"/>
      <c r="J335" s="654"/>
      <c r="K335" s="325"/>
      <c r="L335" s="339"/>
      <c r="M335" s="339"/>
      <c r="N335" s="339"/>
      <c r="O335" s="339"/>
      <c r="P335" s="339"/>
      <c r="Q335" s="339"/>
      <c r="R335" s="339"/>
      <c r="S335" s="339"/>
      <c r="T335" s="339"/>
      <c r="U335" s="339"/>
    </row>
    <row r="336" spans="1:21" s="340" customFormat="1" ht="36">
      <c r="A336" s="648">
        <v>335</v>
      </c>
      <c r="B336" s="46" t="s">
        <v>820</v>
      </c>
      <c r="C336" s="47" t="s">
        <v>292</v>
      </c>
      <c r="D336" s="649">
        <v>12</v>
      </c>
      <c r="E336" s="655"/>
      <c r="F336" s="656"/>
      <c r="G336" s="652">
        <v>0</v>
      </c>
      <c r="H336" s="502">
        <v>0</v>
      </c>
      <c r="I336" s="657"/>
      <c r="J336" s="654"/>
      <c r="K336" s="325"/>
      <c r="L336" s="339"/>
      <c r="M336" s="339"/>
      <c r="N336" s="339"/>
      <c r="O336" s="339"/>
      <c r="P336" s="339"/>
      <c r="Q336" s="339"/>
      <c r="R336" s="339"/>
      <c r="S336" s="339"/>
      <c r="T336" s="339"/>
      <c r="U336" s="339"/>
    </row>
    <row r="337" spans="1:21" s="340" customFormat="1" ht="36">
      <c r="A337" s="648">
        <v>336</v>
      </c>
      <c r="B337" s="46" t="s">
        <v>821</v>
      </c>
      <c r="C337" s="47" t="s">
        <v>292</v>
      </c>
      <c r="D337" s="649">
        <v>12</v>
      </c>
      <c r="E337" s="655"/>
      <c r="F337" s="656"/>
      <c r="G337" s="652">
        <v>0</v>
      </c>
      <c r="H337" s="502">
        <v>0</v>
      </c>
      <c r="I337" s="657"/>
      <c r="J337" s="654"/>
      <c r="K337" s="325"/>
      <c r="L337" s="339"/>
      <c r="M337" s="339"/>
      <c r="N337" s="339"/>
      <c r="O337" s="339"/>
      <c r="P337" s="339"/>
      <c r="Q337" s="339"/>
      <c r="R337" s="339"/>
      <c r="S337" s="339"/>
      <c r="T337" s="339"/>
      <c r="U337" s="339"/>
    </row>
    <row r="338" spans="1:21" s="340" customFormat="1" ht="18">
      <c r="A338" s="648">
        <v>337</v>
      </c>
      <c r="B338" s="46" t="s">
        <v>822</v>
      </c>
      <c r="C338" s="47" t="s">
        <v>292</v>
      </c>
      <c r="D338" s="649">
        <v>8</v>
      </c>
      <c r="E338" s="650">
        <v>2431</v>
      </c>
      <c r="F338" s="658">
        <v>0</v>
      </c>
      <c r="G338" s="652">
        <v>2431</v>
      </c>
      <c r="H338" s="502">
        <v>19448</v>
      </c>
      <c r="I338" s="660" t="s">
        <v>375</v>
      </c>
      <c r="J338" s="654" t="s">
        <v>644</v>
      </c>
      <c r="K338" s="325"/>
      <c r="L338" s="339"/>
      <c r="M338" s="339"/>
      <c r="N338" s="339"/>
      <c r="O338" s="339"/>
      <c r="P338" s="339"/>
      <c r="Q338" s="339"/>
      <c r="R338" s="339"/>
      <c r="S338" s="339"/>
      <c r="T338" s="339"/>
      <c r="U338" s="339"/>
    </row>
    <row r="339" spans="1:21" s="340" customFormat="1" ht="18">
      <c r="A339" s="648">
        <v>338</v>
      </c>
      <c r="B339" s="46" t="s">
        <v>823</v>
      </c>
      <c r="C339" s="47" t="s">
        <v>292</v>
      </c>
      <c r="D339" s="649">
        <v>8</v>
      </c>
      <c r="E339" s="650">
        <v>2644</v>
      </c>
      <c r="F339" s="658">
        <v>0</v>
      </c>
      <c r="G339" s="652">
        <v>2644</v>
      </c>
      <c r="H339" s="502">
        <v>21152</v>
      </c>
      <c r="I339" s="660" t="s">
        <v>375</v>
      </c>
      <c r="J339" s="654" t="s">
        <v>644</v>
      </c>
      <c r="K339" s="325"/>
      <c r="L339" s="339"/>
      <c r="M339" s="339"/>
      <c r="N339" s="339"/>
      <c r="O339" s="339"/>
      <c r="P339" s="339"/>
      <c r="Q339" s="339"/>
      <c r="R339" s="339"/>
      <c r="S339" s="339"/>
      <c r="T339" s="339"/>
      <c r="U339" s="339"/>
    </row>
    <row r="340" spans="1:21" s="372" customFormat="1" ht="18">
      <c r="A340" s="648">
        <v>339</v>
      </c>
      <c r="B340" s="46" t="s">
        <v>824</v>
      </c>
      <c r="C340" s="47" t="s">
        <v>292</v>
      </c>
      <c r="D340" s="649">
        <v>8</v>
      </c>
      <c r="E340" s="650">
        <v>2708</v>
      </c>
      <c r="F340" s="658">
        <v>0</v>
      </c>
      <c r="G340" s="652">
        <v>2708</v>
      </c>
      <c r="H340" s="502">
        <v>21664</v>
      </c>
      <c r="I340" s="660" t="s">
        <v>375</v>
      </c>
      <c r="J340" s="654" t="s">
        <v>644</v>
      </c>
      <c r="K340" s="325"/>
      <c r="L340" s="371"/>
      <c r="M340" s="371"/>
      <c r="N340" s="371"/>
      <c r="O340" s="371"/>
      <c r="P340" s="371"/>
      <c r="Q340" s="371"/>
      <c r="R340" s="371"/>
      <c r="S340" s="371"/>
      <c r="T340" s="371"/>
      <c r="U340" s="371"/>
    </row>
    <row r="341" spans="1:21" s="372" customFormat="1" ht="18">
      <c r="A341" s="648">
        <v>340</v>
      </c>
      <c r="B341" s="46" t="s">
        <v>825</v>
      </c>
      <c r="C341" s="47" t="s">
        <v>292</v>
      </c>
      <c r="D341" s="649">
        <v>8</v>
      </c>
      <c r="E341" s="650">
        <v>2796</v>
      </c>
      <c r="F341" s="658">
        <v>0</v>
      </c>
      <c r="G341" s="652">
        <v>2796</v>
      </c>
      <c r="H341" s="502">
        <v>22368</v>
      </c>
      <c r="I341" s="660" t="s">
        <v>375</v>
      </c>
      <c r="J341" s="654" t="s">
        <v>644</v>
      </c>
      <c r="K341" s="325"/>
      <c r="L341" s="371"/>
      <c r="M341" s="371"/>
      <c r="N341" s="371"/>
      <c r="O341" s="371"/>
      <c r="P341" s="371"/>
      <c r="Q341" s="371"/>
      <c r="R341" s="371"/>
      <c r="S341" s="371"/>
      <c r="T341" s="371"/>
      <c r="U341" s="371"/>
    </row>
    <row r="342" spans="1:21" ht="18">
      <c r="A342" s="648">
        <v>341</v>
      </c>
      <c r="B342" s="46" t="s">
        <v>254</v>
      </c>
      <c r="C342" s="47" t="s">
        <v>292</v>
      </c>
      <c r="D342" s="649">
        <v>8</v>
      </c>
      <c r="E342" s="650">
        <v>2837</v>
      </c>
      <c r="F342" s="658">
        <v>0</v>
      </c>
      <c r="G342" s="652">
        <v>2837</v>
      </c>
      <c r="H342" s="502">
        <v>22696</v>
      </c>
      <c r="I342" s="660" t="s">
        <v>375</v>
      </c>
      <c r="J342" s="654" t="s">
        <v>644</v>
      </c>
      <c r="K342" s="325"/>
      <c r="L342" s="325"/>
      <c r="M342" s="325"/>
      <c r="N342" s="325"/>
      <c r="O342" s="325"/>
      <c r="P342" s="325"/>
      <c r="Q342" s="325"/>
      <c r="R342" s="325"/>
      <c r="S342" s="325"/>
      <c r="T342" s="325"/>
      <c r="U342" s="325"/>
    </row>
    <row r="343" spans="1:21" ht="18">
      <c r="A343" s="648">
        <v>342</v>
      </c>
      <c r="B343" s="46" t="s">
        <v>255</v>
      </c>
      <c r="C343" s="47" t="s">
        <v>292</v>
      </c>
      <c r="D343" s="649">
        <v>8</v>
      </c>
      <c r="E343" s="650">
        <v>3111</v>
      </c>
      <c r="F343" s="658">
        <v>0</v>
      </c>
      <c r="G343" s="652">
        <v>3111</v>
      </c>
      <c r="H343" s="502">
        <v>24888</v>
      </c>
      <c r="I343" s="660" t="s">
        <v>375</v>
      </c>
      <c r="J343" s="654" t="s">
        <v>644</v>
      </c>
      <c r="K343" s="325"/>
      <c r="L343" s="325"/>
      <c r="M343" s="325"/>
      <c r="N343" s="325"/>
      <c r="O343" s="325"/>
      <c r="P343" s="325"/>
      <c r="Q343" s="325"/>
      <c r="R343" s="325"/>
      <c r="S343" s="325"/>
      <c r="T343" s="325"/>
      <c r="U343" s="325"/>
    </row>
    <row r="344" spans="1:21" ht="18">
      <c r="A344" s="648">
        <v>343</v>
      </c>
      <c r="B344" s="46" t="s">
        <v>826</v>
      </c>
      <c r="C344" s="47" t="s">
        <v>292</v>
      </c>
      <c r="D344" s="649">
        <v>8</v>
      </c>
      <c r="E344" s="655"/>
      <c r="F344" s="656"/>
      <c r="G344" s="652">
        <v>0</v>
      </c>
      <c r="H344" s="502">
        <v>0</v>
      </c>
      <c r="I344" s="663"/>
      <c r="J344" s="654"/>
      <c r="K344" s="325"/>
      <c r="L344" s="325"/>
      <c r="M344" s="325"/>
      <c r="N344" s="325"/>
      <c r="O344" s="325"/>
      <c r="P344" s="325"/>
      <c r="Q344" s="325"/>
      <c r="R344" s="325"/>
      <c r="S344" s="325"/>
      <c r="T344" s="325"/>
      <c r="U344" s="325"/>
    </row>
    <row r="345" spans="1:21" ht="18">
      <c r="A345" s="648">
        <v>344</v>
      </c>
      <c r="B345" s="46" t="s">
        <v>827</v>
      </c>
      <c r="C345" s="47" t="s">
        <v>292</v>
      </c>
      <c r="D345" s="649">
        <v>4</v>
      </c>
      <c r="E345" s="655"/>
      <c r="F345" s="656"/>
      <c r="G345" s="652">
        <v>0</v>
      </c>
      <c r="H345" s="502">
        <v>0</v>
      </c>
      <c r="I345" s="663"/>
      <c r="J345" s="654"/>
      <c r="K345" s="325"/>
      <c r="L345" s="325"/>
      <c r="M345" s="325"/>
      <c r="N345" s="325"/>
      <c r="O345" s="325"/>
      <c r="P345" s="325"/>
      <c r="Q345" s="325"/>
      <c r="R345" s="325"/>
      <c r="S345" s="325"/>
      <c r="T345" s="325"/>
      <c r="U345" s="325"/>
    </row>
    <row r="346" spans="1:21" ht="18">
      <c r="A346" s="648">
        <v>345</v>
      </c>
      <c r="B346" s="46" t="s">
        <v>256</v>
      </c>
      <c r="C346" s="47" t="s">
        <v>292</v>
      </c>
      <c r="D346" s="649">
        <v>4</v>
      </c>
      <c r="E346" s="650">
        <v>6076</v>
      </c>
      <c r="F346" s="651">
        <v>972</v>
      </c>
      <c r="G346" s="652">
        <v>7048</v>
      </c>
      <c r="H346" s="502">
        <v>28192</v>
      </c>
      <c r="I346" s="660" t="s">
        <v>375</v>
      </c>
      <c r="J346" s="654" t="s">
        <v>553</v>
      </c>
      <c r="K346" s="325"/>
      <c r="L346" s="325"/>
      <c r="M346" s="325"/>
      <c r="N346" s="325"/>
      <c r="O346" s="325"/>
      <c r="P346" s="325"/>
      <c r="Q346" s="325"/>
      <c r="R346" s="325"/>
      <c r="S346" s="325"/>
      <c r="T346" s="325"/>
      <c r="U346" s="325"/>
    </row>
    <row r="347" spans="1:21" ht="18">
      <c r="A347" s="648">
        <v>346</v>
      </c>
      <c r="B347" s="46" t="s">
        <v>828</v>
      </c>
      <c r="C347" s="47"/>
      <c r="D347" s="649">
        <v>4</v>
      </c>
      <c r="E347" s="650">
        <v>6076</v>
      </c>
      <c r="F347" s="651">
        <v>972</v>
      </c>
      <c r="G347" s="652">
        <v>7048</v>
      </c>
      <c r="H347" s="502">
        <v>28192</v>
      </c>
      <c r="I347" s="660" t="s">
        <v>375</v>
      </c>
      <c r="J347" s="654" t="s">
        <v>553</v>
      </c>
      <c r="K347" s="325"/>
      <c r="L347" s="325"/>
      <c r="M347" s="325"/>
      <c r="N347" s="325"/>
      <c r="O347" s="325"/>
      <c r="P347" s="325"/>
      <c r="Q347" s="325"/>
      <c r="R347" s="325"/>
      <c r="S347" s="325"/>
      <c r="T347" s="325"/>
      <c r="U347" s="325"/>
    </row>
    <row r="348" spans="1:21" ht="18">
      <c r="A348" s="648">
        <v>347</v>
      </c>
      <c r="B348" s="46" t="s">
        <v>257</v>
      </c>
      <c r="C348" s="47" t="s">
        <v>292</v>
      </c>
      <c r="D348" s="649">
        <v>8</v>
      </c>
      <c r="E348" s="650">
        <v>6076</v>
      </c>
      <c r="F348" s="651">
        <v>972</v>
      </c>
      <c r="G348" s="652">
        <v>7048</v>
      </c>
      <c r="H348" s="502">
        <v>56384</v>
      </c>
      <c r="I348" s="660" t="s">
        <v>375</v>
      </c>
      <c r="J348" s="654" t="s">
        <v>553</v>
      </c>
      <c r="K348" s="325"/>
      <c r="L348" s="325"/>
      <c r="M348" s="325"/>
      <c r="N348" s="325"/>
      <c r="O348" s="325"/>
      <c r="P348" s="325"/>
      <c r="Q348" s="325"/>
      <c r="R348" s="325"/>
      <c r="S348" s="325"/>
      <c r="T348" s="325"/>
      <c r="U348" s="325"/>
    </row>
    <row r="349" spans="1:21" ht="18">
      <c r="A349" s="648">
        <v>348</v>
      </c>
      <c r="B349" s="46" t="s">
        <v>829</v>
      </c>
      <c r="C349" s="47" t="s">
        <v>292</v>
      </c>
      <c r="D349" s="649">
        <v>4</v>
      </c>
      <c r="E349" s="655"/>
      <c r="F349" s="656"/>
      <c r="G349" s="652">
        <v>0</v>
      </c>
      <c r="H349" s="502">
        <v>0</v>
      </c>
      <c r="I349" s="657"/>
      <c r="J349" s="654"/>
      <c r="K349" s="325"/>
      <c r="L349" s="325"/>
      <c r="M349" s="325"/>
      <c r="N349" s="325"/>
      <c r="O349" s="325"/>
      <c r="P349" s="325"/>
      <c r="Q349" s="325"/>
      <c r="R349" s="325"/>
      <c r="S349" s="325"/>
      <c r="T349" s="325"/>
      <c r="U349" s="325"/>
    </row>
    <row r="350" spans="1:21" ht="18">
      <c r="A350" s="648">
        <v>349</v>
      </c>
      <c r="B350" s="46" t="s">
        <v>830</v>
      </c>
      <c r="C350" s="47" t="s">
        <v>292</v>
      </c>
      <c r="D350" s="649">
        <v>4</v>
      </c>
      <c r="E350" s="655"/>
      <c r="F350" s="656"/>
      <c r="G350" s="652">
        <v>0</v>
      </c>
      <c r="H350" s="502">
        <v>0</v>
      </c>
      <c r="I350" s="657"/>
      <c r="J350" s="654"/>
      <c r="K350" s="325"/>
      <c r="L350" s="325"/>
      <c r="M350" s="325"/>
      <c r="N350" s="325"/>
      <c r="O350" s="325"/>
      <c r="P350" s="325"/>
      <c r="Q350" s="325"/>
      <c r="R350" s="325"/>
      <c r="S350" s="325"/>
      <c r="T350" s="325"/>
      <c r="U350" s="325"/>
    </row>
    <row r="351" spans="1:21" ht="18">
      <c r="A351" s="648">
        <v>350</v>
      </c>
      <c r="B351" s="46" t="s">
        <v>831</v>
      </c>
      <c r="C351" s="47" t="s">
        <v>292</v>
      </c>
      <c r="D351" s="649">
        <v>4</v>
      </c>
      <c r="E351" s="655"/>
      <c r="F351" s="656"/>
      <c r="G351" s="652">
        <v>0</v>
      </c>
      <c r="H351" s="502">
        <v>0</v>
      </c>
      <c r="I351" s="657"/>
      <c r="J351" s="654"/>
      <c r="K351" s="325"/>
      <c r="L351" s="325"/>
      <c r="M351" s="325"/>
      <c r="N351" s="325"/>
      <c r="O351" s="325"/>
      <c r="P351" s="325"/>
      <c r="Q351" s="325"/>
      <c r="R351" s="325"/>
      <c r="S351" s="325"/>
      <c r="T351" s="325"/>
      <c r="U351" s="325"/>
    </row>
    <row r="352" spans="1:21" ht="18">
      <c r="A352" s="648">
        <v>351</v>
      </c>
      <c r="B352" s="46" t="s">
        <v>832</v>
      </c>
      <c r="C352" s="47" t="s">
        <v>292</v>
      </c>
      <c r="D352" s="649">
        <v>4</v>
      </c>
      <c r="E352" s="655"/>
      <c r="F352" s="656"/>
      <c r="G352" s="652">
        <v>0</v>
      </c>
      <c r="H352" s="502">
        <v>0</v>
      </c>
      <c r="I352" s="657"/>
      <c r="J352" s="654"/>
      <c r="K352" s="325"/>
      <c r="L352" s="325"/>
      <c r="M352" s="325"/>
      <c r="N352" s="325"/>
      <c r="O352" s="325"/>
      <c r="P352" s="325"/>
      <c r="Q352" s="325"/>
      <c r="R352" s="325"/>
      <c r="S352" s="325"/>
      <c r="T352" s="325"/>
      <c r="U352" s="325"/>
    </row>
    <row r="353" spans="1:21" ht="18">
      <c r="A353" s="648">
        <v>352</v>
      </c>
      <c r="B353" s="46" t="s">
        <v>833</v>
      </c>
      <c r="C353" s="47" t="s">
        <v>292</v>
      </c>
      <c r="D353" s="649">
        <v>4</v>
      </c>
      <c r="E353" s="655"/>
      <c r="F353" s="656"/>
      <c r="G353" s="652">
        <v>0</v>
      </c>
      <c r="H353" s="502">
        <v>0</v>
      </c>
      <c r="I353" s="657"/>
      <c r="J353" s="654"/>
      <c r="K353" s="325"/>
      <c r="L353" s="325"/>
      <c r="M353" s="325"/>
      <c r="N353" s="325"/>
      <c r="O353" s="325"/>
      <c r="P353" s="325"/>
      <c r="Q353" s="325"/>
      <c r="R353" s="325"/>
      <c r="S353" s="325"/>
      <c r="T353" s="325"/>
      <c r="U353" s="325"/>
    </row>
    <row r="354" spans="1:21" ht="18">
      <c r="A354" s="648">
        <v>353</v>
      </c>
      <c r="B354" s="46" t="s">
        <v>258</v>
      </c>
      <c r="C354" s="47" t="s">
        <v>292</v>
      </c>
      <c r="D354" s="649">
        <v>24</v>
      </c>
      <c r="E354" s="650">
        <v>2160</v>
      </c>
      <c r="F354" s="651">
        <v>346</v>
      </c>
      <c r="G354" s="652">
        <v>2506</v>
      </c>
      <c r="H354" s="502">
        <v>60144</v>
      </c>
      <c r="I354" s="653" t="s">
        <v>363</v>
      </c>
      <c r="J354" s="654" t="s">
        <v>609</v>
      </c>
      <c r="K354" s="325"/>
      <c r="L354" s="325"/>
      <c r="M354" s="325"/>
      <c r="N354" s="325"/>
      <c r="O354" s="325"/>
      <c r="P354" s="325"/>
      <c r="Q354" s="325"/>
      <c r="R354" s="325"/>
      <c r="S354" s="325"/>
      <c r="T354" s="325"/>
      <c r="U354" s="325"/>
    </row>
    <row r="355" spans="1:21" ht="18">
      <c r="A355" s="648">
        <v>354</v>
      </c>
      <c r="B355" s="46" t="s">
        <v>834</v>
      </c>
      <c r="C355" s="47" t="s">
        <v>292</v>
      </c>
      <c r="D355" s="668">
        <v>30</v>
      </c>
      <c r="E355" s="650">
        <v>1545</v>
      </c>
      <c r="F355" s="651">
        <v>247</v>
      </c>
      <c r="G355" s="652">
        <v>1792</v>
      </c>
      <c r="H355" s="502">
        <v>53760</v>
      </c>
      <c r="I355" s="653" t="s">
        <v>363</v>
      </c>
      <c r="J355" s="654" t="s">
        <v>609</v>
      </c>
      <c r="K355" s="325"/>
      <c r="L355" s="325"/>
      <c r="M355" s="325"/>
      <c r="N355" s="325"/>
      <c r="O355" s="325"/>
      <c r="P355" s="325"/>
      <c r="Q355" s="325"/>
      <c r="R355" s="325"/>
      <c r="S355" s="325"/>
      <c r="T355" s="325"/>
      <c r="U355" s="325"/>
    </row>
    <row r="356" spans="1:21" ht="18">
      <c r="A356" s="648">
        <v>355</v>
      </c>
      <c r="B356" s="46" t="s">
        <v>835</v>
      </c>
      <c r="C356" s="47" t="s">
        <v>292</v>
      </c>
      <c r="D356" s="668">
        <v>30</v>
      </c>
      <c r="E356" s="650">
        <v>1545</v>
      </c>
      <c r="F356" s="651">
        <v>247</v>
      </c>
      <c r="G356" s="652">
        <v>1792</v>
      </c>
      <c r="H356" s="502">
        <v>53760</v>
      </c>
      <c r="I356" s="653" t="s">
        <v>363</v>
      </c>
      <c r="J356" s="654" t="s">
        <v>609</v>
      </c>
      <c r="K356" s="325"/>
      <c r="L356" s="325"/>
      <c r="M356" s="325"/>
      <c r="N356" s="325"/>
      <c r="O356" s="325"/>
      <c r="P356" s="325"/>
      <c r="Q356" s="325"/>
      <c r="R356" s="325"/>
      <c r="S356" s="325"/>
      <c r="T356" s="325"/>
      <c r="U356" s="325"/>
    </row>
    <row r="357" spans="1:21" ht="18">
      <c r="A357" s="648">
        <v>356</v>
      </c>
      <c r="B357" s="46" t="s">
        <v>259</v>
      </c>
      <c r="C357" s="47" t="s">
        <v>292</v>
      </c>
      <c r="D357" s="649">
        <v>100</v>
      </c>
      <c r="E357" s="650">
        <v>2160</v>
      </c>
      <c r="F357" s="651">
        <v>346</v>
      </c>
      <c r="G357" s="652">
        <v>2506</v>
      </c>
      <c r="H357" s="502">
        <v>250600</v>
      </c>
      <c r="I357" s="653" t="s">
        <v>363</v>
      </c>
      <c r="J357" s="654" t="s">
        <v>609</v>
      </c>
      <c r="K357" s="325"/>
      <c r="L357" s="325"/>
      <c r="M357" s="325"/>
      <c r="N357" s="325"/>
      <c r="O357" s="325"/>
      <c r="P357" s="325"/>
      <c r="Q357" s="325"/>
      <c r="R357" s="325"/>
      <c r="S357" s="325"/>
      <c r="T357" s="325"/>
      <c r="U357" s="325"/>
    </row>
    <row r="358" spans="1:21" ht="18">
      <c r="A358" s="648">
        <v>357</v>
      </c>
      <c r="B358" s="46" t="s">
        <v>260</v>
      </c>
      <c r="C358" s="47" t="s">
        <v>292</v>
      </c>
      <c r="D358" s="649">
        <v>100</v>
      </c>
      <c r="E358" s="650">
        <v>2160</v>
      </c>
      <c r="F358" s="651">
        <v>346</v>
      </c>
      <c r="G358" s="652">
        <v>2506</v>
      </c>
      <c r="H358" s="502">
        <v>250600</v>
      </c>
      <c r="I358" s="653" t="s">
        <v>363</v>
      </c>
      <c r="J358" s="654" t="s">
        <v>609</v>
      </c>
      <c r="K358" s="325"/>
      <c r="L358" s="325"/>
      <c r="M358" s="325"/>
      <c r="N358" s="325"/>
      <c r="O358" s="325"/>
      <c r="P358" s="325"/>
      <c r="Q358" s="325"/>
      <c r="R358" s="325"/>
      <c r="S358" s="325"/>
      <c r="T358" s="325"/>
      <c r="U358" s="325"/>
    </row>
    <row r="359" spans="1:21" ht="18">
      <c r="A359" s="648">
        <v>358</v>
      </c>
      <c r="B359" s="46" t="s">
        <v>261</v>
      </c>
      <c r="C359" s="47" t="s">
        <v>292</v>
      </c>
      <c r="D359" s="649">
        <v>20</v>
      </c>
      <c r="E359" s="650">
        <v>2160</v>
      </c>
      <c r="F359" s="651">
        <v>346</v>
      </c>
      <c r="G359" s="652">
        <v>2506</v>
      </c>
      <c r="H359" s="502">
        <v>50120</v>
      </c>
      <c r="I359" s="653" t="s">
        <v>363</v>
      </c>
      <c r="J359" s="654" t="s">
        <v>609</v>
      </c>
      <c r="K359" s="325"/>
      <c r="L359" s="325"/>
      <c r="M359" s="325"/>
      <c r="N359" s="325"/>
      <c r="O359" s="325"/>
      <c r="P359" s="325"/>
      <c r="Q359" s="325"/>
      <c r="R359" s="325"/>
      <c r="S359" s="325"/>
      <c r="T359" s="325"/>
      <c r="U359" s="325"/>
    </row>
    <row r="360" spans="1:21" ht="18">
      <c r="A360" s="648">
        <v>359</v>
      </c>
      <c r="B360" s="46" t="s">
        <v>262</v>
      </c>
      <c r="C360" s="47" t="s">
        <v>292</v>
      </c>
      <c r="D360" s="649">
        <v>20</v>
      </c>
      <c r="E360" s="650">
        <v>2160</v>
      </c>
      <c r="F360" s="651">
        <v>346</v>
      </c>
      <c r="G360" s="652">
        <v>2506</v>
      </c>
      <c r="H360" s="502">
        <v>50120</v>
      </c>
      <c r="I360" s="653" t="s">
        <v>363</v>
      </c>
      <c r="J360" s="654" t="s">
        <v>609</v>
      </c>
      <c r="K360" s="325"/>
      <c r="L360" s="325"/>
      <c r="M360" s="325"/>
      <c r="N360" s="325"/>
      <c r="O360" s="325"/>
      <c r="P360" s="325"/>
      <c r="Q360" s="325"/>
      <c r="R360" s="325"/>
      <c r="S360" s="325"/>
      <c r="T360" s="325"/>
      <c r="U360" s="325"/>
    </row>
    <row r="361" spans="1:21" ht="18">
      <c r="A361" s="648">
        <v>360</v>
      </c>
      <c r="B361" s="46" t="s">
        <v>263</v>
      </c>
      <c r="C361" s="47" t="s">
        <v>292</v>
      </c>
      <c r="D361" s="649">
        <v>4</v>
      </c>
      <c r="E361" s="650">
        <v>2160</v>
      </c>
      <c r="F361" s="651">
        <v>346</v>
      </c>
      <c r="G361" s="652">
        <v>2506</v>
      </c>
      <c r="H361" s="502">
        <v>10024</v>
      </c>
      <c r="I361" s="653" t="s">
        <v>363</v>
      </c>
      <c r="J361" s="654" t="s">
        <v>609</v>
      </c>
      <c r="K361" s="325"/>
      <c r="L361" s="325"/>
      <c r="M361" s="325"/>
      <c r="N361" s="325"/>
      <c r="O361" s="325"/>
      <c r="P361" s="325"/>
      <c r="Q361" s="325"/>
      <c r="R361" s="325"/>
      <c r="S361" s="325"/>
      <c r="T361" s="325"/>
      <c r="U361" s="325"/>
    </row>
    <row r="362" spans="1:21" ht="18">
      <c r="A362" s="648">
        <v>361</v>
      </c>
      <c r="B362" s="46" t="s">
        <v>264</v>
      </c>
      <c r="C362" s="47" t="s">
        <v>292</v>
      </c>
      <c r="D362" s="649">
        <v>12</v>
      </c>
      <c r="E362" s="650">
        <v>2160</v>
      </c>
      <c r="F362" s="651">
        <v>346</v>
      </c>
      <c r="G362" s="652">
        <v>2506</v>
      </c>
      <c r="H362" s="502">
        <v>30072</v>
      </c>
      <c r="I362" s="653" t="s">
        <v>363</v>
      </c>
      <c r="J362" s="654" t="s">
        <v>609</v>
      </c>
      <c r="K362" s="325"/>
      <c r="L362" s="325"/>
      <c r="M362" s="325"/>
      <c r="N362" s="325"/>
      <c r="O362" s="325"/>
      <c r="P362" s="325"/>
      <c r="Q362" s="325"/>
      <c r="R362" s="325"/>
      <c r="S362" s="325"/>
      <c r="T362" s="325"/>
      <c r="U362" s="325"/>
    </row>
    <row r="363" spans="1:21" ht="18">
      <c r="A363" s="648">
        <v>362</v>
      </c>
      <c r="B363" s="46" t="s">
        <v>836</v>
      </c>
      <c r="C363" s="47" t="s">
        <v>292</v>
      </c>
      <c r="D363" s="649">
        <v>4</v>
      </c>
      <c r="E363" s="655"/>
      <c r="F363" s="656"/>
      <c r="G363" s="652">
        <v>0</v>
      </c>
      <c r="H363" s="502">
        <v>0</v>
      </c>
      <c r="I363" s="657"/>
      <c r="J363" s="654"/>
      <c r="K363" s="325"/>
      <c r="L363" s="325"/>
      <c r="M363" s="325"/>
      <c r="N363" s="325"/>
      <c r="O363" s="325"/>
      <c r="P363" s="325"/>
      <c r="Q363" s="325"/>
      <c r="R363" s="325"/>
      <c r="S363" s="325"/>
      <c r="T363" s="325"/>
      <c r="U363" s="325"/>
    </row>
    <row r="364" spans="1:21" ht="18">
      <c r="A364" s="648">
        <v>363</v>
      </c>
      <c r="B364" s="46" t="s">
        <v>265</v>
      </c>
      <c r="C364" s="47" t="s">
        <v>292</v>
      </c>
      <c r="D364" s="649">
        <v>16</v>
      </c>
      <c r="E364" s="650">
        <v>2160</v>
      </c>
      <c r="F364" s="651">
        <v>346</v>
      </c>
      <c r="G364" s="652">
        <v>2506</v>
      </c>
      <c r="H364" s="502">
        <v>40096</v>
      </c>
      <c r="I364" s="653" t="s">
        <v>363</v>
      </c>
      <c r="J364" s="654" t="s">
        <v>609</v>
      </c>
      <c r="K364" s="325"/>
      <c r="L364" s="325"/>
      <c r="M364" s="325"/>
      <c r="N364" s="325"/>
      <c r="O364" s="325"/>
      <c r="P364" s="325"/>
      <c r="Q364" s="325"/>
      <c r="R364" s="325"/>
      <c r="S364" s="325"/>
      <c r="T364" s="325"/>
      <c r="U364" s="325"/>
    </row>
    <row r="365" spans="1:21" ht="18">
      <c r="A365" s="648">
        <v>364</v>
      </c>
      <c r="B365" s="46" t="s">
        <v>837</v>
      </c>
      <c r="C365" s="47" t="s">
        <v>292</v>
      </c>
      <c r="D365" s="649">
        <v>4</v>
      </c>
      <c r="E365" s="650">
        <v>1545</v>
      </c>
      <c r="F365" s="651">
        <v>247</v>
      </c>
      <c r="G365" s="652">
        <v>1792</v>
      </c>
      <c r="H365" s="502">
        <v>7168</v>
      </c>
      <c r="I365" s="653" t="s">
        <v>363</v>
      </c>
      <c r="J365" s="654" t="s">
        <v>609</v>
      </c>
      <c r="K365" s="325"/>
      <c r="L365" s="325"/>
      <c r="M365" s="325"/>
      <c r="N365" s="325"/>
      <c r="O365" s="325"/>
      <c r="P365" s="325"/>
      <c r="Q365" s="325"/>
      <c r="R365" s="325"/>
      <c r="S365" s="325"/>
      <c r="T365" s="325"/>
      <c r="U365" s="325"/>
    </row>
    <row r="366" spans="1:21" ht="18">
      <c r="A366" s="648">
        <v>365</v>
      </c>
      <c r="B366" s="46" t="s">
        <v>838</v>
      </c>
      <c r="C366" s="47" t="s">
        <v>292</v>
      </c>
      <c r="D366" s="649">
        <v>4</v>
      </c>
      <c r="E366" s="650">
        <v>2160</v>
      </c>
      <c r="F366" s="651">
        <v>346</v>
      </c>
      <c r="G366" s="652">
        <v>2506</v>
      </c>
      <c r="H366" s="502">
        <v>10024</v>
      </c>
      <c r="I366" s="653" t="s">
        <v>363</v>
      </c>
      <c r="J366" s="654" t="s">
        <v>609</v>
      </c>
      <c r="K366" s="325"/>
      <c r="L366" s="325"/>
      <c r="M366" s="325"/>
      <c r="N366" s="325"/>
      <c r="O366" s="325"/>
      <c r="P366" s="325"/>
      <c r="Q366" s="325"/>
      <c r="R366" s="325"/>
      <c r="S366" s="325"/>
      <c r="T366" s="325"/>
      <c r="U366" s="325"/>
    </row>
    <row r="367" spans="1:21" ht="18">
      <c r="A367" s="648">
        <v>366</v>
      </c>
      <c r="B367" s="46" t="s">
        <v>266</v>
      </c>
      <c r="C367" s="47" t="s">
        <v>292</v>
      </c>
      <c r="D367" s="649">
        <v>20</v>
      </c>
      <c r="E367" s="650">
        <v>2160</v>
      </c>
      <c r="F367" s="651">
        <v>346</v>
      </c>
      <c r="G367" s="652">
        <v>2506</v>
      </c>
      <c r="H367" s="502">
        <v>50120</v>
      </c>
      <c r="I367" s="653" t="s">
        <v>363</v>
      </c>
      <c r="J367" s="654" t="s">
        <v>609</v>
      </c>
      <c r="K367" s="325"/>
      <c r="L367" s="325"/>
      <c r="M367" s="325"/>
      <c r="N367" s="325"/>
      <c r="O367" s="325"/>
      <c r="P367" s="325"/>
      <c r="Q367" s="325"/>
      <c r="R367" s="325"/>
      <c r="S367" s="325"/>
      <c r="T367" s="325"/>
      <c r="U367" s="325"/>
    </row>
    <row r="368" spans="1:21" ht="18">
      <c r="A368" s="648">
        <v>367</v>
      </c>
      <c r="B368" s="46" t="s">
        <v>839</v>
      </c>
      <c r="C368" s="47" t="s">
        <v>292</v>
      </c>
      <c r="D368" s="649">
        <v>4</v>
      </c>
      <c r="E368" s="650">
        <v>1545</v>
      </c>
      <c r="F368" s="651">
        <v>247</v>
      </c>
      <c r="G368" s="652">
        <v>1792</v>
      </c>
      <c r="H368" s="502">
        <v>7168</v>
      </c>
      <c r="I368" s="653" t="s">
        <v>363</v>
      </c>
      <c r="J368" s="654" t="s">
        <v>609</v>
      </c>
      <c r="K368" s="325"/>
      <c r="L368" s="325"/>
      <c r="M368" s="325"/>
      <c r="N368" s="325"/>
      <c r="O368" s="325"/>
      <c r="P368" s="325"/>
      <c r="Q368" s="325"/>
      <c r="R368" s="325"/>
      <c r="S368" s="325"/>
      <c r="T368" s="325"/>
      <c r="U368" s="325"/>
    </row>
    <row r="369" spans="1:21" ht="18">
      <c r="A369" s="648">
        <v>368</v>
      </c>
      <c r="B369" s="46" t="s">
        <v>267</v>
      </c>
      <c r="C369" s="47" t="s">
        <v>292</v>
      </c>
      <c r="D369" s="649">
        <v>20</v>
      </c>
      <c r="E369" s="650">
        <v>2160</v>
      </c>
      <c r="F369" s="651">
        <v>346</v>
      </c>
      <c r="G369" s="652">
        <v>2506</v>
      </c>
      <c r="H369" s="502">
        <v>50120</v>
      </c>
      <c r="I369" s="653" t="s">
        <v>363</v>
      </c>
      <c r="J369" s="654" t="s">
        <v>609</v>
      </c>
      <c r="K369" s="325"/>
      <c r="L369" s="325"/>
      <c r="M369" s="325"/>
      <c r="N369" s="325"/>
      <c r="O369" s="325"/>
      <c r="P369" s="325"/>
      <c r="Q369" s="325"/>
      <c r="R369" s="325"/>
      <c r="S369" s="325"/>
      <c r="T369" s="325"/>
      <c r="U369" s="325"/>
    </row>
    <row r="370" spans="1:21" ht="18">
      <c r="A370" s="648">
        <v>369</v>
      </c>
      <c r="B370" s="46" t="s">
        <v>268</v>
      </c>
      <c r="C370" s="47" t="s">
        <v>292</v>
      </c>
      <c r="D370" s="649">
        <v>20</v>
      </c>
      <c r="E370" s="650">
        <v>2160</v>
      </c>
      <c r="F370" s="651">
        <v>346</v>
      </c>
      <c r="G370" s="652">
        <v>2506</v>
      </c>
      <c r="H370" s="502">
        <v>50120</v>
      </c>
      <c r="I370" s="653" t="s">
        <v>363</v>
      </c>
      <c r="J370" s="654" t="s">
        <v>609</v>
      </c>
      <c r="K370" s="325"/>
      <c r="L370" s="325"/>
      <c r="M370" s="325"/>
      <c r="N370" s="325"/>
      <c r="O370" s="325"/>
      <c r="P370" s="325"/>
      <c r="Q370" s="325"/>
      <c r="R370" s="325"/>
      <c r="S370" s="325"/>
      <c r="T370" s="325"/>
      <c r="U370" s="325"/>
    </row>
    <row r="371" spans="1:21" ht="18">
      <c r="A371" s="648">
        <v>370</v>
      </c>
      <c r="B371" s="46" t="s">
        <v>840</v>
      </c>
      <c r="C371" s="47" t="s">
        <v>292</v>
      </c>
      <c r="D371" s="649">
        <v>4</v>
      </c>
      <c r="E371" s="650">
        <v>27155</v>
      </c>
      <c r="F371" s="651">
        <v>4345</v>
      </c>
      <c r="G371" s="652">
        <v>31500</v>
      </c>
      <c r="H371" s="502">
        <v>126000</v>
      </c>
      <c r="I371" s="653" t="s">
        <v>363</v>
      </c>
      <c r="J371" s="654" t="s">
        <v>609</v>
      </c>
      <c r="K371" s="325"/>
      <c r="L371" s="325"/>
      <c r="M371" s="325"/>
      <c r="N371" s="325"/>
      <c r="O371" s="325"/>
      <c r="P371" s="325"/>
      <c r="Q371" s="325"/>
      <c r="R371" s="325"/>
      <c r="S371" s="325"/>
      <c r="T371" s="325"/>
      <c r="U371" s="325"/>
    </row>
    <row r="372" spans="1:21" ht="18">
      <c r="A372" s="648">
        <v>371</v>
      </c>
      <c r="B372" s="46" t="s">
        <v>269</v>
      </c>
      <c r="C372" s="47" t="s">
        <v>292</v>
      </c>
      <c r="D372" s="649">
        <v>20</v>
      </c>
      <c r="E372" s="655"/>
      <c r="F372" s="656"/>
      <c r="G372" s="652">
        <v>0</v>
      </c>
      <c r="H372" s="502">
        <v>0</v>
      </c>
      <c r="I372" s="657"/>
      <c r="J372" s="654"/>
      <c r="K372" s="325"/>
      <c r="L372" s="325"/>
      <c r="M372" s="325"/>
      <c r="N372" s="325"/>
      <c r="O372" s="325"/>
      <c r="P372" s="325"/>
      <c r="Q372" s="325"/>
      <c r="R372" s="325"/>
      <c r="S372" s="325"/>
      <c r="T372" s="325"/>
      <c r="U372" s="325"/>
    </row>
    <row r="373" spans="1:21" ht="18">
      <c r="A373" s="648">
        <v>372</v>
      </c>
      <c r="B373" s="46" t="s">
        <v>841</v>
      </c>
      <c r="C373" s="47" t="s">
        <v>292</v>
      </c>
      <c r="D373" s="649">
        <v>4</v>
      </c>
      <c r="E373" s="650">
        <v>27155</v>
      </c>
      <c r="F373" s="651">
        <v>4345</v>
      </c>
      <c r="G373" s="652">
        <v>31500</v>
      </c>
      <c r="H373" s="502">
        <v>126000</v>
      </c>
      <c r="I373" s="653" t="s">
        <v>363</v>
      </c>
      <c r="J373" s="654" t="s">
        <v>609</v>
      </c>
      <c r="K373" s="325"/>
      <c r="L373" s="325"/>
      <c r="M373" s="325"/>
      <c r="N373" s="325"/>
      <c r="O373" s="325"/>
      <c r="P373" s="325"/>
      <c r="Q373" s="325"/>
      <c r="R373" s="325"/>
      <c r="S373" s="325"/>
      <c r="T373" s="325"/>
      <c r="U373" s="325"/>
    </row>
    <row r="374" spans="1:21" ht="18">
      <c r="A374" s="648">
        <v>373</v>
      </c>
      <c r="B374" s="46" t="s">
        <v>842</v>
      </c>
      <c r="C374" s="47" t="s">
        <v>292</v>
      </c>
      <c r="D374" s="649">
        <v>4</v>
      </c>
      <c r="E374" s="650">
        <v>27155</v>
      </c>
      <c r="F374" s="651">
        <v>4345</v>
      </c>
      <c r="G374" s="652">
        <v>31500</v>
      </c>
      <c r="H374" s="502">
        <v>126000</v>
      </c>
      <c r="I374" s="653" t="s">
        <v>363</v>
      </c>
      <c r="J374" s="654" t="s">
        <v>609</v>
      </c>
      <c r="K374" s="325"/>
      <c r="L374" s="325"/>
      <c r="M374" s="325"/>
      <c r="N374" s="325"/>
      <c r="O374" s="325"/>
      <c r="P374" s="325"/>
      <c r="Q374" s="325"/>
      <c r="R374" s="325"/>
      <c r="S374" s="325"/>
      <c r="T374" s="325"/>
      <c r="U374" s="325"/>
    </row>
    <row r="375" spans="1:21" ht="18">
      <c r="A375" s="648">
        <v>374</v>
      </c>
      <c r="B375" s="46" t="s">
        <v>843</v>
      </c>
      <c r="C375" s="47" t="s">
        <v>292</v>
      </c>
      <c r="D375" s="649">
        <v>4</v>
      </c>
      <c r="E375" s="650">
        <v>27155</v>
      </c>
      <c r="F375" s="651">
        <v>4345</v>
      </c>
      <c r="G375" s="652">
        <v>31500</v>
      </c>
      <c r="H375" s="502">
        <v>126000</v>
      </c>
      <c r="I375" s="653" t="s">
        <v>363</v>
      </c>
      <c r="J375" s="654" t="s">
        <v>609</v>
      </c>
      <c r="K375" s="325"/>
      <c r="L375" s="325"/>
      <c r="M375" s="325"/>
      <c r="N375" s="325"/>
      <c r="O375" s="325"/>
      <c r="P375" s="325"/>
      <c r="Q375" s="325"/>
      <c r="R375" s="325"/>
      <c r="S375" s="325"/>
      <c r="T375" s="325"/>
      <c r="U375" s="325"/>
    </row>
    <row r="376" spans="1:21" ht="18">
      <c r="A376" s="648">
        <v>375</v>
      </c>
      <c r="B376" s="46" t="s">
        <v>844</v>
      </c>
      <c r="C376" s="47" t="s">
        <v>292</v>
      </c>
      <c r="D376" s="649">
        <v>4</v>
      </c>
      <c r="E376" s="650">
        <v>27155</v>
      </c>
      <c r="F376" s="651">
        <v>4345</v>
      </c>
      <c r="G376" s="652">
        <v>31500</v>
      </c>
      <c r="H376" s="502">
        <v>126000</v>
      </c>
      <c r="I376" s="653" t="s">
        <v>363</v>
      </c>
      <c r="J376" s="654" t="s">
        <v>609</v>
      </c>
      <c r="K376" s="325"/>
      <c r="L376" s="325"/>
      <c r="M376" s="325"/>
      <c r="N376" s="325"/>
      <c r="O376" s="325"/>
      <c r="P376" s="325"/>
      <c r="Q376" s="325"/>
      <c r="R376" s="325"/>
      <c r="S376" s="325"/>
      <c r="T376" s="325"/>
      <c r="U376" s="325"/>
    </row>
    <row r="377" spans="1:21" ht="18">
      <c r="A377" s="648">
        <v>376</v>
      </c>
      <c r="B377" s="46" t="s">
        <v>270</v>
      </c>
      <c r="C377" s="47" t="s">
        <v>292</v>
      </c>
      <c r="D377" s="649">
        <v>1200</v>
      </c>
      <c r="E377" s="650">
        <v>1000</v>
      </c>
      <c r="F377" s="658">
        <v>0</v>
      </c>
      <c r="G377" s="652">
        <v>1000</v>
      </c>
      <c r="H377" s="502">
        <v>1200000</v>
      </c>
      <c r="I377" s="653" t="s">
        <v>1528</v>
      </c>
      <c r="J377" s="654" t="s">
        <v>681</v>
      </c>
      <c r="K377" s="325"/>
      <c r="L377" s="325"/>
      <c r="M377" s="325"/>
      <c r="N377" s="325"/>
      <c r="O377" s="325"/>
      <c r="P377" s="325"/>
      <c r="Q377" s="325"/>
      <c r="R377" s="325"/>
      <c r="S377" s="325"/>
      <c r="T377" s="325"/>
      <c r="U377" s="325"/>
    </row>
    <row r="378" spans="1:21" ht="18">
      <c r="A378" s="648">
        <v>377</v>
      </c>
      <c r="B378" s="46" t="s">
        <v>271</v>
      </c>
      <c r="C378" s="47" t="s">
        <v>292</v>
      </c>
      <c r="D378" s="649">
        <v>1600</v>
      </c>
      <c r="E378" s="650">
        <v>1147</v>
      </c>
      <c r="F378" s="658">
        <v>0</v>
      </c>
      <c r="G378" s="652">
        <v>1147</v>
      </c>
      <c r="H378" s="502">
        <v>1835200</v>
      </c>
      <c r="I378" s="653" t="s">
        <v>1528</v>
      </c>
      <c r="J378" s="654" t="s">
        <v>681</v>
      </c>
      <c r="K378" s="325"/>
      <c r="L378" s="325"/>
      <c r="M378" s="325"/>
      <c r="N378" s="325"/>
      <c r="O378" s="325"/>
      <c r="P378" s="325"/>
      <c r="Q378" s="325"/>
      <c r="R378" s="325"/>
      <c r="S378" s="325"/>
      <c r="T378" s="325"/>
      <c r="U378" s="325"/>
    </row>
    <row r="379" spans="1:21" ht="18">
      <c r="A379" s="648">
        <v>378</v>
      </c>
      <c r="B379" s="46" t="s">
        <v>272</v>
      </c>
      <c r="C379" s="47" t="s">
        <v>292</v>
      </c>
      <c r="D379" s="649">
        <v>800</v>
      </c>
      <c r="E379" s="650">
        <v>1320</v>
      </c>
      <c r="F379" s="658">
        <v>0</v>
      </c>
      <c r="G379" s="652">
        <v>1320</v>
      </c>
      <c r="H379" s="502">
        <v>1056000</v>
      </c>
      <c r="I379" s="653" t="s">
        <v>1528</v>
      </c>
      <c r="J379" s="654" t="s">
        <v>681</v>
      </c>
      <c r="K379" s="325"/>
      <c r="L379" s="325"/>
      <c r="M379" s="325"/>
      <c r="N379" s="325"/>
      <c r="O379" s="325"/>
      <c r="P379" s="325"/>
      <c r="Q379" s="325"/>
      <c r="R379" s="325"/>
      <c r="S379" s="325"/>
      <c r="T379" s="325"/>
      <c r="U379" s="325"/>
    </row>
    <row r="380" spans="1:21" ht="18">
      <c r="A380" s="648">
        <v>379</v>
      </c>
      <c r="B380" s="46" t="s">
        <v>273</v>
      </c>
      <c r="C380" s="47" t="s">
        <v>292</v>
      </c>
      <c r="D380" s="649">
        <v>288</v>
      </c>
      <c r="E380" s="650">
        <v>5200</v>
      </c>
      <c r="F380" s="658">
        <v>0</v>
      </c>
      <c r="G380" s="652">
        <v>5200</v>
      </c>
      <c r="H380" s="502">
        <v>1497600</v>
      </c>
      <c r="I380" s="653" t="s">
        <v>397</v>
      </c>
      <c r="J380" s="654" t="s">
        <v>448</v>
      </c>
      <c r="K380" s="325"/>
      <c r="L380" s="325"/>
      <c r="M380" s="325"/>
      <c r="N380" s="325"/>
      <c r="O380" s="325"/>
      <c r="P380" s="325"/>
      <c r="Q380" s="325"/>
      <c r="R380" s="325"/>
      <c r="S380" s="325"/>
      <c r="T380" s="325"/>
      <c r="U380" s="325"/>
    </row>
    <row r="381" spans="1:21" ht="18">
      <c r="A381" s="648">
        <v>380</v>
      </c>
      <c r="B381" s="46" t="s">
        <v>274</v>
      </c>
      <c r="C381" s="47" t="s">
        <v>292</v>
      </c>
      <c r="D381" s="649">
        <v>288</v>
      </c>
      <c r="E381" s="650">
        <v>6067</v>
      </c>
      <c r="F381" s="658">
        <v>0</v>
      </c>
      <c r="G381" s="652">
        <v>6067</v>
      </c>
      <c r="H381" s="502">
        <v>1747296</v>
      </c>
      <c r="I381" s="653" t="s">
        <v>397</v>
      </c>
      <c r="J381" s="654" t="s">
        <v>448</v>
      </c>
      <c r="K381" s="325"/>
      <c r="L381" s="325"/>
      <c r="M381" s="325"/>
      <c r="N381" s="325"/>
      <c r="O381" s="325"/>
      <c r="P381" s="325"/>
      <c r="Q381" s="325"/>
      <c r="R381" s="325"/>
      <c r="S381" s="325"/>
      <c r="T381" s="325"/>
      <c r="U381" s="325"/>
    </row>
    <row r="382" spans="1:21" ht="18">
      <c r="A382" s="648">
        <v>381</v>
      </c>
      <c r="B382" s="46" t="s">
        <v>275</v>
      </c>
      <c r="C382" s="47" t="s">
        <v>292</v>
      </c>
      <c r="D382" s="649">
        <v>288</v>
      </c>
      <c r="E382" s="650">
        <v>7200</v>
      </c>
      <c r="F382" s="658">
        <v>0</v>
      </c>
      <c r="G382" s="652">
        <v>7200</v>
      </c>
      <c r="H382" s="502">
        <v>2073600</v>
      </c>
      <c r="I382" s="653" t="s">
        <v>397</v>
      </c>
      <c r="J382" s="654" t="s">
        <v>448</v>
      </c>
      <c r="K382" s="325"/>
      <c r="L382" s="325"/>
      <c r="M382" s="325"/>
      <c r="N382" s="325"/>
      <c r="O382" s="325"/>
      <c r="P382" s="325"/>
      <c r="Q382" s="325"/>
      <c r="R382" s="325"/>
      <c r="S382" s="325"/>
      <c r="T382" s="325"/>
      <c r="U382" s="325"/>
    </row>
    <row r="383" spans="1:21" ht="18">
      <c r="A383" s="648">
        <v>382</v>
      </c>
      <c r="B383" s="46" t="s">
        <v>276</v>
      </c>
      <c r="C383" s="47" t="s">
        <v>292</v>
      </c>
      <c r="D383" s="649">
        <v>1600</v>
      </c>
      <c r="E383" s="650">
        <v>1253</v>
      </c>
      <c r="F383" s="658">
        <v>0</v>
      </c>
      <c r="G383" s="652">
        <v>1253</v>
      </c>
      <c r="H383" s="502">
        <v>2004800</v>
      </c>
      <c r="I383" s="653" t="s">
        <v>1528</v>
      </c>
      <c r="J383" s="654" t="s">
        <v>682</v>
      </c>
      <c r="K383" s="325"/>
      <c r="L383" s="325"/>
      <c r="M383" s="325"/>
      <c r="N383" s="325"/>
      <c r="O383" s="325"/>
      <c r="P383" s="325"/>
      <c r="Q383" s="325"/>
      <c r="R383" s="325"/>
      <c r="S383" s="325"/>
      <c r="T383" s="325"/>
      <c r="U383" s="325"/>
    </row>
    <row r="384" spans="1:21" ht="18">
      <c r="A384" s="648">
        <v>383</v>
      </c>
      <c r="B384" s="46" t="s">
        <v>277</v>
      </c>
      <c r="C384" s="47" t="s">
        <v>292</v>
      </c>
      <c r="D384" s="649">
        <v>1600</v>
      </c>
      <c r="E384" s="650">
        <v>1560</v>
      </c>
      <c r="F384" s="658">
        <v>0</v>
      </c>
      <c r="G384" s="652">
        <v>1560</v>
      </c>
      <c r="H384" s="502">
        <v>2496000</v>
      </c>
      <c r="I384" s="653" t="s">
        <v>1528</v>
      </c>
      <c r="J384" s="654" t="s">
        <v>682</v>
      </c>
      <c r="K384" s="325"/>
      <c r="L384" s="325"/>
      <c r="M384" s="325"/>
      <c r="N384" s="325"/>
      <c r="O384" s="325"/>
      <c r="P384" s="325"/>
      <c r="Q384" s="325"/>
      <c r="R384" s="325"/>
      <c r="S384" s="325"/>
      <c r="T384" s="325"/>
      <c r="U384" s="325"/>
    </row>
    <row r="385" spans="1:21" ht="18">
      <c r="A385" s="648">
        <v>384</v>
      </c>
      <c r="B385" s="46" t="s">
        <v>278</v>
      </c>
      <c r="C385" s="47" t="s">
        <v>292</v>
      </c>
      <c r="D385" s="649">
        <v>1600</v>
      </c>
      <c r="E385" s="650">
        <v>1853</v>
      </c>
      <c r="F385" s="658">
        <v>0</v>
      </c>
      <c r="G385" s="652">
        <v>1853</v>
      </c>
      <c r="H385" s="502">
        <v>2964800</v>
      </c>
      <c r="I385" s="653" t="s">
        <v>1528</v>
      </c>
      <c r="J385" s="654" t="s">
        <v>682</v>
      </c>
      <c r="K385" s="325"/>
      <c r="L385" s="325"/>
      <c r="M385" s="325"/>
      <c r="N385" s="325"/>
      <c r="O385" s="325"/>
      <c r="P385" s="325"/>
      <c r="Q385" s="325"/>
      <c r="R385" s="325"/>
      <c r="S385" s="325"/>
      <c r="T385" s="325"/>
      <c r="U385" s="325"/>
    </row>
    <row r="386" spans="1:21" ht="18">
      <c r="A386" s="648">
        <v>385</v>
      </c>
      <c r="B386" s="46" t="s">
        <v>281</v>
      </c>
      <c r="C386" s="47" t="s">
        <v>292</v>
      </c>
      <c r="D386" s="649">
        <v>288</v>
      </c>
      <c r="E386" s="650">
        <v>5913</v>
      </c>
      <c r="F386" s="658">
        <v>0</v>
      </c>
      <c r="G386" s="652">
        <v>5913</v>
      </c>
      <c r="H386" s="502">
        <v>1702944</v>
      </c>
      <c r="I386" s="653" t="s">
        <v>564</v>
      </c>
      <c r="J386" s="654" t="s">
        <v>683</v>
      </c>
      <c r="K386" s="325"/>
      <c r="L386" s="325"/>
      <c r="M386" s="325"/>
      <c r="N386" s="325"/>
      <c r="O386" s="325"/>
      <c r="P386" s="325"/>
      <c r="Q386" s="325"/>
      <c r="R386" s="325"/>
      <c r="S386" s="325"/>
      <c r="T386" s="325"/>
      <c r="U386" s="325"/>
    </row>
    <row r="387" spans="1:21" ht="18">
      <c r="A387" s="648">
        <v>386</v>
      </c>
      <c r="B387" s="46" t="s">
        <v>282</v>
      </c>
      <c r="C387" s="47" t="s">
        <v>292</v>
      </c>
      <c r="D387" s="649">
        <v>96</v>
      </c>
      <c r="E387" s="650">
        <v>5801</v>
      </c>
      <c r="F387" s="658">
        <v>0</v>
      </c>
      <c r="G387" s="652">
        <v>5801</v>
      </c>
      <c r="H387" s="502">
        <v>556896</v>
      </c>
      <c r="I387" s="653" t="s">
        <v>564</v>
      </c>
      <c r="J387" s="654" t="s">
        <v>683</v>
      </c>
      <c r="K387" s="325"/>
      <c r="L387" s="325"/>
      <c r="M387" s="325"/>
      <c r="N387" s="325"/>
      <c r="O387" s="325"/>
      <c r="P387" s="325"/>
      <c r="Q387" s="325"/>
      <c r="R387" s="325"/>
      <c r="S387" s="325"/>
      <c r="T387" s="325"/>
      <c r="U387" s="325"/>
    </row>
    <row r="388" spans="1:21" ht="18">
      <c r="A388" s="648">
        <v>387</v>
      </c>
      <c r="B388" s="46" t="s">
        <v>284</v>
      </c>
      <c r="C388" s="47" t="s">
        <v>292</v>
      </c>
      <c r="D388" s="649">
        <v>288</v>
      </c>
      <c r="E388" s="650">
        <v>4559</v>
      </c>
      <c r="F388" s="658">
        <v>0</v>
      </c>
      <c r="G388" s="652">
        <v>4559</v>
      </c>
      <c r="H388" s="502">
        <v>1312992</v>
      </c>
      <c r="I388" s="653" t="s">
        <v>564</v>
      </c>
      <c r="J388" s="654" t="s">
        <v>683</v>
      </c>
      <c r="K388" s="325"/>
      <c r="L388" s="325"/>
      <c r="M388" s="325"/>
      <c r="N388" s="325"/>
      <c r="O388" s="325"/>
      <c r="P388" s="325"/>
      <c r="Q388" s="325"/>
      <c r="R388" s="325"/>
      <c r="S388" s="325"/>
      <c r="T388" s="325"/>
      <c r="U388" s="325"/>
    </row>
    <row r="389" spans="1:21" ht="18">
      <c r="A389" s="648">
        <v>388</v>
      </c>
      <c r="B389" s="46" t="s">
        <v>286</v>
      </c>
      <c r="C389" s="47" t="s">
        <v>292</v>
      </c>
      <c r="D389" s="649">
        <v>48</v>
      </c>
      <c r="E389" s="650">
        <v>6037</v>
      </c>
      <c r="F389" s="658">
        <v>0</v>
      </c>
      <c r="G389" s="652">
        <v>6037</v>
      </c>
      <c r="H389" s="502">
        <v>289776</v>
      </c>
      <c r="I389" s="653" t="s">
        <v>564</v>
      </c>
      <c r="J389" s="654" t="s">
        <v>683</v>
      </c>
      <c r="K389" s="325"/>
      <c r="L389" s="325"/>
      <c r="M389" s="325"/>
      <c r="N389" s="325"/>
      <c r="O389" s="325"/>
      <c r="P389" s="325"/>
      <c r="Q389" s="325"/>
      <c r="R389" s="325"/>
      <c r="S389" s="325"/>
      <c r="T389" s="325"/>
      <c r="U389" s="325"/>
    </row>
    <row r="390" spans="1:21" ht="18">
      <c r="A390" s="648">
        <v>389</v>
      </c>
      <c r="B390" s="46" t="s">
        <v>280</v>
      </c>
      <c r="C390" s="47" t="s">
        <v>292</v>
      </c>
      <c r="D390" s="649">
        <v>240</v>
      </c>
      <c r="E390" s="650">
        <v>6037</v>
      </c>
      <c r="F390" s="658">
        <v>0</v>
      </c>
      <c r="G390" s="652">
        <v>6037</v>
      </c>
      <c r="H390" s="502">
        <v>1448880</v>
      </c>
      <c r="I390" s="653" t="s">
        <v>564</v>
      </c>
      <c r="J390" s="654" t="s">
        <v>683</v>
      </c>
      <c r="K390" s="325"/>
      <c r="L390" s="325"/>
      <c r="M390" s="325"/>
      <c r="N390" s="325"/>
      <c r="O390" s="325"/>
      <c r="P390" s="325"/>
      <c r="Q390" s="325"/>
      <c r="R390" s="325"/>
      <c r="S390" s="325"/>
      <c r="T390" s="325"/>
      <c r="U390" s="325"/>
    </row>
    <row r="391" spans="1:21" ht="18">
      <c r="A391" s="648">
        <v>390</v>
      </c>
      <c r="B391" s="46" t="s">
        <v>283</v>
      </c>
      <c r="C391" s="47" t="s">
        <v>292</v>
      </c>
      <c r="D391" s="649">
        <v>240</v>
      </c>
      <c r="E391" s="650">
        <v>5439</v>
      </c>
      <c r="F391" s="658">
        <v>0</v>
      </c>
      <c r="G391" s="652">
        <v>5439</v>
      </c>
      <c r="H391" s="502">
        <v>1305360</v>
      </c>
      <c r="I391" s="653" t="s">
        <v>564</v>
      </c>
      <c r="J391" s="654" t="s">
        <v>683</v>
      </c>
      <c r="K391" s="325"/>
      <c r="L391" s="325"/>
      <c r="M391" s="325"/>
      <c r="N391" s="325"/>
      <c r="O391" s="325"/>
      <c r="P391" s="325"/>
      <c r="Q391" s="325"/>
      <c r="R391" s="325"/>
      <c r="S391" s="325"/>
      <c r="T391" s="325"/>
      <c r="U391" s="325"/>
    </row>
    <row r="392" spans="1:21" ht="18">
      <c r="A392" s="648">
        <v>391</v>
      </c>
      <c r="B392" s="46" t="s">
        <v>845</v>
      </c>
      <c r="C392" s="47" t="s">
        <v>292</v>
      </c>
      <c r="D392" s="649">
        <v>48</v>
      </c>
      <c r="E392" s="650">
        <v>7853</v>
      </c>
      <c r="F392" s="658">
        <v>0</v>
      </c>
      <c r="G392" s="652">
        <v>7853</v>
      </c>
      <c r="H392" s="502">
        <v>376944</v>
      </c>
      <c r="I392" s="653" t="s">
        <v>564</v>
      </c>
      <c r="J392" s="654" t="s">
        <v>683</v>
      </c>
      <c r="K392" s="325"/>
      <c r="L392" s="325"/>
      <c r="M392" s="325"/>
      <c r="N392" s="325"/>
      <c r="O392" s="325"/>
      <c r="P392" s="325"/>
      <c r="Q392" s="325"/>
      <c r="R392" s="325"/>
      <c r="S392" s="325"/>
      <c r="T392" s="325"/>
      <c r="U392" s="325"/>
    </row>
    <row r="393" spans="1:21" ht="18">
      <c r="A393" s="648">
        <v>392</v>
      </c>
      <c r="B393" s="46" t="s">
        <v>285</v>
      </c>
      <c r="C393" s="47" t="s">
        <v>292</v>
      </c>
      <c r="D393" s="649">
        <v>96</v>
      </c>
      <c r="E393" s="650">
        <v>7023</v>
      </c>
      <c r="F393" s="658">
        <v>0</v>
      </c>
      <c r="G393" s="652">
        <v>7023</v>
      </c>
      <c r="H393" s="502">
        <v>674208</v>
      </c>
      <c r="I393" s="653" t="s">
        <v>564</v>
      </c>
      <c r="J393" s="654" t="s">
        <v>683</v>
      </c>
      <c r="K393" s="325"/>
      <c r="L393" s="325"/>
      <c r="M393" s="325"/>
      <c r="N393" s="325"/>
      <c r="O393" s="325"/>
      <c r="P393" s="325"/>
      <c r="Q393" s="325"/>
      <c r="R393" s="325"/>
      <c r="S393" s="325"/>
      <c r="T393" s="325"/>
      <c r="U393" s="325"/>
    </row>
    <row r="394" spans="1:21" ht="18">
      <c r="A394" s="648">
        <v>393</v>
      </c>
      <c r="B394" s="46" t="s">
        <v>846</v>
      </c>
      <c r="C394" s="47" t="s">
        <v>292</v>
      </c>
      <c r="D394" s="649">
        <v>48</v>
      </c>
      <c r="E394" s="650">
        <v>6037</v>
      </c>
      <c r="F394" s="658">
        <v>0</v>
      </c>
      <c r="G394" s="652">
        <v>6037</v>
      </c>
      <c r="H394" s="502">
        <v>289776</v>
      </c>
      <c r="I394" s="653" t="s">
        <v>564</v>
      </c>
      <c r="J394" s="654" t="s">
        <v>683</v>
      </c>
      <c r="K394" s="325"/>
      <c r="L394" s="325"/>
      <c r="M394" s="325"/>
      <c r="N394" s="325"/>
      <c r="O394" s="325"/>
      <c r="P394" s="325"/>
      <c r="Q394" s="325"/>
      <c r="R394" s="325"/>
      <c r="S394" s="325"/>
      <c r="T394" s="325"/>
      <c r="U394" s="325"/>
    </row>
    <row r="395" spans="1:21" ht="18">
      <c r="A395" s="648">
        <v>394</v>
      </c>
      <c r="B395" s="46" t="s">
        <v>287</v>
      </c>
      <c r="C395" s="47" t="s">
        <v>292</v>
      </c>
      <c r="D395" s="649">
        <v>80</v>
      </c>
      <c r="E395" s="650">
        <v>22480</v>
      </c>
      <c r="F395" s="658">
        <v>0</v>
      </c>
      <c r="G395" s="652">
        <v>22480</v>
      </c>
      <c r="H395" s="502">
        <v>1798400</v>
      </c>
      <c r="I395" s="660" t="s">
        <v>344</v>
      </c>
      <c r="J395" s="654" t="s">
        <v>535</v>
      </c>
      <c r="K395" s="325"/>
      <c r="L395" s="325"/>
      <c r="M395" s="325"/>
      <c r="N395" s="325"/>
      <c r="O395" s="325"/>
      <c r="P395" s="325"/>
      <c r="Q395" s="325"/>
      <c r="R395" s="325"/>
      <c r="S395" s="325"/>
      <c r="T395" s="325"/>
      <c r="U395" s="325"/>
    </row>
    <row r="396" spans="1:21" ht="18">
      <c r="A396" s="648">
        <v>395</v>
      </c>
      <c r="B396" s="46" t="s">
        <v>288</v>
      </c>
      <c r="C396" s="47" t="s">
        <v>883</v>
      </c>
      <c r="D396" s="649">
        <v>2000</v>
      </c>
      <c r="E396" s="655"/>
      <c r="F396" s="656"/>
      <c r="G396" s="652">
        <v>0</v>
      </c>
      <c r="H396" s="502">
        <v>0</v>
      </c>
      <c r="I396" s="657"/>
      <c r="J396" s="654"/>
      <c r="K396" s="325"/>
      <c r="L396" s="325"/>
      <c r="M396" s="325"/>
      <c r="N396" s="325"/>
      <c r="O396" s="325"/>
      <c r="P396" s="325"/>
      <c r="Q396" s="325"/>
      <c r="R396" s="325"/>
      <c r="S396" s="325"/>
      <c r="T396" s="325"/>
      <c r="U396" s="325"/>
    </row>
    <row r="397" spans="1:21" ht="18">
      <c r="A397" s="648">
        <v>396</v>
      </c>
      <c r="B397" s="46" t="s">
        <v>289</v>
      </c>
      <c r="C397" s="47" t="s">
        <v>883</v>
      </c>
      <c r="D397" s="649">
        <v>1800</v>
      </c>
      <c r="E397" s="655"/>
      <c r="F397" s="656"/>
      <c r="G397" s="652">
        <v>0</v>
      </c>
      <c r="H397" s="502">
        <v>0</v>
      </c>
      <c r="I397" s="657"/>
      <c r="J397" s="654"/>
      <c r="K397" s="325"/>
      <c r="L397" s="325"/>
      <c r="M397" s="325"/>
      <c r="N397" s="325"/>
      <c r="O397" s="325"/>
      <c r="P397" s="325"/>
      <c r="Q397" s="325"/>
      <c r="R397" s="325"/>
      <c r="S397" s="325"/>
      <c r="T397" s="325"/>
      <c r="U397" s="325"/>
    </row>
    <row r="398" spans="1:21" s="340" customFormat="1" ht="36">
      <c r="A398" s="669">
        <v>397</v>
      </c>
      <c r="B398" s="46" t="s">
        <v>847</v>
      </c>
      <c r="C398" s="47" t="s">
        <v>884</v>
      </c>
      <c r="D398" s="649">
        <v>40</v>
      </c>
      <c r="E398" s="650">
        <v>28353</v>
      </c>
      <c r="F398" s="658">
        <v>0</v>
      </c>
      <c r="G398" s="670">
        <v>28353</v>
      </c>
      <c r="H398" s="671">
        <v>1134120</v>
      </c>
      <c r="I398" s="653" t="s">
        <v>369</v>
      </c>
      <c r="J398" s="654" t="s">
        <v>1442</v>
      </c>
      <c r="K398" s="325"/>
      <c r="L398" s="339"/>
      <c r="M398" s="339"/>
      <c r="N398" s="339"/>
      <c r="O398" s="339"/>
      <c r="P398" s="339"/>
      <c r="Q398" s="339"/>
      <c r="R398" s="339"/>
      <c r="S398" s="339"/>
      <c r="T398" s="339"/>
      <c r="U398" s="339"/>
    </row>
    <row r="399" spans="1:21" s="340" customFormat="1" ht="18">
      <c r="A399" s="669">
        <v>398</v>
      </c>
      <c r="B399" s="46" t="s">
        <v>848</v>
      </c>
      <c r="C399" s="47" t="s">
        <v>292</v>
      </c>
      <c r="D399" s="649">
        <v>40</v>
      </c>
      <c r="E399" s="650">
        <v>99147</v>
      </c>
      <c r="F399" s="658">
        <v>0</v>
      </c>
      <c r="G399" s="670">
        <v>99147</v>
      </c>
      <c r="H399" s="671">
        <v>3965880</v>
      </c>
      <c r="I399" s="653" t="s">
        <v>369</v>
      </c>
      <c r="J399" s="654" t="s">
        <v>1466</v>
      </c>
      <c r="K399" s="325"/>
      <c r="L399" s="339"/>
      <c r="M399" s="339"/>
      <c r="N399" s="339"/>
      <c r="O399" s="339"/>
      <c r="P399" s="339"/>
      <c r="Q399" s="339"/>
      <c r="R399" s="339"/>
      <c r="S399" s="339"/>
      <c r="T399" s="339"/>
      <c r="U399" s="339"/>
    </row>
    <row r="400" spans="1:21" s="340" customFormat="1" ht="18">
      <c r="A400" s="669">
        <v>399</v>
      </c>
      <c r="B400" s="46" t="s">
        <v>849</v>
      </c>
      <c r="C400" s="47" t="s">
        <v>292</v>
      </c>
      <c r="D400" s="649">
        <v>40</v>
      </c>
      <c r="E400" s="650">
        <v>190320</v>
      </c>
      <c r="F400" s="658">
        <v>0</v>
      </c>
      <c r="G400" s="670">
        <v>190320</v>
      </c>
      <c r="H400" s="671">
        <v>7612800</v>
      </c>
      <c r="I400" s="653" t="s">
        <v>369</v>
      </c>
      <c r="J400" s="654" t="s">
        <v>1466</v>
      </c>
      <c r="K400" s="325"/>
      <c r="L400" s="339"/>
      <c r="M400" s="339"/>
      <c r="N400" s="339"/>
      <c r="O400" s="339"/>
      <c r="P400" s="339"/>
      <c r="Q400" s="339"/>
      <c r="R400" s="339"/>
      <c r="S400" s="339"/>
      <c r="T400" s="339"/>
      <c r="U400" s="339"/>
    </row>
    <row r="401" spans="1:21" s="340" customFormat="1" ht="18">
      <c r="A401" s="669">
        <v>400</v>
      </c>
      <c r="B401" s="46" t="s">
        <v>850</v>
      </c>
      <c r="C401" s="47" t="s">
        <v>292</v>
      </c>
      <c r="D401" s="649">
        <v>40</v>
      </c>
      <c r="E401" s="650">
        <v>346667</v>
      </c>
      <c r="F401" s="658">
        <v>0</v>
      </c>
      <c r="G401" s="670">
        <v>346667</v>
      </c>
      <c r="H401" s="671">
        <v>13866680</v>
      </c>
      <c r="I401" s="653" t="s">
        <v>369</v>
      </c>
      <c r="J401" s="654" t="s">
        <v>1466</v>
      </c>
      <c r="K401" s="325"/>
      <c r="L401" s="339"/>
      <c r="M401" s="339"/>
      <c r="N401" s="339"/>
      <c r="O401" s="339"/>
      <c r="P401" s="339"/>
      <c r="Q401" s="339"/>
      <c r="R401" s="339"/>
      <c r="S401" s="339"/>
      <c r="T401" s="339"/>
      <c r="U401" s="339"/>
    </row>
    <row r="402" spans="1:21" s="340" customFormat="1" ht="18">
      <c r="A402" s="669">
        <v>401</v>
      </c>
      <c r="B402" s="46" t="s">
        <v>851</v>
      </c>
      <c r="C402" s="47" t="s">
        <v>292</v>
      </c>
      <c r="D402" s="649">
        <v>40</v>
      </c>
      <c r="E402" s="650">
        <v>433467</v>
      </c>
      <c r="F402" s="658">
        <v>0</v>
      </c>
      <c r="G402" s="670">
        <v>433467</v>
      </c>
      <c r="H402" s="671">
        <v>17338680</v>
      </c>
      <c r="I402" s="653" t="s">
        <v>369</v>
      </c>
      <c r="J402" s="654" t="s">
        <v>1466</v>
      </c>
      <c r="K402" s="325"/>
      <c r="L402" s="339"/>
      <c r="M402" s="339"/>
      <c r="N402" s="339"/>
      <c r="O402" s="339"/>
      <c r="P402" s="339"/>
      <c r="Q402" s="339"/>
      <c r="R402" s="339"/>
      <c r="S402" s="339"/>
      <c r="T402" s="339"/>
      <c r="U402" s="339"/>
    </row>
    <row r="403" spans="1:21" s="340" customFormat="1" ht="36">
      <c r="A403" s="669">
        <v>402</v>
      </c>
      <c r="B403" s="46" t="s">
        <v>852</v>
      </c>
      <c r="C403" s="47" t="s">
        <v>292</v>
      </c>
      <c r="D403" s="649">
        <v>24</v>
      </c>
      <c r="E403" s="650">
        <v>1648</v>
      </c>
      <c r="F403" s="658">
        <v>0</v>
      </c>
      <c r="G403" s="670">
        <v>1648</v>
      </c>
      <c r="H403" s="671">
        <v>39552</v>
      </c>
      <c r="I403" s="653" t="s">
        <v>397</v>
      </c>
      <c r="J403" s="654" t="s">
        <v>1432</v>
      </c>
      <c r="K403" s="325"/>
      <c r="L403" s="339"/>
      <c r="M403" s="339"/>
      <c r="N403" s="339"/>
      <c r="O403" s="339"/>
      <c r="P403" s="339"/>
      <c r="Q403" s="339"/>
      <c r="R403" s="339"/>
      <c r="S403" s="339"/>
      <c r="T403" s="339"/>
      <c r="U403" s="339"/>
    </row>
    <row r="404" spans="1:21" s="340" customFormat="1" ht="18">
      <c r="A404" s="669">
        <v>403</v>
      </c>
      <c r="B404" s="46" t="s">
        <v>853</v>
      </c>
      <c r="C404" s="47" t="s">
        <v>292</v>
      </c>
      <c r="D404" s="649">
        <v>40</v>
      </c>
      <c r="E404" s="655"/>
      <c r="F404" s="656"/>
      <c r="G404" s="670">
        <v>0</v>
      </c>
      <c r="H404" s="671">
        <v>0</v>
      </c>
      <c r="I404" s="657"/>
      <c r="J404" s="654"/>
      <c r="K404" s="325"/>
      <c r="L404" s="339"/>
      <c r="M404" s="339"/>
      <c r="N404" s="339"/>
      <c r="O404" s="339"/>
      <c r="P404" s="339"/>
      <c r="Q404" s="339"/>
      <c r="R404" s="339"/>
      <c r="S404" s="339"/>
      <c r="T404" s="339"/>
      <c r="U404" s="339"/>
    </row>
    <row r="405" spans="1:21" s="340" customFormat="1" ht="18">
      <c r="A405" s="669">
        <v>404</v>
      </c>
      <c r="B405" s="46" t="s">
        <v>854</v>
      </c>
      <c r="C405" s="47" t="s">
        <v>292</v>
      </c>
      <c r="D405" s="649">
        <v>40</v>
      </c>
      <c r="E405" s="655"/>
      <c r="F405" s="656"/>
      <c r="G405" s="670">
        <v>0</v>
      </c>
      <c r="H405" s="671">
        <v>0</v>
      </c>
      <c r="I405" s="657"/>
      <c r="J405" s="654"/>
      <c r="K405" s="325"/>
      <c r="L405" s="339"/>
      <c r="M405" s="339"/>
      <c r="N405" s="339"/>
      <c r="O405" s="339"/>
      <c r="P405" s="339"/>
      <c r="Q405" s="339"/>
      <c r="R405" s="339"/>
      <c r="S405" s="339"/>
      <c r="T405" s="339"/>
      <c r="U405" s="339"/>
    </row>
    <row r="406" spans="1:21" s="340" customFormat="1" ht="18">
      <c r="A406" s="669">
        <v>405</v>
      </c>
      <c r="B406" s="46" t="s">
        <v>855</v>
      </c>
      <c r="C406" s="47" t="s">
        <v>292</v>
      </c>
      <c r="D406" s="649">
        <v>40</v>
      </c>
      <c r="E406" s="655"/>
      <c r="F406" s="656"/>
      <c r="G406" s="670">
        <v>0</v>
      </c>
      <c r="H406" s="671">
        <v>0</v>
      </c>
      <c r="I406" s="657"/>
      <c r="J406" s="654"/>
      <c r="K406" s="325"/>
      <c r="L406" s="339"/>
      <c r="M406" s="339"/>
      <c r="N406" s="339"/>
      <c r="O406" s="339"/>
      <c r="P406" s="339"/>
      <c r="Q406" s="339"/>
      <c r="R406" s="339"/>
      <c r="S406" s="339"/>
      <c r="T406" s="339"/>
      <c r="U406" s="339"/>
    </row>
    <row r="407" spans="1:21" s="340" customFormat="1" ht="18">
      <c r="A407" s="669">
        <v>406</v>
      </c>
      <c r="B407" s="46" t="s">
        <v>856</v>
      </c>
      <c r="C407" s="47" t="s">
        <v>292</v>
      </c>
      <c r="D407" s="649">
        <v>20</v>
      </c>
      <c r="E407" s="655"/>
      <c r="F407" s="656"/>
      <c r="G407" s="670">
        <v>0</v>
      </c>
      <c r="H407" s="671">
        <v>0</v>
      </c>
      <c r="I407" s="657"/>
      <c r="J407" s="654"/>
      <c r="K407" s="325"/>
      <c r="L407" s="339"/>
      <c r="M407" s="339"/>
      <c r="N407" s="339"/>
      <c r="O407" s="339"/>
      <c r="P407" s="339"/>
      <c r="Q407" s="339"/>
      <c r="R407" s="339"/>
      <c r="S407" s="339"/>
      <c r="T407" s="339"/>
      <c r="U407" s="339"/>
    </row>
    <row r="408" spans="1:21" s="340" customFormat="1" ht="18">
      <c r="A408" s="669">
        <v>407</v>
      </c>
      <c r="B408" s="46" t="s">
        <v>857</v>
      </c>
      <c r="C408" s="47" t="s">
        <v>292</v>
      </c>
      <c r="D408" s="649">
        <v>40</v>
      </c>
      <c r="E408" s="655"/>
      <c r="F408" s="656"/>
      <c r="G408" s="670">
        <v>0</v>
      </c>
      <c r="H408" s="671">
        <v>0</v>
      </c>
      <c r="I408" s="657"/>
      <c r="J408" s="654"/>
      <c r="K408" s="325"/>
      <c r="L408" s="339"/>
      <c r="M408" s="339"/>
      <c r="N408" s="339"/>
      <c r="O408" s="339"/>
      <c r="P408" s="339"/>
      <c r="Q408" s="339"/>
      <c r="R408" s="339"/>
      <c r="S408" s="339"/>
      <c r="T408" s="339"/>
      <c r="U408" s="339"/>
    </row>
    <row r="409" spans="1:21" s="340" customFormat="1" ht="18">
      <c r="A409" s="669">
        <v>408</v>
      </c>
      <c r="B409" s="672" t="s">
        <v>858</v>
      </c>
      <c r="C409" s="673" t="s">
        <v>292</v>
      </c>
      <c r="D409" s="649">
        <v>8</v>
      </c>
      <c r="E409" s="655"/>
      <c r="F409" s="656"/>
      <c r="G409" s="670">
        <v>0</v>
      </c>
      <c r="H409" s="671">
        <v>0</v>
      </c>
      <c r="I409" s="657"/>
      <c r="J409" s="654"/>
      <c r="K409" s="325"/>
      <c r="L409" s="339"/>
      <c r="M409" s="339"/>
      <c r="N409" s="339"/>
      <c r="O409" s="339"/>
      <c r="P409" s="339"/>
      <c r="Q409" s="339"/>
      <c r="R409" s="339"/>
      <c r="S409" s="339"/>
      <c r="T409" s="339"/>
      <c r="U409" s="339"/>
    </row>
    <row r="410" spans="1:21" s="340" customFormat="1" ht="18">
      <c r="A410" s="669">
        <v>409</v>
      </c>
      <c r="B410" s="46" t="s">
        <v>859</v>
      </c>
      <c r="C410" s="47" t="s">
        <v>292</v>
      </c>
      <c r="D410" s="649">
        <v>40</v>
      </c>
      <c r="E410" s="655"/>
      <c r="F410" s="656"/>
      <c r="G410" s="670">
        <v>0</v>
      </c>
      <c r="H410" s="671">
        <v>0</v>
      </c>
      <c r="I410" s="657"/>
      <c r="J410" s="654"/>
      <c r="K410" s="325"/>
      <c r="L410" s="339"/>
      <c r="M410" s="339"/>
      <c r="N410" s="339"/>
      <c r="O410" s="339"/>
      <c r="P410" s="339"/>
      <c r="Q410" s="339"/>
      <c r="R410" s="339"/>
      <c r="S410" s="339"/>
      <c r="T410" s="339"/>
      <c r="U410" s="339"/>
    </row>
    <row r="411" spans="1:21" s="340" customFormat="1" ht="18">
      <c r="A411" s="669">
        <v>410</v>
      </c>
      <c r="B411" s="46" t="s">
        <v>860</v>
      </c>
      <c r="C411" s="47" t="s">
        <v>885</v>
      </c>
      <c r="D411" s="649">
        <v>16</v>
      </c>
      <c r="E411" s="655"/>
      <c r="F411" s="656"/>
      <c r="G411" s="670">
        <v>0</v>
      </c>
      <c r="H411" s="671">
        <v>0</v>
      </c>
      <c r="I411" s="657"/>
      <c r="J411" s="654"/>
      <c r="K411" s="325"/>
      <c r="L411" s="339"/>
      <c r="M411" s="339"/>
      <c r="N411" s="339"/>
      <c r="O411" s="339"/>
      <c r="P411" s="339"/>
      <c r="Q411" s="339"/>
      <c r="R411" s="339"/>
      <c r="S411" s="339"/>
      <c r="T411" s="339"/>
      <c r="U411" s="339"/>
    </row>
    <row r="412" spans="1:21" s="340" customFormat="1" ht="18">
      <c r="A412" s="669">
        <v>411</v>
      </c>
      <c r="B412" s="46" t="s">
        <v>861</v>
      </c>
      <c r="C412" s="47" t="s">
        <v>292</v>
      </c>
      <c r="D412" s="649">
        <v>2</v>
      </c>
      <c r="E412" s="655"/>
      <c r="F412" s="656"/>
      <c r="G412" s="670">
        <v>0</v>
      </c>
      <c r="H412" s="671">
        <v>0</v>
      </c>
      <c r="I412" s="657"/>
      <c r="J412" s="654"/>
      <c r="K412" s="325"/>
      <c r="L412" s="339"/>
      <c r="M412" s="339"/>
      <c r="N412" s="339"/>
      <c r="O412" s="339"/>
      <c r="P412" s="339"/>
      <c r="Q412" s="339"/>
      <c r="R412" s="339"/>
      <c r="S412" s="339"/>
      <c r="T412" s="339"/>
      <c r="U412" s="339"/>
    </row>
    <row r="413" spans="1:21" s="340" customFormat="1" ht="18">
      <c r="A413" s="669">
        <v>412</v>
      </c>
      <c r="B413" s="46" t="s">
        <v>862</v>
      </c>
      <c r="C413" s="673" t="s">
        <v>292</v>
      </c>
      <c r="D413" s="649">
        <v>2</v>
      </c>
      <c r="E413" s="655"/>
      <c r="F413" s="656"/>
      <c r="G413" s="670">
        <v>0</v>
      </c>
      <c r="H413" s="671">
        <v>0</v>
      </c>
      <c r="I413" s="657"/>
      <c r="J413" s="654"/>
      <c r="K413" s="325"/>
      <c r="L413" s="339"/>
      <c r="M413" s="339"/>
      <c r="N413" s="339"/>
      <c r="O413" s="339"/>
      <c r="P413" s="339"/>
      <c r="Q413" s="339"/>
      <c r="R413" s="339"/>
      <c r="S413" s="339"/>
      <c r="T413" s="339"/>
      <c r="U413" s="339"/>
    </row>
    <row r="414" spans="1:21" s="340" customFormat="1" ht="18">
      <c r="A414" s="669">
        <v>413</v>
      </c>
      <c r="B414" s="46" t="s">
        <v>863</v>
      </c>
      <c r="C414" s="47" t="s">
        <v>292</v>
      </c>
      <c r="D414" s="649">
        <v>40</v>
      </c>
      <c r="E414" s="655"/>
      <c r="F414" s="656"/>
      <c r="G414" s="670">
        <v>0</v>
      </c>
      <c r="H414" s="671">
        <v>0</v>
      </c>
      <c r="I414" s="657"/>
      <c r="J414" s="654"/>
      <c r="K414" s="325"/>
      <c r="L414" s="339"/>
      <c r="M414" s="339"/>
      <c r="N414" s="339"/>
      <c r="O414" s="339"/>
      <c r="P414" s="339"/>
      <c r="Q414" s="339"/>
      <c r="R414" s="339"/>
      <c r="S414" s="339"/>
      <c r="T414" s="339"/>
      <c r="U414" s="339"/>
    </row>
    <row r="415" spans="1:21" s="340" customFormat="1" ht="18">
      <c r="A415" s="669">
        <v>414</v>
      </c>
      <c r="B415" s="46" t="s">
        <v>864</v>
      </c>
      <c r="C415" s="47" t="s">
        <v>292</v>
      </c>
      <c r="D415" s="649">
        <v>12</v>
      </c>
      <c r="E415" s="650">
        <v>59255</v>
      </c>
      <c r="F415" s="658">
        <v>0</v>
      </c>
      <c r="G415" s="670">
        <v>59255</v>
      </c>
      <c r="H415" s="671">
        <v>711060</v>
      </c>
      <c r="I415" s="653" t="s">
        <v>363</v>
      </c>
      <c r="J415" s="654" t="s">
        <v>992</v>
      </c>
      <c r="K415" s="325"/>
      <c r="L415" s="339"/>
      <c r="M415" s="339"/>
      <c r="N415" s="339"/>
      <c r="O415" s="339"/>
      <c r="P415" s="339"/>
      <c r="Q415" s="339"/>
      <c r="R415" s="339"/>
      <c r="S415" s="339"/>
      <c r="T415" s="339"/>
      <c r="U415" s="339"/>
    </row>
    <row r="416" spans="1:21" s="340" customFormat="1" ht="18">
      <c r="A416" s="669">
        <v>415</v>
      </c>
      <c r="B416" s="46" t="s">
        <v>865</v>
      </c>
      <c r="C416" s="47" t="s">
        <v>292</v>
      </c>
      <c r="D416" s="649">
        <v>32</v>
      </c>
      <c r="E416" s="650">
        <v>74080</v>
      </c>
      <c r="F416" s="658">
        <v>0</v>
      </c>
      <c r="G416" s="670">
        <v>74080</v>
      </c>
      <c r="H416" s="671">
        <v>2370560</v>
      </c>
      <c r="I416" s="653" t="s">
        <v>363</v>
      </c>
      <c r="J416" s="654" t="s">
        <v>992</v>
      </c>
      <c r="K416" s="325"/>
      <c r="L416" s="339"/>
      <c r="M416" s="339"/>
      <c r="N416" s="339"/>
      <c r="O416" s="339"/>
      <c r="P416" s="339"/>
      <c r="Q416" s="339"/>
      <c r="R416" s="339"/>
      <c r="S416" s="339"/>
      <c r="T416" s="339"/>
      <c r="U416" s="339"/>
    </row>
    <row r="417" spans="1:21" s="340" customFormat="1" ht="36">
      <c r="A417" s="669">
        <v>416</v>
      </c>
      <c r="B417" s="46" t="s">
        <v>866</v>
      </c>
      <c r="C417" s="47" t="s">
        <v>886</v>
      </c>
      <c r="D417" s="649">
        <v>16</v>
      </c>
      <c r="E417" s="655"/>
      <c r="F417" s="656"/>
      <c r="G417" s="670">
        <v>0</v>
      </c>
      <c r="H417" s="671">
        <v>0</v>
      </c>
      <c r="I417" s="657"/>
      <c r="J417" s="654"/>
      <c r="K417" s="325"/>
      <c r="L417" s="339"/>
      <c r="M417" s="339"/>
      <c r="N417" s="339"/>
      <c r="O417" s="339"/>
      <c r="P417" s="339"/>
      <c r="Q417" s="339"/>
      <c r="R417" s="339"/>
      <c r="S417" s="339"/>
      <c r="T417" s="339"/>
      <c r="U417" s="339"/>
    </row>
    <row r="418" spans="1:21" s="340" customFormat="1" ht="18">
      <c r="A418" s="669">
        <v>417</v>
      </c>
      <c r="B418" s="46" t="s">
        <v>867</v>
      </c>
      <c r="C418" s="47" t="s">
        <v>887</v>
      </c>
      <c r="D418" s="649">
        <v>60</v>
      </c>
      <c r="E418" s="655"/>
      <c r="F418" s="656"/>
      <c r="G418" s="670">
        <v>0</v>
      </c>
      <c r="H418" s="671">
        <v>0</v>
      </c>
      <c r="I418" s="657"/>
      <c r="J418" s="654"/>
      <c r="K418" s="325"/>
      <c r="L418" s="339"/>
      <c r="M418" s="339"/>
      <c r="N418" s="339"/>
      <c r="O418" s="339"/>
      <c r="P418" s="339"/>
      <c r="Q418" s="339"/>
      <c r="R418" s="339"/>
      <c r="S418" s="339"/>
      <c r="T418" s="339"/>
      <c r="U418" s="339"/>
    </row>
    <row r="419" spans="1:21" s="340" customFormat="1" ht="18">
      <c r="A419" s="669">
        <v>418</v>
      </c>
      <c r="B419" s="46" t="s">
        <v>868</v>
      </c>
      <c r="C419" s="47" t="s">
        <v>887</v>
      </c>
      <c r="D419" s="649">
        <v>400</v>
      </c>
      <c r="E419" s="655"/>
      <c r="F419" s="656"/>
      <c r="G419" s="670">
        <v>0</v>
      </c>
      <c r="H419" s="671">
        <v>0</v>
      </c>
      <c r="I419" s="657"/>
      <c r="J419" s="654"/>
      <c r="K419" s="325"/>
      <c r="L419" s="339"/>
      <c r="M419" s="339"/>
      <c r="N419" s="339"/>
      <c r="O419" s="339"/>
      <c r="P419" s="339"/>
      <c r="Q419" s="339"/>
      <c r="R419" s="339"/>
      <c r="S419" s="339"/>
      <c r="T419" s="339"/>
      <c r="U419" s="339"/>
    </row>
    <row r="420" spans="1:21" ht="18">
      <c r="A420" s="648">
        <v>419</v>
      </c>
      <c r="B420" s="75" t="s">
        <v>869</v>
      </c>
      <c r="C420" s="76" t="s">
        <v>888</v>
      </c>
      <c r="D420" s="674">
        <v>10</v>
      </c>
      <c r="E420" s="655"/>
      <c r="F420" s="656"/>
      <c r="G420" s="652">
        <v>0</v>
      </c>
      <c r="H420" s="502">
        <v>0</v>
      </c>
      <c r="I420" s="657"/>
      <c r="J420" s="654"/>
      <c r="K420" s="325"/>
      <c r="L420" s="325"/>
      <c r="M420" s="325"/>
      <c r="N420" s="325"/>
      <c r="O420" s="325"/>
      <c r="P420" s="325"/>
      <c r="Q420" s="325"/>
      <c r="R420" s="325"/>
      <c r="S420" s="325"/>
      <c r="T420" s="325"/>
      <c r="U420" s="325"/>
    </row>
    <row r="421" spans="1:21" ht="18">
      <c r="A421" s="648">
        <v>420</v>
      </c>
      <c r="B421" s="75" t="s">
        <v>870</v>
      </c>
      <c r="C421" s="76" t="s">
        <v>888</v>
      </c>
      <c r="D421" s="674">
        <v>10</v>
      </c>
      <c r="E421" s="655"/>
      <c r="F421" s="656"/>
      <c r="G421" s="652">
        <v>0</v>
      </c>
      <c r="H421" s="502">
        <v>0</v>
      </c>
      <c r="I421" s="657"/>
      <c r="J421" s="654"/>
      <c r="K421" s="325"/>
      <c r="L421" s="325"/>
      <c r="M421" s="325"/>
      <c r="N421" s="325"/>
      <c r="O421" s="325"/>
      <c r="P421" s="325"/>
      <c r="Q421" s="325"/>
      <c r="R421" s="325"/>
      <c r="S421" s="325"/>
      <c r="T421" s="325"/>
      <c r="U421" s="325"/>
    </row>
    <row r="422" spans="1:21" ht="18">
      <c r="A422" s="648">
        <v>421</v>
      </c>
      <c r="B422" s="75" t="s">
        <v>871</v>
      </c>
      <c r="C422" s="76" t="s">
        <v>888</v>
      </c>
      <c r="D422" s="674">
        <v>10</v>
      </c>
      <c r="E422" s="655"/>
      <c r="F422" s="656"/>
      <c r="G422" s="652">
        <v>0</v>
      </c>
      <c r="H422" s="502">
        <v>0</v>
      </c>
      <c r="I422" s="657"/>
      <c r="J422" s="654"/>
      <c r="K422" s="325"/>
      <c r="L422" s="325"/>
      <c r="M422" s="325"/>
      <c r="N422" s="325"/>
      <c r="O422" s="325"/>
      <c r="P422" s="325"/>
      <c r="Q422" s="325"/>
      <c r="R422" s="325"/>
      <c r="S422" s="325"/>
      <c r="T422" s="325"/>
      <c r="U422" s="325"/>
    </row>
    <row r="423" spans="1:21" ht="18">
      <c r="A423" s="648">
        <v>422</v>
      </c>
      <c r="B423" s="75" t="s">
        <v>872</v>
      </c>
      <c r="C423" s="76" t="s">
        <v>889</v>
      </c>
      <c r="D423" s="674">
        <v>3</v>
      </c>
      <c r="E423" s="655"/>
      <c r="F423" s="656"/>
      <c r="G423" s="652">
        <v>0</v>
      </c>
      <c r="H423" s="502">
        <v>0</v>
      </c>
      <c r="I423" s="657"/>
      <c r="J423" s="654"/>
      <c r="K423" s="325"/>
      <c r="L423" s="325"/>
      <c r="M423" s="325"/>
      <c r="N423" s="325"/>
      <c r="O423" s="325"/>
      <c r="P423" s="325"/>
      <c r="Q423" s="325"/>
      <c r="R423" s="325"/>
      <c r="S423" s="325"/>
      <c r="T423" s="325"/>
      <c r="U423" s="325"/>
    </row>
    <row r="424" spans="1:21" ht="18">
      <c r="A424" s="648">
        <v>423</v>
      </c>
      <c r="B424" s="75" t="s">
        <v>873</v>
      </c>
      <c r="C424" s="76" t="s">
        <v>889</v>
      </c>
      <c r="D424" s="674">
        <v>8</v>
      </c>
      <c r="E424" s="655"/>
      <c r="F424" s="656"/>
      <c r="G424" s="652">
        <v>0</v>
      </c>
      <c r="H424" s="502">
        <v>0</v>
      </c>
      <c r="I424" s="657"/>
      <c r="J424" s="654"/>
      <c r="K424" s="325"/>
      <c r="L424" s="325"/>
      <c r="M424" s="325"/>
      <c r="N424" s="325"/>
      <c r="O424" s="325"/>
      <c r="P424" s="325"/>
      <c r="Q424" s="325"/>
      <c r="R424" s="325"/>
      <c r="S424" s="325"/>
      <c r="T424" s="325"/>
      <c r="U424" s="325"/>
    </row>
    <row r="425" spans="1:21" ht="18">
      <c r="A425" s="648">
        <v>424</v>
      </c>
      <c r="B425" s="75" t="s">
        <v>874</v>
      </c>
      <c r="C425" s="76" t="s">
        <v>889</v>
      </c>
      <c r="D425" s="674">
        <v>3</v>
      </c>
      <c r="E425" s="655"/>
      <c r="F425" s="656"/>
      <c r="G425" s="652">
        <v>0</v>
      </c>
      <c r="H425" s="502">
        <v>0</v>
      </c>
      <c r="I425" s="657"/>
      <c r="J425" s="654"/>
      <c r="K425" s="325"/>
      <c r="L425" s="325"/>
      <c r="M425" s="325"/>
      <c r="N425" s="325"/>
      <c r="O425" s="325"/>
      <c r="P425" s="325"/>
      <c r="Q425" s="325"/>
      <c r="R425" s="325"/>
      <c r="S425" s="325"/>
      <c r="T425" s="325"/>
      <c r="U425" s="325"/>
    </row>
    <row r="426" spans="1:21" ht="18">
      <c r="A426" s="648">
        <v>425</v>
      </c>
      <c r="B426" s="75" t="s">
        <v>875</v>
      </c>
      <c r="C426" s="76" t="s">
        <v>890</v>
      </c>
      <c r="D426" s="674">
        <v>2</v>
      </c>
      <c r="E426" s="655"/>
      <c r="F426" s="656"/>
      <c r="G426" s="652">
        <v>0</v>
      </c>
      <c r="H426" s="502">
        <v>0</v>
      </c>
      <c r="I426" s="657"/>
      <c r="J426" s="654"/>
      <c r="K426" s="325"/>
      <c r="L426" s="325"/>
      <c r="M426" s="325"/>
      <c r="N426" s="325"/>
      <c r="O426" s="325"/>
      <c r="P426" s="325"/>
      <c r="Q426" s="325"/>
      <c r="R426" s="325"/>
      <c r="S426" s="325"/>
      <c r="T426" s="325"/>
      <c r="U426" s="325"/>
    </row>
    <row r="427" spans="1:21" ht="19" thickBot="1">
      <c r="A427" s="675">
        <v>426</v>
      </c>
      <c r="B427" s="79" t="s">
        <v>876</v>
      </c>
      <c r="C427" s="80" t="s">
        <v>890</v>
      </c>
      <c r="D427" s="676">
        <v>2</v>
      </c>
      <c r="E427" s="677"/>
      <c r="F427" s="678"/>
      <c r="G427" s="679">
        <v>0</v>
      </c>
      <c r="H427" s="502">
        <v>0</v>
      </c>
      <c r="I427" s="680"/>
      <c r="J427" s="681"/>
      <c r="K427" s="325"/>
      <c r="L427" s="325"/>
      <c r="M427" s="325"/>
      <c r="N427" s="325"/>
      <c r="O427" s="325"/>
      <c r="P427" s="325"/>
      <c r="Q427" s="325"/>
      <c r="R427" s="325"/>
      <c r="S427" s="325"/>
      <c r="T427" s="325"/>
      <c r="U427" s="325"/>
    </row>
    <row r="428" spans="1:21" ht="19" thickBot="1">
      <c r="A428" s="682"/>
      <c r="B428" s="683"/>
      <c r="C428" s="684"/>
      <c r="D428" s="685"/>
      <c r="E428" s="686"/>
      <c r="F428" s="686"/>
      <c r="G428" s="697">
        <f>+SUM(G2:G427)</f>
        <v>11135636</v>
      </c>
      <c r="H428" s="687">
        <v>367939676</v>
      </c>
      <c r="I428" s="688"/>
      <c r="J428" s="689"/>
      <c r="K428" s="325"/>
      <c r="L428" s="325"/>
      <c r="M428" s="325"/>
      <c r="N428" s="325"/>
      <c r="O428" s="325"/>
      <c r="P428" s="325"/>
      <c r="Q428" s="325"/>
      <c r="R428" s="325"/>
      <c r="S428" s="325"/>
      <c r="T428" s="325"/>
      <c r="U428" s="325"/>
    </row>
    <row r="429" spans="1:21" ht="18">
      <c r="A429" s="325"/>
      <c r="B429" s="394"/>
      <c r="C429" s="325"/>
      <c r="D429" s="690"/>
      <c r="E429" s="397"/>
      <c r="F429" s="691"/>
      <c r="G429" s="325"/>
      <c r="H429" s="397"/>
      <c r="I429" s="325"/>
      <c r="J429" s="371"/>
      <c r="K429" s="325"/>
      <c r="L429" s="325"/>
      <c r="M429" s="325"/>
      <c r="N429" s="325"/>
      <c r="O429" s="325"/>
      <c r="P429" s="325"/>
      <c r="Q429" s="325"/>
      <c r="R429" s="325"/>
      <c r="S429" s="325"/>
      <c r="T429" s="325"/>
      <c r="U429" s="325"/>
    </row>
    <row r="430" spans="1:21" ht="18">
      <c r="A430" s="325" t="s">
        <v>1547</v>
      </c>
      <c r="B430" s="394"/>
      <c r="C430" s="325"/>
      <c r="D430" s="690"/>
      <c r="E430" s="397"/>
      <c r="F430" s="691"/>
      <c r="G430" s="325"/>
      <c r="H430" s="397"/>
      <c r="I430" s="325"/>
      <c r="J430" s="325"/>
      <c r="K430" s="325"/>
      <c r="L430" s="325"/>
      <c r="M430" s="325"/>
      <c r="N430" s="325"/>
      <c r="O430" s="325"/>
      <c r="P430" s="325"/>
      <c r="Q430" s="325"/>
      <c r="R430" s="325"/>
      <c r="S430" s="325"/>
      <c r="T430" s="325"/>
      <c r="U430" s="325"/>
    </row>
    <row r="431" spans="1:21" ht="18">
      <c r="A431" s="325"/>
      <c r="B431" s="394"/>
      <c r="C431" s="325"/>
      <c r="D431" s="690"/>
      <c r="E431" s="397"/>
      <c r="F431" s="691"/>
      <c r="G431" s="325"/>
      <c r="H431" s="397"/>
      <c r="I431" s="325"/>
      <c r="J431" s="325"/>
      <c r="K431" s="325"/>
      <c r="L431" s="325"/>
      <c r="M431" s="325"/>
      <c r="N431" s="325"/>
      <c r="O431" s="325"/>
      <c r="P431" s="325"/>
      <c r="Q431" s="325"/>
      <c r="R431" s="325"/>
      <c r="S431" s="325"/>
      <c r="T431" s="325"/>
      <c r="U431" s="325"/>
    </row>
    <row r="432" spans="1:21" ht="18">
      <c r="A432" s="325"/>
      <c r="B432" s="394"/>
      <c r="C432" s="325"/>
      <c r="D432" s="690"/>
      <c r="E432" s="397"/>
      <c r="F432" s="691"/>
      <c r="G432" s="325"/>
      <c r="H432" s="397"/>
      <c r="I432" s="325"/>
      <c r="J432" s="325"/>
      <c r="K432" s="325"/>
      <c r="L432" s="325"/>
      <c r="M432" s="325"/>
      <c r="N432" s="325"/>
      <c r="O432" s="325"/>
      <c r="P432" s="325"/>
      <c r="Q432" s="325"/>
      <c r="R432" s="325"/>
      <c r="S432" s="325"/>
      <c r="T432" s="325"/>
      <c r="U432" s="325"/>
    </row>
    <row r="433" spans="1:21" ht="18">
      <c r="A433" s="692" t="s">
        <v>1548</v>
      </c>
      <c r="B433" s="394"/>
      <c r="C433" s="325"/>
      <c r="D433" s="690"/>
      <c r="E433" s="397"/>
      <c r="F433" s="691"/>
      <c r="G433" s="325"/>
      <c r="H433" s="397"/>
      <c r="I433" s="325"/>
      <c r="J433" s="325"/>
      <c r="K433" s="325"/>
      <c r="L433" s="325"/>
      <c r="M433" s="325"/>
      <c r="N433" s="325"/>
      <c r="O433" s="325"/>
      <c r="P433" s="325"/>
      <c r="Q433" s="325"/>
      <c r="R433" s="325"/>
      <c r="S433" s="325"/>
      <c r="T433" s="325"/>
      <c r="U433" s="325"/>
    </row>
    <row r="434" spans="1:21" ht="18">
      <c r="A434" s="693" t="s">
        <v>1549</v>
      </c>
      <c r="B434" s="394"/>
      <c r="C434" s="325"/>
      <c r="D434" s="690"/>
      <c r="E434" s="397"/>
      <c r="F434" s="691"/>
      <c r="G434" s="325"/>
      <c r="H434" s="397"/>
      <c r="I434" s="325"/>
      <c r="J434" s="325"/>
      <c r="K434" s="325"/>
      <c r="L434" s="325"/>
      <c r="M434" s="325"/>
      <c r="N434" s="325"/>
      <c r="O434" s="325"/>
      <c r="P434" s="325"/>
      <c r="Q434" s="325"/>
      <c r="R434" s="325"/>
      <c r="S434" s="325"/>
      <c r="T434" s="325"/>
      <c r="U434" s="325"/>
    </row>
    <row r="435" spans="1:21" ht="18">
      <c r="A435" s="693" t="s">
        <v>1550</v>
      </c>
      <c r="B435" s="394"/>
      <c r="C435" s="325"/>
      <c r="D435" s="690"/>
      <c r="E435" s="397"/>
      <c r="F435" s="691"/>
      <c r="G435" s="325"/>
      <c r="H435" s="397"/>
      <c r="I435" s="325"/>
      <c r="J435" s="325"/>
      <c r="K435" s="325"/>
      <c r="L435" s="325"/>
      <c r="M435" s="325"/>
      <c r="N435" s="325"/>
      <c r="O435" s="325"/>
      <c r="P435" s="325"/>
      <c r="Q435" s="325"/>
      <c r="R435" s="325"/>
      <c r="S435" s="325"/>
      <c r="T435" s="325"/>
      <c r="U435" s="325"/>
    </row>
    <row r="436" spans="1:21" ht="18">
      <c r="A436" s="693" t="s">
        <v>1551</v>
      </c>
      <c r="B436" s="394"/>
      <c r="C436" s="325"/>
      <c r="D436" s="690"/>
      <c r="E436" s="397"/>
      <c r="F436" s="691"/>
      <c r="G436" s="325"/>
      <c r="H436" s="397"/>
      <c r="I436" s="325"/>
      <c r="J436" s="325"/>
      <c r="K436" s="325"/>
      <c r="L436" s="325"/>
      <c r="M436" s="325"/>
      <c r="N436" s="325"/>
      <c r="O436" s="325"/>
      <c r="P436" s="325"/>
      <c r="Q436" s="325"/>
      <c r="R436" s="325"/>
      <c r="S436" s="325"/>
      <c r="T436" s="325"/>
      <c r="U436" s="325"/>
    </row>
    <row r="437" spans="1:21" ht="18">
      <c r="A437" s="693" t="s">
        <v>1552</v>
      </c>
      <c r="B437" s="394"/>
      <c r="C437" s="325"/>
      <c r="D437" s="690"/>
      <c r="E437" s="397"/>
      <c r="F437" s="691"/>
      <c r="G437" s="325"/>
      <c r="H437" s="397"/>
      <c r="I437" s="325"/>
      <c r="J437" s="325"/>
      <c r="K437" s="325"/>
      <c r="L437" s="325"/>
      <c r="M437" s="325"/>
      <c r="N437" s="325"/>
      <c r="O437" s="325"/>
      <c r="P437" s="325"/>
      <c r="Q437" s="325"/>
      <c r="R437" s="325"/>
      <c r="S437" s="325"/>
      <c r="T437" s="325"/>
      <c r="U437" s="325"/>
    </row>
    <row r="438" spans="1:21" ht="18">
      <c r="A438" s="325"/>
      <c r="B438" s="394"/>
      <c r="C438" s="325"/>
      <c r="D438" s="690"/>
      <c r="E438" s="397"/>
      <c r="F438" s="691"/>
      <c r="G438" s="325"/>
      <c r="H438" s="397"/>
      <c r="I438" s="325"/>
      <c r="J438" s="325"/>
      <c r="K438" s="325"/>
      <c r="L438" s="325"/>
      <c r="M438" s="325"/>
      <c r="N438" s="325"/>
      <c r="O438" s="325"/>
      <c r="P438" s="325"/>
      <c r="Q438" s="325"/>
      <c r="R438" s="325"/>
      <c r="S438" s="325"/>
      <c r="T438" s="325"/>
      <c r="U438" s="325"/>
    </row>
    <row r="439" spans="1:21" ht="18">
      <c r="A439" s="325"/>
      <c r="B439" s="394"/>
      <c r="C439" s="325"/>
      <c r="D439" s="690"/>
      <c r="E439" s="397"/>
      <c r="F439" s="691"/>
      <c r="G439" s="325"/>
      <c r="H439" s="397"/>
      <c r="I439" s="325"/>
      <c r="J439" s="325"/>
      <c r="K439" s="325"/>
      <c r="L439" s="325"/>
      <c r="M439" s="325"/>
      <c r="N439" s="325"/>
      <c r="O439" s="325"/>
      <c r="P439" s="325"/>
      <c r="Q439" s="325"/>
      <c r="R439" s="325"/>
      <c r="S439" s="325"/>
      <c r="T439" s="325"/>
      <c r="U439" s="325"/>
    </row>
    <row r="440" spans="1:21" ht="18">
      <c r="A440" s="325"/>
      <c r="B440" s="394"/>
      <c r="C440" s="325"/>
      <c r="D440" s="690"/>
      <c r="E440" s="397"/>
      <c r="F440" s="691"/>
      <c r="G440" s="325"/>
      <c r="H440" s="397"/>
      <c r="I440" s="325"/>
      <c r="J440" s="325"/>
      <c r="K440" s="325"/>
      <c r="L440" s="325"/>
      <c r="M440" s="325"/>
      <c r="N440" s="325"/>
      <c r="O440" s="325"/>
      <c r="P440" s="325"/>
      <c r="Q440" s="325"/>
      <c r="R440" s="325"/>
      <c r="S440" s="325"/>
      <c r="T440" s="325"/>
      <c r="U440" s="325"/>
    </row>
    <row r="441" spans="1:21" ht="18">
      <c r="A441" s="325"/>
      <c r="B441" s="394"/>
      <c r="C441" s="325"/>
      <c r="D441" s="690"/>
      <c r="E441" s="397"/>
      <c r="F441" s="691"/>
      <c r="G441" s="325"/>
      <c r="H441" s="397"/>
      <c r="I441" s="325"/>
      <c r="J441" s="325"/>
      <c r="K441" s="325"/>
      <c r="L441" s="325"/>
      <c r="M441" s="325"/>
      <c r="N441" s="325"/>
      <c r="O441" s="325"/>
      <c r="P441" s="325"/>
      <c r="Q441" s="325"/>
      <c r="R441" s="325"/>
      <c r="S441" s="325"/>
      <c r="T441" s="325"/>
      <c r="U441" s="325"/>
    </row>
    <row r="442" spans="1:21" ht="18">
      <c r="A442" s="325"/>
      <c r="B442" s="394"/>
      <c r="C442" s="325"/>
      <c r="D442" s="690"/>
      <c r="E442" s="397"/>
      <c r="F442" s="691"/>
      <c r="G442" s="325"/>
      <c r="H442" s="397"/>
      <c r="I442" s="325"/>
      <c r="J442" s="325"/>
      <c r="K442" s="325"/>
      <c r="L442" s="325"/>
      <c r="M442" s="325"/>
      <c r="N442" s="325"/>
      <c r="O442" s="325"/>
      <c r="P442" s="325"/>
      <c r="Q442" s="325"/>
      <c r="R442" s="325"/>
      <c r="S442" s="325"/>
      <c r="T442" s="325"/>
      <c r="U442" s="325"/>
    </row>
    <row r="443" spans="1:21" ht="18">
      <c r="A443" s="325"/>
      <c r="B443" s="394"/>
      <c r="C443" s="325"/>
      <c r="D443" s="690"/>
      <c r="E443" s="397"/>
      <c r="F443" s="691"/>
      <c r="G443" s="325"/>
      <c r="H443" s="397"/>
      <c r="I443" s="325"/>
      <c r="J443" s="325"/>
      <c r="K443" s="325"/>
      <c r="L443" s="325"/>
      <c r="M443" s="325"/>
      <c r="N443" s="325"/>
      <c r="O443" s="325"/>
      <c r="P443" s="325"/>
      <c r="Q443" s="325"/>
      <c r="R443" s="325"/>
      <c r="S443" s="325"/>
      <c r="T443" s="325"/>
      <c r="U443" s="325"/>
    </row>
    <row r="444" spans="1:21" ht="18">
      <c r="A444" s="325"/>
      <c r="B444" s="394"/>
      <c r="C444" s="325"/>
      <c r="D444" s="690"/>
      <c r="E444" s="397"/>
      <c r="F444" s="691"/>
      <c r="G444" s="325"/>
      <c r="H444" s="397"/>
      <c r="I444" s="325"/>
      <c r="J444" s="325"/>
      <c r="K444" s="325"/>
      <c r="L444" s="325"/>
      <c r="M444" s="325"/>
      <c r="N444" s="325"/>
      <c r="O444" s="325"/>
      <c r="P444" s="325"/>
      <c r="Q444" s="325"/>
      <c r="R444" s="325"/>
      <c r="S444" s="325"/>
      <c r="T444" s="325"/>
      <c r="U444" s="325"/>
    </row>
    <row r="445" spans="1:21" ht="18">
      <c r="A445" s="325"/>
      <c r="B445" s="394"/>
      <c r="C445" s="325"/>
      <c r="D445" s="690"/>
      <c r="E445" s="397"/>
      <c r="F445" s="691"/>
      <c r="G445" s="325"/>
      <c r="H445" s="397"/>
      <c r="I445" s="325"/>
      <c r="J445" s="325"/>
      <c r="K445" s="325"/>
      <c r="L445" s="325"/>
      <c r="M445" s="325"/>
      <c r="N445" s="325"/>
      <c r="O445" s="325"/>
      <c r="P445" s="325"/>
      <c r="Q445" s="325"/>
      <c r="R445" s="325"/>
      <c r="S445" s="325"/>
      <c r="T445" s="325"/>
      <c r="U445" s="325"/>
    </row>
    <row r="446" spans="1:21" ht="18">
      <c r="A446" s="325"/>
      <c r="B446" s="394"/>
      <c r="C446" s="325"/>
      <c r="D446" s="690"/>
      <c r="E446" s="397"/>
      <c r="F446" s="691"/>
      <c r="G446" s="325"/>
      <c r="H446" s="397"/>
      <c r="I446" s="325"/>
      <c r="J446" s="325"/>
      <c r="K446" s="325"/>
      <c r="L446" s="325"/>
      <c r="M446" s="325"/>
      <c r="N446" s="325"/>
      <c r="O446" s="325"/>
      <c r="P446" s="325"/>
      <c r="Q446" s="325"/>
      <c r="R446" s="325"/>
      <c r="S446" s="325"/>
      <c r="T446" s="325"/>
      <c r="U446" s="325"/>
    </row>
    <row r="447" spans="1:21" ht="18">
      <c r="A447" s="325"/>
      <c r="B447" s="394"/>
      <c r="C447" s="325"/>
      <c r="D447" s="690"/>
      <c r="E447" s="397"/>
      <c r="F447" s="691"/>
      <c r="G447" s="325"/>
      <c r="H447" s="397"/>
      <c r="I447" s="325"/>
      <c r="J447" s="325"/>
      <c r="K447" s="325"/>
      <c r="L447" s="325"/>
      <c r="M447" s="325"/>
      <c r="N447" s="325"/>
      <c r="O447" s="325"/>
      <c r="P447" s="325"/>
      <c r="Q447" s="325"/>
      <c r="R447" s="325"/>
      <c r="S447" s="325"/>
      <c r="T447" s="325"/>
      <c r="U447" s="325"/>
    </row>
    <row r="448" spans="1:21" ht="18">
      <c r="A448" s="325"/>
      <c r="B448" s="394"/>
      <c r="C448" s="325"/>
      <c r="D448" s="690"/>
      <c r="E448" s="397"/>
      <c r="F448" s="691"/>
      <c r="G448" s="325"/>
      <c r="H448" s="397"/>
      <c r="I448" s="325"/>
      <c r="J448" s="325"/>
      <c r="K448" s="325"/>
      <c r="L448" s="325"/>
      <c r="M448" s="325"/>
      <c r="N448" s="325"/>
      <c r="O448" s="325"/>
      <c r="P448" s="325"/>
      <c r="Q448" s="325"/>
      <c r="R448" s="325"/>
      <c r="S448" s="325"/>
      <c r="T448" s="325"/>
      <c r="U448" s="325"/>
    </row>
    <row r="449" spans="1:21" ht="18">
      <c r="A449" s="325"/>
      <c r="B449" s="394"/>
      <c r="C449" s="325"/>
      <c r="D449" s="690"/>
      <c r="E449" s="397"/>
      <c r="F449" s="691"/>
      <c r="G449" s="325"/>
      <c r="H449" s="397"/>
      <c r="I449" s="325"/>
      <c r="J449" s="325"/>
      <c r="K449" s="325"/>
      <c r="L449" s="325"/>
      <c r="M449" s="325"/>
      <c r="N449" s="325"/>
      <c r="O449" s="325"/>
      <c r="P449" s="325"/>
      <c r="Q449" s="325"/>
      <c r="R449" s="325"/>
      <c r="S449" s="325"/>
      <c r="T449" s="325"/>
      <c r="U449" s="325"/>
    </row>
    <row r="450" spans="1:21" ht="18">
      <c r="A450" s="325"/>
      <c r="B450" s="394"/>
      <c r="C450" s="325"/>
      <c r="D450" s="690"/>
      <c r="E450" s="397"/>
      <c r="F450" s="691"/>
      <c r="G450" s="325"/>
      <c r="H450" s="397"/>
      <c r="I450" s="325"/>
      <c r="J450" s="325"/>
      <c r="K450" s="325"/>
      <c r="L450" s="325"/>
      <c r="M450" s="325"/>
      <c r="N450" s="325"/>
      <c r="O450" s="325"/>
      <c r="P450" s="325"/>
      <c r="Q450" s="325"/>
      <c r="R450" s="325"/>
      <c r="S450" s="325"/>
      <c r="T450" s="325"/>
      <c r="U450" s="325"/>
    </row>
    <row r="451" spans="1:21" ht="18">
      <c r="A451" s="325"/>
      <c r="B451" s="394"/>
      <c r="C451" s="325"/>
      <c r="D451" s="690"/>
      <c r="E451" s="397"/>
      <c r="F451" s="691"/>
      <c r="G451" s="325"/>
      <c r="H451" s="397"/>
      <c r="I451" s="325"/>
      <c r="J451" s="325"/>
      <c r="K451" s="325"/>
      <c r="L451" s="325"/>
      <c r="M451" s="325"/>
      <c r="N451" s="325"/>
      <c r="O451" s="325"/>
      <c r="P451" s="325"/>
      <c r="Q451" s="325"/>
      <c r="R451" s="325"/>
      <c r="S451" s="325"/>
      <c r="T451" s="325"/>
      <c r="U451" s="325"/>
    </row>
    <row r="452" spans="1:21" ht="18">
      <c r="A452" s="325"/>
      <c r="B452" s="394"/>
      <c r="C452" s="325"/>
      <c r="D452" s="690"/>
      <c r="E452" s="397"/>
      <c r="F452" s="691"/>
      <c r="G452" s="325"/>
      <c r="H452" s="397"/>
      <c r="I452" s="325"/>
      <c r="J452" s="325"/>
      <c r="K452" s="325"/>
      <c r="L452" s="325"/>
      <c r="M452" s="325"/>
      <c r="N452" s="325"/>
      <c r="O452" s="325"/>
      <c r="P452" s="325"/>
      <c r="Q452" s="325"/>
      <c r="R452" s="325"/>
      <c r="S452" s="325"/>
      <c r="T452" s="325"/>
      <c r="U452" s="325"/>
    </row>
    <row r="453" spans="1:21" ht="18">
      <c r="A453" s="325"/>
      <c r="B453" s="394"/>
      <c r="C453" s="325"/>
      <c r="D453" s="690"/>
      <c r="E453" s="397"/>
      <c r="F453" s="691"/>
      <c r="G453" s="325"/>
      <c r="H453" s="397"/>
      <c r="I453" s="325"/>
      <c r="J453" s="325"/>
      <c r="K453" s="325"/>
      <c r="L453" s="325"/>
      <c r="M453" s="325"/>
      <c r="N453" s="325"/>
      <c r="O453" s="325"/>
      <c r="P453" s="325"/>
      <c r="Q453" s="325"/>
      <c r="R453" s="325"/>
      <c r="S453" s="325"/>
      <c r="T453" s="325"/>
      <c r="U453" s="325"/>
    </row>
    <row r="454" spans="1:21" ht="18">
      <c r="A454" s="325"/>
      <c r="B454" s="394"/>
      <c r="C454" s="325"/>
      <c r="D454" s="690"/>
      <c r="E454" s="397"/>
      <c r="F454" s="691"/>
      <c r="G454" s="325"/>
      <c r="H454" s="397"/>
      <c r="I454" s="325"/>
      <c r="J454" s="325"/>
      <c r="K454" s="325"/>
      <c r="L454" s="325"/>
      <c r="M454" s="325"/>
      <c r="N454" s="325"/>
      <c r="O454" s="325"/>
      <c r="P454" s="325"/>
      <c r="Q454" s="325"/>
      <c r="R454" s="325"/>
      <c r="S454" s="325"/>
      <c r="T454" s="325"/>
      <c r="U454" s="325"/>
    </row>
    <row r="455" spans="1:21" ht="18">
      <c r="A455" s="325"/>
      <c r="B455" s="394"/>
      <c r="C455" s="325"/>
      <c r="D455" s="690"/>
      <c r="E455" s="397"/>
      <c r="F455" s="691"/>
      <c r="G455" s="325"/>
      <c r="H455" s="397"/>
      <c r="I455" s="325"/>
      <c r="J455" s="325"/>
      <c r="K455" s="325"/>
      <c r="L455" s="325"/>
      <c r="M455" s="325"/>
      <c r="N455" s="325"/>
      <c r="O455" s="325"/>
      <c r="P455" s="325"/>
      <c r="Q455" s="325"/>
      <c r="R455" s="325"/>
      <c r="S455" s="325"/>
      <c r="T455" s="325"/>
      <c r="U455" s="325"/>
    </row>
    <row r="456" spans="1:21" ht="18">
      <c r="A456" s="325"/>
      <c r="B456" s="394"/>
      <c r="C456" s="325"/>
      <c r="D456" s="690"/>
      <c r="E456" s="397"/>
      <c r="F456" s="691"/>
      <c r="G456" s="325"/>
      <c r="H456" s="397"/>
      <c r="I456" s="325"/>
      <c r="J456" s="325"/>
      <c r="K456" s="325"/>
      <c r="L456" s="325"/>
      <c r="M456" s="325"/>
      <c r="N456" s="325"/>
      <c r="O456" s="325"/>
      <c r="P456" s="325"/>
      <c r="Q456" s="325"/>
      <c r="R456" s="325"/>
      <c r="S456" s="325"/>
      <c r="T456" s="325"/>
      <c r="U456" s="325"/>
    </row>
    <row r="457" spans="1:21" ht="18">
      <c r="A457" s="325"/>
      <c r="B457" s="394"/>
      <c r="C457" s="325"/>
      <c r="D457" s="690"/>
      <c r="E457" s="397"/>
      <c r="F457" s="691"/>
      <c r="G457" s="325"/>
      <c r="H457" s="397"/>
      <c r="I457" s="325"/>
      <c r="J457" s="325"/>
      <c r="K457" s="325"/>
      <c r="L457" s="325"/>
      <c r="M457" s="325"/>
      <c r="N457" s="325"/>
      <c r="O457" s="325"/>
      <c r="P457" s="325"/>
      <c r="Q457" s="325"/>
      <c r="R457" s="325"/>
      <c r="S457" s="325"/>
      <c r="T457" s="325"/>
      <c r="U457" s="325"/>
    </row>
    <row r="458" spans="1:21" ht="18">
      <c r="A458" s="325"/>
      <c r="B458" s="394"/>
      <c r="C458" s="325"/>
      <c r="D458" s="690"/>
      <c r="E458" s="397"/>
      <c r="F458" s="691"/>
      <c r="G458" s="325"/>
      <c r="H458" s="397"/>
      <c r="I458" s="325"/>
      <c r="J458" s="325"/>
      <c r="K458" s="325"/>
      <c r="L458" s="325"/>
      <c r="M458" s="325"/>
      <c r="N458" s="325"/>
      <c r="O458" s="325"/>
      <c r="P458" s="325"/>
      <c r="Q458" s="325"/>
      <c r="R458" s="325"/>
      <c r="S458" s="325"/>
      <c r="T458" s="325"/>
      <c r="U458" s="325"/>
    </row>
    <row r="459" spans="1:21" ht="18">
      <c r="A459" s="325"/>
      <c r="B459" s="394"/>
      <c r="C459" s="325"/>
      <c r="D459" s="690"/>
      <c r="E459" s="397"/>
      <c r="F459" s="691"/>
      <c r="G459" s="325"/>
      <c r="H459" s="397"/>
      <c r="I459" s="325"/>
      <c r="J459" s="325"/>
      <c r="K459" s="325"/>
      <c r="L459" s="325"/>
      <c r="M459" s="325"/>
      <c r="N459" s="325"/>
      <c r="O459" s="325"/>
      <c r="P459" s="325"/>
      <c r="Q459" s="325"/>
      <c r="R459" s="325"/>
      <c r="S459" s="325"/>
      <c r="T459" s="325"/>
      <c r="U459" s="325"/>
    </row>
    <row r="460" spans="1:21" ht="18">
      <c r="A460" s="325"/>
      <c r="B460" s="394"/>
      <c r="C460" s="325"/>
      <c r="D460" s="690"/>
      <c r="E460" s="397"/>
      <c r="F460" s="691"/>
      <c r="G460" s="325"/>
      <c r="H460" s="397"/>
      <c r="I460" s="325"/>
      <c r="J460" s="325"/>
      <c r="K460" s="325"/>
      <c r="L460" s="325"/>
      <c r="M460" s="325"/>
      <c r="N460" s="325"/>
      <c r="O460" s="325"/>
      <c r="P460" s="325"/>
      <c r="Q460" s="325"/>
      <c r="R460" s="325"/>
      <c r="S460" s="325"/>
      <c r="T460" s="325"/>
      <c r="U460" s="325"/>
    </row>
    <row r="461" spans="1:21" ht="18">
      <c r="A461" s="325"/>
      <c r="B461" s="394"/>
      <c r="C461" s="325"/>
      <c r="D461" s="690"/>
      <c r="E461" s="397"/>
      <c r="F461" s="691"/>
      <c r="G461" s="325"/>
      <c r="H461" s="397"/>
      <c r="I461" s="325"/>
      <c r="J461" s="325"/>
      <c r="K461" s="325"/>
      <c r="L461" s="325"/>
      <c r="M461" s="325"/>
      <c r="N461" s="325"/>
      <c r="O461" s="325"/>
      <c r="P461" s="325"/>
      <c r="Q461" s="325"/>
      <c r="R461" s="325"/>
      <c r="S461" s="325"/>
      <c r="T461" s="325"/>
      <c r="U461" s="325"/>
    </row>
    <row r="462" spans="1:21" ht="18">
      <c r="A462" s="325"/>
      <c r="B462" s="394"/>
      <c r="C462" s="325"/>
      <c r="D462" s="690"/>
      <c r="E462" s="397"/>
      <c r="F462" s="691"/>
      <c r="G462" s="325"/>
      <c r="H462" s="397"/>
      <c r="I462" s="325"/>
      <c r="J462" s="325"/>
      <c r="K462" s="325"/>
      <c r="L462" s="325"/>
      <c r="M462" s="325"/>
      <c r="N462" s="325"/>
      <c r="O462" s="325"/>
      <c r="P462" s="325"/>
      <c r="Q462" s="325"/>
      <c r="R462" s="325"/>
      <c r="S462" s="325"/>
      <c r="T462" s="325"/>
      <c r="U462" s="325"/>
    </row>
    <row r="463" spans="1:21" ht="18">
      <c r="A463" s="325"/>
      <c r="B463" s="394"/>
      <c r="C463" s="325"/>
      <c r="D463" s="690"/>
      <c r="E463" s="397"/>
      <c r="F463" s="691"/>
      <c r="G463" s="325"/>
      <c r="H463" s="397"/>
      <c r="I463" s="325"/>
      <c r="J463" s="325"/>
      <c r="K463" s="325"/>
      <c r="L463" s="325"/>
      <c r="M463" s="325"/>
      <c r="N463" s="325"/>
      <c r="O463" s="325"/>
      <c r="P463" s="325"/>
      <c r="Q463" s="325"/>
      <c r="R463" s="325"/>
      <c r="S463" s="325"/>
      <c r="T463" s="325"/>
      <c r="U463" s="325"/>
    </row>
    <row r="464" spans="1:21" ht="18">
      <c r="A464" s="325"/>
      <c r="B464" s="394"/>
      <c r="C464" s="325"/>
      <c r="D464" s="690"/>
      <c r="E464" s="397"/>
      <c r="F464" s="691"/>
      <c r="G464" s="325"/>
      <c r="H464" s="397"/>
      <c r="I464" s="325"/>
      <c r="J464" s="325"/>
      <c r="K464" s="325"/>
      <c r="L464" s="325"/>
      <c r="M464" s="325"/>
      <c r="N464" s="325"/>
      <c r="O464" s="325"/>
      <c r="P464" s="325"/>
      <c r="Q464" s="325"/>
      <c r="R464" s="325"/>
      <c r="S464" s="325"/>
      <c r="T464" s="325"/>
      <c r="U464" s="325"/>
    </row>
    <row r="465" spans="1:21" ht="18">
      <c r="A465" s="325"/>
      <c r="B465" s="394"/>
      <c r="C465" s="325"/>
      <c r="D465" s="690"/>
      <c r="E465" s="397"/>
      <c r="F465" s="691"/>
      <c r="G465" s="325"/>
      <c r="H465" s="397"/>
      <c r="I465" s="325"/>
      <c r="J465" s="325"/>
      <c r="K465" s="325"/>
      <c r="L465" s="325"/>
      <c r="M465" s="325"/>
      <c r="N465" s="325"/>
      <c r="O465" s="325"/>
      <c r="P465" s="325"/>
      <c r="Q465" s="325"/>
      <c r="R465" s="325"/>
      <c r="S465" s="325"/>
      <c r="T465" s="325"/>
      <c r="U465" s="325"/>
    </row>
    <row r="466" spans="1:21" ht="18">
      <c r="A466" s="325"/>
      <c r="B466" s="394"/>
      <c r="C466" s="325"/>
      <c r="D466" s="690"/>
      <c r="E466" s="397"/>
      <c r="F466" s="691"/>
      <c r="G466" s="325"/>
      <c r="H466" s="397"/>
      <c r="I466" s="325"/>
      <c r="J466" s="325"/>
      <c r="K466" s="325"/>
      <c r="L466" s="325"/>
      <c r="M466" s="325"/>
      <c r="N466" s="325"/>
      <c r="O466" s="325"/>
      <c r="P466" s="325"/>
      <c r="Q466" s="325"/>
      <c r="R466" s="325"/>
      <c r="S466" s="325"/>
      <c r="T466" s="325"/>
      <c r="U466" s="325"/>
    </row>
    <row r="467" spans="1:21" ht="18">
      <c r="A467" s="325"/>
      <c r="B467" s="394"/>
      <c r="C467" s="325"/>
      <c r="D467" s="690"/>
      <c r="E467" s="397"/>
      <c r="F467" s="691"/>
      <c r="G467" s="325"/>
      <c r="H467" s="397"/>
      <c r="I467" s="325"/>
      <c r="J467" s="325"/>
      <c r="K467" s="325"/>
      <c r="L467" s="325"/>
      <c r="M467" s="325"/>
      <c r="N467" s="325"/>
      <c r="O467" s="325"/>
      <c r="P467" s="325"/>
      <c r="Q467" s="325"/>
      <c r="R467" s="325"/>
      <c r="S467" s="325"/>
      <c r="T467" s="325"/>
      <c r="U467" s="325"/>
    </row>
    <row r="468" spans="1:21" ht="18">
      <c r="A468" s="325"/>
      <c r="B468" s="394"/>
      <c r="C468" s="325"/>
      <c r="D468" s="690"/>
      <c r="E468" s="397"/>
      <c r="F468" s="691"/>
      <c r="G468" s="325"/>
      <c r="H468" s="397"/>
      <c r="I468" s="325"/>
      <c r="J468" s="325"/>
      <c r="K468" s="325"/>
      <c r="L468" s="325"/>
      <c r="M468" s="325"/>
      <c r="N468" s="325"/>
      <c r="O468" s="325"/>
      <c r="P468" s="325"/>
      <c r="Q468" s="325"/>
      <c r="R468" s="325"/>
      <c r="S468" s="325"/>
      <c r="T468" s="325"/>
      <c r="U468" s="325"/>
    </row>
    <row r="469" spans="1:21" ht="18">
      <c r="A469" s="325"/>
      <c r="B469" s="394"/>
      <c r="C469" s="325"/>
      <c r="D469" s="690"/>
      <c r="E469" s="397"/>
      <c r="F469" s="691"/>
      <c r="G469" s="325"/>
      <c r="H469" s="397"/>
      <c r="I469" s="325"/>
      <c r="J469" s="325"/>
      <c r="K469" s="325"/>
      <c r="L469" s="325"/>
      <c r="M469" s="325"/>
      <c r="N469" s="325"/>
      <c r="O469" s="325"/>
      <c r="P469" s="325"/>
      <c r="Q469" s="325"/>
      <c r="R469" s="325"/>
      <c r="S469" s="325"/>
      <c r="T469" s="325"/>
      <c r="U469" s="325"/>
    </row>
    <row r="470" spans="1:21" ht="18">
      <c r="A470" s="325"/>
      <c r="B470" s="394"/>
      <c r="C470" s="325"/>
      <c r="D470" s="690"/>
      <c r="E470" s="397"/>
      <c r="F470" s="691"/>
      <c r="G470" s="325"/>
      <c r="H470" s="397"/>
      <c r="I470" s="325"/>
      <c r="J470" s="325"/>
      <c r="K470" s="325"/>
      <c r="L470" s="325"/>
      <c r="M470" s="325"/>
      <c r="N470" s="325"/>
      <c r="O470" s="325"/>
      <c r="P470" s="325"/>
      <c r="Q470" s="325"/>
      <c r="R470" s="325"/>
      <c r="S470" s="325"/>
      <c r="T470" s="325"/>
      <c r="U470" s="325"/>
    </row>
    <row r="471" spans="1:21" ht="18">
      <c r="A471" s="325"/>
      <c r="B471" s="394"/>
      <c r="C471" s="325"/>
      <c r="D471" s="690"/>
      <c r="E471" s="397"/>
      <c r="F471" s="691"/>
      <c r="G471" s="325"/>
      <c r="H471" s="397"/>
      <c r="I471" s="325"/>
      <c r="J471" s="325"/>
      <c r="K471" s="325"/>
      <c r="L471" s="325"/>
      <c r="M471" s="325"/>
      <c r="N471" s="325"/>
      <c r="O471" s="325"/>
      <c r="P471" s="325"/>
      <c r="Q471" s="325"/>
      <c r="R471" s="325"/>
      <c r="S471" s="325"/>
      <c r="T471" s="325"/>
      <c r="U471" s="325"/>
    </row>
    <row r="472" spans="1:21" ht="18">
      <c r="A472" s="325"/>
      <c r="B472" s="394"/>
      <c r="C472" s="325"/>
      <c r="D472" s="690"/>
      <c r="E472" s="397"/>
      <c r="F472" s="691"/>
      <c r="G472" s="325"/>
      <c r="H472" s="397"/>
      <c r="I472" s="325"/>
      <c r="J472" s="325"/>
      <c r="K472" s="325"/>
      <c r="L472" s="325"/>
      <c r="M472" s="325"/>
      <c r="N472" s="325"/>
      <c r="O472" s="325"/>
      <c r="P472" s="325"/>
      <c r="Q472" s="325"/>
      <c r="R472" s="325"/>
      <c r="S472" s="325"/>
      <c r="T472" s="325"/>
      <c r="U472" s="325"/>
    </row>
    <row r="473" spans="1:21" ht="18">
      <c r="A473" s="325"/>
      <c r="B473" s="394"/>
      <c r="C473" s="325"/>
      <c r="D473" s="690"/>
      <c r="E473" s="397"/>
      <c r="F473" s="691"/>
      <c r="G473" s="325"/>
      <c r="H473" s="397"/>
      <c r="I473" s="325"/>
      <c r="J473" s="325"/>
      <c r="K473" s="325"/>
      <c r="L473" s="325"/>
      <c r="M473" s="325"/>
      <c r="N473" s="325"/>
      <c r="O473" s="325"/>
      <c r="P473" s="325"/>
      <c r="Q473" s="325"/>
      <c r="R473" s="325"/>
      <c r="S473" s="325"/>
      <c r="T473" s="325"/>
      <c r="U473" s="325"/>
    </row>
    <row r="474" spans="1:21" ht="18">
      <c r="A474" s="325"/>
      <c r="B474" s="394"/>
      <c r="C474" s="325"/>
      <c r="D474" s="690"/>
      <c r="E474" s="397"/>
      <c r="F474" s="691"/>
      <c r="G474" s="325"/>
      <c r="H474" s="397"/>
      <c r="I474" s="325"/>
      <c r="J474" s="325"/>
      <c r="K474" s="325"/>
      <c r="L474" s="325"/>
      <c r="M474" s="325"/>
      <c r="N474" s="325"/>
      <c r="O474" s="325"/>
      <c r="P474" s="325"/>
      <c r="Q474" s="325"/>
      <c r="R474" s="325"/>
      <c r="S474" s="325"/>
      <c r="T474" s="325"/>
      <c r="U474" s="325"/>
    </row>
    <row r="475" spans="1:21" ht="18">
      <c r="A475" s="325"/>
      <c r="B475" s="394"/>
      <c r="C475" s="325"/>
      <c r="D475" s="690"/>
      <c r="E475" s="397"/>
      <c r="F475" s="691"/>
      <c r="G475" s="325"/>
      <c r="H475" s="397"/>
      <c r="I475" s="325"/>
      <c r="J475" s="325"/>
      <c r="K475" s="325"/>
      <c r="L475" s="325"/>
      <c r="M475" s="325"/>
      <c r="N475" s="325"/>
      <c r="O475" s="325"/>
      <c r="P475" s="325"/>
      <c r="Q475" s="325"/>
      <c r="R475" s="325"/>
      <c r="S475" s="325"/>
      <c r="T475" s="325"/>
      <c r="U475" s="325"/>
    </row>
    <row r="476" spans="1:21" ht="18">
      <c r="A476" s="325"/>
      <c r="B476" s="394"/>
      <c r="C476" s="325"/>
      <c r="D476" s="690"/>
      <c r="E476" s="397"/>
      <c r="F476" s="691"/>
      <c r="G476" s="325"/>
      <c r="H476" s="397"/>
      <c r="I476" s="325"/>
      <c r="J476" s="325"/>
      <c r="K476" s="325"/>
      <c r="L476" s="325"/>
      <c r="M476" s="325"/>
      <c r="N476" s="325"/>
      <c r="O476" s="325"/>
      <c r="P476" s="325"/>
      <c r="Q476" s="325"/>
      <c r="R476" s="325"/>
      <c r="S476" s="325"/>
      <c r="T476" s="325"/>
      <c r="U476" s="325"/>
    </row>
    <row r="477" spans="1:21" ht="18">
      <c r="A477" s="325"/>
      <c r="B477" s="394"/>
      <c r="C477" s="325"/>
      <c r="D477" s="690"/>
      <c r="E477" s="397"/>
      <c r="F477" s="691"/>
      <c r="G477" s="325"/>
      <c r="H477" s="397"/>
      <c r="I477" s="325"/>
      <c r="J477" s="325"/>
      <c r="K477" s="325"/>
      <c r="L477" s="325"/>
      <c r="M477" s="325"/>
      <c r="N477" s="325"/>
      <c r="O477" s="325"/>
      <c r="P477" s="325"/>
      <c r="Q477" s="325"/>
      <c r="R477" s="325"/>
      <c r="S477" s="325"/>
      <c r="T477" s="325"/>
      <c r="U477" s="325"/>
    </row>
    <row r="478" spans="1:21" ht="18">
      <c r="A478" s="325"/>
      <c r="B478" s="394"/>
      <c r="C478" s="325"/>
      <c r="D478" s="690"/>
      <c r="E478" s="397"/>
      <c r="F478" s="691"/>
      <c r="G478" s="325"/>
      <c r="H478" s="397"/>
      <c r="I478" s="325"/>
      <c r="J478" s="325"/>
      <c r="K478" s="325"/>
      <c r="L478" s="325"/>
      <c r="M478" s="325"/>
      <c r="N478" s="325"/>
      <c r="O478" s="325"/>
      <c r="P478" s="325"/>
      <c r="Q478" s="325"/>
      <c r="R478" s="325"/>
      <c r="S478" s="325"/>
      <c r="T478" s="325"/>
      <c r="U478" s="325"/>
    </row>
    <row r="479" spans="1:21" ht="18">
      <c r="A479" s="325"/>
      <c r="B479" s="394"/>
      <c r="C479" s="325"/>
      <c r="D479" s="690"/>
      <c r="E479" s="397"/>
      <c r="F479" s="691"/>
      <c r="G479" s="325"/>
      <c r="H479" s="397"/>
      <c r="I479" s="325"/>
      <c r="J479" s="325"/>
      <c r="K479" s="325"/>
      <c r="L479" s="325"/>
      <c r="M479" s="325"/>
      <c r="N479" s="325"/>
      <c r="O479" s="325"/>
      <c r="P479" s="325"/>
      <c r="Q479" s="325"/>
      <c r="R479" s="325"/>
      <c r="S479" s="325"/>
      <c r="T479" s="325"/>
      <c r="U479" s="325"/>
    </row>
    <row r="480" spans="1:21" ht="18">
      <c r="A480" s="325"/>
      <c r="B480" s="394"/>
      <c r="C480" s="325"/>
      <c r="D480" s="690"/>
      <c r="E480" s="397"/>
      <c r="F480" s="691"/>
      <c r="G480" s="325"/>
      <c r="H480" s="397"/>
      <c r="I480" s="325"/>
      <c r="J480" s="325"/>
      <c r="K480" s="325"/>
      <c r="L480" s="325"/>
      <c r="M480" s="325"/>
      <c r="N480" s="325"/>
      <c r="O480" s="325"/>
      <c r="P480" s="325"/>
      <c r="Q480" s="325"/>
      <c r="R480" s="325"/>
      <c r="S480" s="325"/>
      <c r="T480" s="325"/>
      <c r="U480" s="325"/>
    </row>
    <row r="481" spans="1:21" ht="18">
      <c r="A481" s="325"/>
      <c r="B481" s="394"/>
      <c r="C481" s="325"/>
      <c r="D481" s="690"/>
      <c r="E481" s="397"/>
      <c r="F481" s="691"/>
      <c r="G481" s="325"/>
      <c r="H481" s="397"/>
      <c r="I481" s="325"/>
      <c r="J481" s="325"/>
      <c r="K481" s="325"/>
      <c r="L481" s="325"/>
      <c r="M481" s="325"/>
      <c r="N481" s="325"/>
      <c r="O481" s="325"/>
      <c r="P481" s="325"/>
      <c r="Q481" s="325"/>
      <c r="R481" s="325"/>
      <c r="S481" s="325"/>
      <c r="T481" s="325"/>
      <c r="U481" s="325"/>
    </row>
    <row r="482" spans="1:21" ht="18">
      <c r="A482" s="325"/>
      <c r="B482" s="394"/>
      <c r="C482" s="325"/>
      <c r="D482" s="690"/>
      <c r="E482" s="397"/>
      <c r="F482" s="691"/>
      <c r="G482" s="325"/>
      <c r="H482" s="397"/>
      <c r="I482" s="325"/>
      <c r="J482" s="325"/>
      <c r="K482" s="325"/>
      <c r="L482" s="325"/>
      <c r="M482" s="325"/>
      <c r="N482" s="325"/>
      <c r="O482" s="325"/>
      <c r="P482" s="325"/>
      <c r="Q482" s="325"/>
      <c r="R482" s="325"/>
      <c r="S482" s="325"/>
      <c r="T482" s="325"/>
      <c r="U482" s="325"/>
    </row>
    <row r="483" spans="1:21" ht="18">
      <c r="A483" s="325"/>
      <c r="B483" s="394"/>
      <c r="C483" s="325"/>
      <c r="D483" s="690"/>
      <c r="E483" s="397"/>
      <c r="F483" s="691"/>
      <c r="G483" s="325"/>
      <c r="H483" s="397"/>
      <c r="I483" s="325"/>
      <c r="J483" s="325"/>
      <c r="K483" s="325"/>
      <c r="L483" s="325"/>
      <c r="M483" s="325"/>
      <c r="N483" s="325"/>
      <c r="O483" s="325"/>
      <c r="P483" s="325"/>
      <c r="Q483" s="325"/>
      <c r="R483" s="325"/>
      <c r="S483" s="325"/>
      <c r="T483" s="325"/>
      <c r="U483" s="325"/>
    </row>
    <row r="484" spans="1:21" ht="18">
      <c r="A484" s="325"/>
      <c r="B484" s="394"/>
      <c r="C484" s="325"/>
      <c r="D484" s="690"/>
      <c r="E484" s="397"/>
      <c r="F484" s="691"/>
      <c r="G484" s="325"/>
      <c r="H484" s="397"/>
      <c r="I484" s="325"/>
      <c r="J484" s="325"/>
      <c r="K484" s="325"/>
      <c r="L484" s="325"/>
      <c r="M484" s="325"/>
      <c r="N484" s="325"/>
      <c r="O484" s="325"/>
      <c r="P484" s="325"/>
      <c r="Q484" s="325"/>
      <c r="R484" s="325"/>
      <c r="S484" s="325"/>
      <c r="T484" s="325"/>
      <c r="U484" s="325"/>
    </row>
    <row r="485" spans="1:21" ht="18">
      <c r="A485" s="325"/>
      <c r="B485" s="394"/>
      <c r="C485" s="325"/>
      <c r="D485" s="690"/>
      <c r="E485" s="397"/>
      <c r="F485" s="691"/>
      <c r="G485" s="325"/>
      <c r="H485" s="397"/>
      <c r="I485" s="325"/>
      <c r="J485" s="325"/>
      <c r="K485" s="325"/>
      <c r="L485" s="325"/>
      <c r="M485" s="325"/>
      <c r="N485" s="325"/>
      <c r="O485" s="325"/>
      <c r="P485" s="325"/>
      <c r="Q485" s="325"/>
      <c r="R485" s="325"/>
      <c r="S485" s="325"/>
      <c r="T485" s="325"/>
      <c r="U485" s="325"/>
    </row>
    <row r="486" spans="1:21" ht="18">
      <c r="A486" s="325"/>
      <c r="B486" s="394"/>
      <c r="C486" s="325"/>
      <c r="D486" s="690"/>
      <c r="E486" s="397"/>
      <c r="F486" s="691"/>
      <c r="G486" s="325"/>
      <c r="H486" s="397"/>
      <c r="I486" s="325"/>
      <c r="J486" s="325"/>
      <c r="K486" s="325"/>
      <c r="L486" s="325"/>
      <c r="M486" s="325"/>
      <c r="N486" s="325"/>
      <c r="O486" s="325"/>
      <c r="P486" s="325"/>
      <c r="Q486" s="325"/>
      <c r="R486" s="325"/>
      <c r="S486" s="325"/>
      <c r="T486" s="325"/>
      <c r="U486" s="325"/>
    </row>
    <row r="487" spans="1:21" ht="18">
      <c r="A487" s="325"/>
      <c r="B487" s="394"/>
      <c r="C487" s="325"/>
      <c r="D487" s="690"/>
      <c r="E487" s="397"/>
      <c r="F487" s="691"/>
      <c r="G487" s="325"/>
      <c r="H487" s="397"/>
      <c r="I487" s="325"/>
      <c r="J487" s="325"/>
      <c r="K487" s="325"/>
      <c r="L487" s="325"/>
      <c r="M487" s="325"/>
      <c r="N487" s="325"/>
      <c r="O487" s="325"/>
      <c r="P487" s="325"/>
      <c r="Q487" s="325"/>
      <c r="R487" s="325"/>
      <c r="S487" s="325"/>
      <c r="T487" s="325"/>
      <c r="U487" s="325"/>
    </row>
    <row r="488" spans="1:21" ht="18">
      <c r="A488" s="325"/>
      <c r="B488" s="394"/>
      <c r="C488" s="325"/>
      <c r="D488" s="690"/>
      <c r="E488" s="397"/>
      <c r="F488" s="691"/>
      <c r="G488" s="325"/>
      <c r="H488" s="397"/>
      <c r="I488" s="325"/>
      <c r="J488" s="325"/>
      <c r="K488" s="325"/>
      <c r="L488" s="325"/>
      <c r="M488" s="325"/>
      <c r="N488" s="325"/>
      <c r="O488" s="325"/>
      <c r="P488" s="325"/>
      <c r="Q488" s="325"/>
      <c r="R488" s="325"/>
      <c r="S488" s="325"/>
      <c r="T488" s="325"/>
      <c r="U488" s="325"/>
    </row>
    <row r="489" spans="1:21" ht="18">
      <c r="A489" s="325"/>
      <c r="B489" s="394"/>
      <c r="C489" s="325"/>
      <c r="D489" s="690"/>
      <c r="E489" s="397"/>
      <c r="F489" s="691"/>
      <c r="G489" s="325"/>
      <c r="H489" s="397"/>
      <c r="I489" s="325"/>
      <c r="J489" s="325"/>
      <c r="K489" s="325"/>
      <c r="L489" s="325"/>
      <c r="M489" s="325"/>
      <c r="N489" s="325"/>
      <c r="O489" s="325"/>
      <c r="P489" s="325"/>
      <c r="Q489" s="325"/>
      <c r="R489" s="325"/>
      <c r="S489" s="325"/>
      <c r="T489" s="325"/>
      <c r="U489" s="325"/>
    </row>
    <row r="490" spans="1:21" ht="18">
      <c r="A490" s="325"/>
      <c r="B490" s="394"/>
      <c r="C490" s="325"/>
      <c r="D490" s="690"/>
      <c r="E490" s="397"/>
      <c r="F490" s="691"/>
      <c r="G490" s="325"/>
      <c r="H490" s="397"/>
      <c r="I490" s="325"/>
      <c r="J490" s="325"/>
      <c r="K490" s="325"/>
      <c r="L490" s="325"/>
      <c r="M490" s="325"/>
      <c r="N490" s="325"/>
      <c r="O490" s="325"/>
      <c r="P490" s="325"/>
      <c r="Q490" s="325"/>
      <c r="R490" s="325"/>
      <c r="S490" s="325"/>
      <c r="T490" s="325"/>
      <c r="U490" s="325"/>
    </row>
    <row r="491" spans="1:21" ht="18">
      <c r="A491" s="325"/>
      <c r="B491" s="394"/>
      <c r="C491" s="325"/>
      <c r="D491" s="690"/>
      <c r="E491" s="397"/>
      <c r="F491" s="691"/>
      <c r="G491" s="325"/>
      <c r="H491" s="397"/>
      <c r="I491" s="325"/>
      <c r="J491" s="325"/>
      <c r="K491" s="325"/>
      <c r="L491" s="325"/>
      <c r="M491" s="325"/>
      <c r="N491" s="325"/>
      <c r="O491" s="325"/>
      <c r="P491" s="325"/>
      <c r="Q491" s="325"/>
      <c r="R491" s="325"/>
      <c r="S491" s="325"/>
      <c r="T491" s="325"/>
      <c r="U491" s="325"/>
    </row>
    <row r="492" spans="1:21" ht="18">
      <c r="A492" s="325"/>
      <c r="B492" s="394"/>
      <c r="C492" s="325"/>
      <c r="D492" s="690"/>
      <c r="E492" s="397"/>
      <c r="F492" s="691"/>
      <c r="G492" s="325"/>
      <c r="H492" s="397"/>
      <c r="I492" s="325"/>
      <c r="J492" s="325"/>
      <c r="K492" s="325"/>
      <c r="L492" s="325"/>
      <c r="M492" s="325"/>
      <c r="N492" s="325"/>
      <c r="O492" s="325"/>
      <c r="P492" s="325"/>
      <c r="Q492" s="325"/>
      <c r="R492" s="325"/>
      <c r="S492" s="325"/>
      <c r="T492" s="325"/>
      <c r="U492" s="325"/>
    </row>
    <row r="493" spans="1:21" ht="18">
      <c r="A493" s="325"/>
      <c r="B493" s="394"/>
      <c r="C493" s="325"/>
      <c r="D493" s="690"/>
      <c r="E493" s="397"/>
      <c r="F493" s="691"/>
      <c r="G493" s="325"/>
      <c r="H493" s="397"/>
      <c r="I493" s="325"/>
      <c r="J493" s="325"/>
      <c r="K493" s="325"/>
      <c r="L493" s="325"/>
      <c r="M493" s="325"/>
      <c r="N493" s="325"/>
      <c r="O493" s="325"/>
      <c r="P493" s="325"/>
      <c r="Q493" s="325"/>
      <c r="R493" s="325"/>
      <c r="S493" s="325"/>
      <c r="T493" s="325"/>
      <c r="U493" s="325"/>
    </row>
    <row r="494" spans="1:21" ht="18">
      <c r="A494" s="325"/>
      <c r="B494" s="394"/>
      <c r="C494" s="325"/>
      <c r="D494" s="690"/>
      <c r="E494" s="397"/>
      <c r="F494" s="691"/>
      <c r="G494" s="325"/>
      <c r="H494" s="397"/>
      <c r="I494" s="325"/>
      <c r="J494" s="325"/>
      <c r="K494" s="325"/>
      <c r="L494" s="325"/>
      <c r="M494" s="325"/>
      <c r="N494" s="325"/>
      <c r="O494" s="325"/>
      <c r="P494" s="325"/>
      <c r="Q494" s="325"/>
      <c r="R494" s="325"/>
      <c r="S494" s="325"/>
      <c r="T494" s="325"/>
      <c r="U494" s="325"/>
    </row>
    <row r="495" spans="1:21" ht="18">
      <c r="A495" s="325"/>
      <c r="B495" s="394"/>
      <c r="C495" s="325"/>
      <c r="D495" s="690"/>
      <c r="E495" s="397"/>
      <c r="F495" s="691"/>
      <c r="G495" s="325"/>
      <c r="H495" s="397"/>
      <c r="I495" s="325"/>
      <c r="J495" s="325"/>
      <c r="K495" s="325"/>
      <c r="L495" s="325"/>
      <c r="M495" s="325"/>
      <c r="N495" s="325"/>
      <c r="O495" s="325"/>
      <c r="P495" s="325"/>
      <c r="Q495" s="325"/>
      <c r="R495" s="325"/>
      <c r="S495" s="325"/>
      <c r="T495" s="325"/>
      <c r="U495" s="325"/>
    </row>
    <row r="496" spans="1:21" ht="18">
      <c r="A496" s="325"/>
      <c r="B496" s="394"/>
      <c r="C496" s="325"/>
      <c r="D496" s="690"/>
      <c r="E496" s="397"/>
      <c r="F496" s="691"/>
      <c r="G496" s="325"/>
      <c r="H496" s="397"/>
      <c r="I496" s="325"/>
      <c r="J496" s="325"/>
      <c r="K496" s="325"/>
      <c r="L496" s="325"/>
      <c r="M496" s="325"/>
      <c r="N496" s="325"/>
      <c r="O496" s="325"/>
      <c r="P496" s="325"/>
      <c r="Q496" s="325"/>
      <c r="R496" s="325"/>
      <c r="S496" s="325"/>
      <c r="T496" s="325"/>
      <c r="U496" s="325"/>
    </row>
    <row r="497" spans="1:21" ht="18">
      <c r="A497" s="325"/>
      <c r="B497" s="394"/>
      <c r="C497" s="325"/>
      <c r="D497" s="690"/>
      <c r="E497" s="397"/>
      <c r="F497" s="691"/>
      <c r="G497" s="325"/>
      <c r="H497" s="397"/>
      <c r="I497" s="325"/>
      <c r="J497" s="325"/>
      <c r="K497" s="325"/>
      <c r="L497" s="325"/>
      <c r="M497" s="325"/>
      <c r="N497" s="325"/>
      <c r="O497" s="325"/>
      <c r="P497" s="325"/>
      <c r="Q497" s="325"/>
      <c r="R497" s="325"/>
      <c r="S497" s="325"/>
      <c r="T497" s="325"/>
      <c r="U497" s="325"/>
    </row>
    <row r="498" spans="1:21" ht="18">
      <c r="A498" s="325"/>
      <c r="B498" s="394"/>
      <c r="C498" s="325"/>
      <c r="D498" s="690"/>
      <c r="E498" s="397"/>
      <c r="F498" s="691"/>
      <c r="G498" s="325"/>
      <c r="H498" s="397"/>
      <c r="I498" s="325"/>
      <c r="J498" s="325"/>
      <c r="K498" s="325"/>
      <c r="L498" s="325"/>
      <c r="M498" s="325"/>
      <c r="N498" s="325"/>
      <c r="O498" s="325"/>
      <c r="P498" s="325"/>
      <c r="Q498" s="325"/>
      <c r="R498" s="325"/>
      <c r="S498" s="325"/>
      <c r="T498" s="325"/>
      <c r="U498" s="325"/>
    </row>
    <row r="499" spans="1:21" ht="18">
      <c r="A499" s="325"/>
      <c r="B499" s="394"/>
      <c r="C499" s="325"/>
      <c r="D499" s="690"/>
      <c r="E499" s="397"/>
      <c r="F499" s="691"/>
      <c r="G499" s="325"/>
      <c r="H499" s="397"/>
      <c r="I499" s="325"/>
      <c r="J499" s="325"/>
      <c r="K499" s="325"/>
      <c r="L499" s="325"/>
      <c r="M499" s="325"/>
      <c r="N499" s="325"/>
      <c r="O499" s="325"/>
      <c r="P499" s="325"/>
      <c r="Q499" s="325"/>
      <c r="R499" s="325"/>
      <c r="S499" s="325"/>
      <c r="T499" s="325"/>
      <c r="U499" s="325"/>
    </row>
    <row r="500" spans="1:21" ht="18">
      <c r="A500" s="325"/>
      <c r="B500" s="394"/>
      <c r="C500" s="325"/>
      <c r="D500" s="690"/>
      <c r="E500" s="397"/>
      <c r="F500" s="691"/>
      <c r="G500" s="325"/>
      <c r="H500" s="397"/>
      <c r="I500" s="325"/>
      <c r="J500" s="325"/>
      <c r="K500" s="325"/>
      <c r="L500" s="325"/>
      <c r="M500" s="325"/>
      <c r="N500" s="325"/>
      <c r="O500" s="325"/>
      <c r="P500" s="325"/>
      <c r="Q500" s="325"/>
      <c r="R500" s="325"/>
      <c r="S500" s="325"/>
      <c r="T500" s="325"/>
      <c r="U500" s="325"/>
    </row>
    <row r="501" spans="1:21" ht="18">
      <c r="A501" s="325"/>
      <c r="B501" s="394"/>
      <c r="C501" s="325"/>
      <c r="D501" s="690"/>
      <c r="E501" s="397"/>
      <c r="F501" s="691"/>
      <c r="G501" s="325"/>
      <c r="H501" s="397"/>
      <c r="I501" s="325"/>
      <c r="J501" s="325"/>
      <c r="K501" s="325"/>
      <c r="L501" s="325"/>
      <c r="M501" s="325"/>
      <c r="N501" s="325"/>
      <c r="O501" s="325"/>
      <c r="P501" s="325"/>
      <c r="Q501" s="325"/>
      <c r="R501" s="325"/>
      <c r="S501" s="325"/>
      <c r="T501" s="325"/>
      <c r="U501" s="325"/>
    </row>
    <row r="502" spans="1:21" ht="18">
      <c r="A502" s="325"/>
      <c r="B502" s="394"/>
      <c r="C502" s="325"/>
      <c r="D502" s="690"/>
      <c r="E502" s="397"/>
      <c r="F502" s="691"/>
      <c r="G502" s="325"/>
      <c r="H502" s="397"/>
      <c r="I502" s="325"/>
      <c r="J502" s="325"/>
      <c r="K502" s="325"/>
      <c r="L502" s="325"/>
      <c r="M502" s="325"/>
      <c r="N502" s="325"/>
      <c r="O502" s="325"/>
      <c r="P502" s="325"/>
      <c r="Q502" s="325"/>
      <c r="R502" s="325"/>
      <c r="S502" s="325"/>
      <c r="T502" s="325"/>
      <c r="U502" s="325"/>
    </row>
    <row r="503" spans="1:21" ht="18">
      <c r="A503" s="325"/>
      <c r="B503" s="394"/>
      <c r="C503" s="325"/>
      <c r="D503" s="690"/>
      <c r="E503" s="397"/>
      <c r="F503" s="691"/>
      <c r="G503" s="325"/>
      <c r="H503" s="397"/>
      <c r="I503" s="325"/>
      <c r="J503" s="325"/>
      <c r="K503" s="325"/>
      <c r="L503" s="325"/>
      <c r="M503" s="325"/>
      <c r="N503" s="325"/>
      <c r="O503" s="325"/>
      <c r="P503" s="325"/>
      <c r="Q503" s="325"/>
      <c r="R503" s="325"/>
      <c r="S503" s="325"/>
      <c r="T503" s="325"/>
      <c r="U503" s="325"/>
    </row>
    <row r="504" spans="1:21" ht="18">
      <c r="A504" s="325"/>
      <c r="B504" s="394"/>
      <c r="C504" s="325"/>
      <c r="D504" s="690"/>
      <c r="E504" s="397"/>
      <c r="F504" s="691"/>
      <c r="G504" s="325"/>
      <c r="H504" s="397"/>
      <c r="I504" s="325"/>
      <c r="J504" s="325"/>
      <c r="K504" s="325"/>
      <c r="L504" s="325"/>
      <c r="M504" s="325"/>
      <c r="N504" s="325"/>
      <c r="O504" s="325"/>
      <c r="P504" s="325"/>
      <c r="Q504" s="325"/>
      <c r="R504" s="325"/>
      <c r="S504" s="325"/>
      <c r="T504" s="325"/>
      <c r="U504" s="325"/>
    </row>
    <row r="505" spans="1:21" ht="18">
      <c r="A505" s="325"/>
      <c r="B505" s="394"/>
      <c r="C505" s="325"/>
      <c r="D505" s="690"/>
      <c r="E505" s="397"/>
      <c r="F505" s="691"/>
      <c r="G505" s="325"/>
      <c r="H505" s="397"/>
      <c r="I505" s="325"/>
      <c r="J505" s="325"/>
      <c r="K505" s="325"/>
      <c r="L505" s="325"/>
      <c r="M505" s="325"/>
      <c r="N505" s="325"/>
      <c r="O505" s="325"/>
      <c r="P505" s="325"/>
      <c r="Q505" s="325"/>
      <c r="R505" s="325"/>
      <c r="S505" s="325"/>
      <c r="T505" s="325"/>
      <c r="U505" s="325"/>
    </row>
    <row r="506" spans="1:21" ht="18">
      <c r="A506" s="325"/>
      <c r="B506" s="394"/>
      <c r="C506" s="325"/>
      <c r="D506" s="690"/>
      <c r="E506" s="397"/>
      <c r="F506" s="691"/>
      <c r="G506" s="325"/>
      <c r="H506" s="397"/>
      <c r="I506" s="325"/>
      <c r="J506" s="325"/>
      <c r="K506" s="325"/>
      <c r="L506" s="325"/>
      <c r="M506" s="325"/>
      <c r="N506" s="325"/>
      <c r="O506" s="325"/>
      <c r="P506" s="325"/>
      <c r="Q506" s="325"/>
      <c r="R506" s="325"/>
      <c r="S506" s="325"/>
      <c r="T506" s="325"/>
      <c r="U506" s="325"/>
    </row>
    <row r="507" spans="1:21" ht="18">
      <c r="A507" s="325"/>
      <c r="B507" s="394"/>
      <c r="C507" s="325"/>
      <c r="D507" s="690"/>
      <c r="E507" s="397"/>
      <c r="F507" s="691"/>
      <c r="G507" s="325"/>
      <c r="H507" s="397"/>
      <c r="I507" s="325"/>
      <c r="J507" s="325"/>
      <c r="K507" s="325"/>
      <c r="L507" s="325"/>
      <c r="M507" s="325"/>
      <c r="N507" s="325"/>
      <c r="O507" s="325"/>
      <c r="P507" s="325"/>
      <c r="Q507" s="325"/>
      <c r="R507" s="325"/>
      <c r="S507" s="325"/>
      <c r="T507" s="325"/>
      <c r="U507" s="325"/>
    </row>
    <row r="508" spans="1:21" ht="18">
      <c r="A508" s="325"/>
      <c r="B508" s="394"/>
      <c r="C508" s="325"/>
      <c r="D508" s="690"/>
      <c r="E508" s="397"/>
      <c r="F508" s="691"/>
      <c r="G508" s="325"/>
      <c r="H508" s="397"/>
      <c r="I508" s="325"/>
      <c r="J508" s="325"/>
      <c r="K508" s="325"/>
      <c r="L508" s="325"/>
      <c r="M508" s="325"/>
      <c r="N508" s="325"/>
      <c r="O508" s="325"/>
      <c r="P508" s="325"/>
      <c r="Q508" s="325"/>
      <c r="R508" s="325"/>
      <c r="S508" s="325"/>
      <c r="T508" s="325"/>
      <c r="U508" s="325"/>
    </row>
    <row r="509" spans="1:21" ht="18">
      <c r="A509" s="325"/>
      <c r="B509" s="394"/>
      <c r="C509" s="325"/>
      <c r="D509" s="690"/>
      <c r="E509" s="397"/>
      <c r="F509" s="691"/>
      <c r="G509" s="325"/>
      <c r="H509" s="397"/>
      <c r="I509" s="325"/>
      <c r="J509" s="325"/>
      <c r="K509" s="325"/>
      <c r="L509" s="325"/>
      <c r="M509" s="325"/>
      <c r="N509" s="325"/>
      <c r="O509" s="325"/>
      <c r="P509" s="325"/>
      <c r="Q509" s="325"/>
      <c r="R509" s="325"/>
      <c r="S509" s="325"/>
      <c r="T509" s="325"/>
      <c r="U509" s="325"/>
    </row>
    <row r="510" spans="1:21" ht="18">
      <c r="A510" s="325"/>
      <c r="B510" s="394"/>
      <c r="C510" s="325"/>
      <c r="D510" s="690"/>
      <c r="E510" s="397"/>
      <c r="F510" s="691"/>
      <c r="G510" s="325"/>
      <c r="H510" s="397"/>
      <c r="I510" s="325"/>
      <c r="J510" s="325"/>
      <c r="K510" s="325"/>
      <c r="L510" s="325"/>
      <c r="M510" s="325"/>
      <c r="N510" s="325"/>
      <c r="O510" s="325"/>
      <c r="P510" s="325"/>
      <c r="Q510" s="325"/>
      <c r="R510" s="325"/>
      <c r="S510" s="325"/>
      <c r="T510" s="325"/>
      <c r="U510" s="325"/>
    </row>
    <row r="511" spans="1:21" ht="18">
      <c r="A511" s="325"/>
      <c r="B511" s="394"/>
      <c r="C511" s="325"/>
      <c r="D511" s="690"/>
      <c r="E511" s="397"/>
      <c r="F511" s="691"/>
      <c r="G511" s="325"/>
      <c r="H511" s="397"/>
      <c r="I511" s="325"/>
      <c r="J511" s="325"/>
      <c r="K511" s="325"/>
      <c r="L511" s="325"/>
      <c r="M511" s="325"/>
      <c r="N511" s="325"/>
      <c r="O511" s="325"/>
      <c r="P511" s="325"/>
      <c r="Q511" s="325"/>
      <c r="R511" s="325"/>
      <c r="S511" s="325"/>
      <c r="T511" s="325"/>
      <c r="U511" s="325"/>
    </row>
    <row r="512" spans="1:21" ht="18">
      <c r="A512" s="325"/>
      <c r="B512" s="394"/>
      <c r="C512" s="325"/>
      <c r="D512" s="690"/>
      <c r="E512" s="397"/>
      <c r="F512" s="691"/>
      <c r="G512" s="325"/>
      <c r="H512" s="397"/>
      <c r="I512" s="325"/>
      <c r="J512" s="325"/>
      <c r="K512" s="325"/>
      <c r="L512" s="325"/>
      <c r="M512" s="325"/>
      <c r="N512" s="325"/>
      <c r="O512" s="325"/>
      <c r="P512" s="325"/>
      <c r="Q512" s="325"/>
      <c r="R512" s="325"/>
      <c r="S512" s="325"/>
      <c r="T512" s="325"/>
      <c r="U512" s="325"/>
    </row>
    <row r="513" spans="1:21" ht="18">
      <c r="A513" s="325"/>
      <c r="B513" s="394"/>
      <c r="C513" s="325"/>
      <c r="D513" s="690"/>
      <c r="E513" s="397"/>
      <c r="F513" s="691"/>
      <c r="G513" s="325"/>
      <c r="H513" s="397"/>
      <c r="I513" s="325"/>
      <c r="J513" s="325"/>
      <c r="K513" s="325"/>
      <c r="L513" s="325"/>
      <c r="M513" s="325"/>
      <c r="N513" s="325"/>
      <c r="O513" s="325"/>
      <c r="P513" s="325"/>
      <c r="Q513" s="325"/>
      <c r="R513" s="325"/>
      <c r="S513" s="325"/>
      <c r="T513" s="325"/>
      <c r="U513" s="325"/>
    </row>
    <row r="514" spans="1:21" ht="18">
      <c r="A514" s="325"/>
      <c r="B514" s="394"/>
      <c r="C514" s="325"/>
      <c r="D514" s="690"/>
      <c r="E514" s="397"/>
      <c r="F514" s="691"/>
      <c r="G514" s="325"/>
      <c r="H514" s="397"/>
      <c r="I514" s="325"/>
      <c r="J514" s="325"/>
      <c r="K514" s="325"/>
      <c r="L514" s="325"/>
      <c r="M514" s="325"/>
      <c r="N514" s="325"/>
      <c r="O514" s="325"/>
      <c r="P514" s="325"/>
      <c r="Q514" s="325"/>
      <c r="R514" s="325"/>
      <c r="S514" s="325"/>
      <c r="T514" s="325"/>
      <c r="U514" s="325"/>
    </row>
    <row r="515" spans="1:21" ht="18">
      <c r="A515" s="325"/>
      <c r="B515" s="394"/>
      <c r="C515" s="325"/>
      <c r="D515" s="690"/>
      <c r="E515" s="397"/>
      <c r="F515" s="691"/>
      <c r="G515" s="325"/>
      <c r="H515" s="397"/>
      <c r="I515" s="325"/>
      <c r="J515" s="325"/>
      <c r="K515" s="325"/>
      <c r="L515" s="325"/>
      <c r="M515" s="325"/>
      <c r="N515" s="325"/>
      <c r="O515" s="325"/>
      <c r="P515" s="325"/>
      <c r="Q515" s="325"/>
      <c r="R515" s="325"/>
      <c r="S515" s="325"/>
      <c r="T515" s="325"/>
      <c r="U515" s="325"/>
    </row>
    <row r="516" spans="1:21" ht="18">
      <c r="A516" s="325"/>
      <c r="B516" s="394"/>
      <c r="C516" s="325"/>
      <c r="D516" s="690"/>
      <c r="E516" s="397"/>
      <c r="F516" s="691"/>
      <c r="G516" s="325"/>
      <c r="H516" s="397"/>
      <c r="I516" s="325"/>
      <c r="J516" s="325"/>
      <c r="K516" s="325"/>
      <c r="L516" s="325"/>
      <c r="M516" s="325"/>
      <c r="N516" s="325"/>
      <c r="O516" s="325"/>
      <c r="P516" s="325"/>
      <c r="Q516" s="325"/>
      <c r="R516" s="325"/>
      <c r="S516" s="325"/>
      <c r="T516" s="325"/>
      <c r="U516" s="325"/>
    </row>
    <row r="517" spans="1:21" ht="18">
      <c r="A517" s="325"/>
      <c r="B517" s="394"/>
      <c r="C517" s="325"/>
      <c r="D517" s="690"/>
      <c r="E517" s="397"/>
      <c r="F517" s="691"/>
      <c r="G517" s="325"/>
      <c r="H517" s="397"/>
      <c r="I517" s="325"/>
      <c r="J517" s="325"/>
      <c r="K517" s="325"/>
      <c r="L517" s="325"/>
      <c r="M517" s="325"/>
      <c r="N517" s="325"/>
      <c r="O517" s="325"/>
      <c r="P517" s="325"/>
      <c r="Q517" s="325"/>
      <c r="R517" s="325"/>
      <c r="S517" s="325"/>
      <c r="T517" s="325"/>
      <c r="U517" s="325"/>
    </row>
    <row r="518" spans="1:21" ht="18">
      <c r="A518" s="325"/>
      <c r="B518" s="394"/>
      <c r="C518" s="325"/>
      <c r="D518" s="690"/>
      <c r="E518" s="397"/>
      <c r="F518" s="691"/>
      <c r="G518" s="325"/>
      <c r="H518" s="397"/>
      <c r="I518" s="325"/>
      <c r="J518" s="325"/>
      <c r="K518" s="325"/>
      <c r="L518" s="325"/>
      <c r="M518" s="325"/>
      <c r="N518" s="325"/>
      <c r="O518" s="325"/>
      <c r="P518" s="325"/>
      <c r="Q518" s="325"/>
      <c r="R518" s="325"/>
      <c r="S518" s="325"/>
      <c r="T518" s="325"/>
      <c r="U518" s="325"/>
    </row>
    <row r="519" spans="1:21" ht="18">
      <c r="A519" s="325"/>
      <c r="B519" s="394"/>
      <c r="C519" s="325"/>
      <c r="D519" s="690"/>
      <c r="E519" s="397"/>
      <c r="F519" s="691"/>
      <c r="G519" s="325"/>
      <c r="H519" s="397"/>
      <c r="I519" s="325"/>
      <c r="J519" s="325"/>
      <c r="K519" s="325"/>
      <c r="L519" s="325"/>
      <c r="M519" s="325"/>
      <c r="N519" s="325"/>
      <c r="O519" s="325"/>
      <c r="P519" s="325"/>
      <c r="Q519" s="325"/>
      <c r="R519" s="325"/>
      <c r="S519" s="325"/>
      <c r="T519" s="325"/>
      <c r="U519" s="325"/>
    </row>
    <row r="520" spans="1:21" ht="18">
      <c r="A520" s="325"/>
      <c r="B520" s="394"/>
      <c r="C520" s="325"/>
      <c r="D520" s="690"/>
      <c r="E520" s="397"/>
      <c r="F520" s="691"/>
      <c r="G520" s="325"/>
      <c r="H520" s="397"/>
      <c r="I520" s="325"/>
      <c r="J520" s="325"/>
      <c r="K520" s="325"/>
      <c r="L520" s="325"/>
      <c r="M520" s="325"/>
      <c r="N520" s="325"/>
      <c r="O520" s="325"/>
      <c r="P520" s="325"/>
      <c r="Q520" s="325"/>
      <c r="R520" s="325"/>
      <c r="S520" s="325"/>
      <c r="T520" s="325"/>
      <c r="U520" s="325"/>
    </row>
    <row r="521" spans="1:21" ht="18">
      <c r="A521" s="325"/>
      <c r="B521" s="394"/>
      <c r="C521" s="325"/>
      <c r="D521" s="690"/>
      <c r="E521" s="397"/>
      <c r="F521" s="691"/>
      <c r="G521" s="325"/>
      <c r="H521" s="397"/>
      <c r="I521" s="325"/>
      <c r="J521" s="325"/>
      <c r="K521" s="325"/>
      <c r="L521" s="325"/>
      <c r="M521" s="325"/>
      <c r="N521" s="325"/>
      <c r="O521" s="325"/>
      <c r="P521" s="325"/>
      <c r="Q521" s="325"/>
      <c r="R521" s="325"/>
      <c r="S521" s="325"/>
      <c r="T521" s="325"/>
      <c r="U521" s="325"/>
    </row>
    <row r="522" spans="1:21" ht="18">
      <c r="A522" s="325"/>
      <c r="B522" s="394"/>
      <c r="C522" s="325"/>
      <c r="D522" s="690"/>
      <c r="E522" s="397"/>
      <c r="F522" s="691"/>
      <c r="G522" s="325"/>
      <c r="H522" s="397"/>
      <c r="I522" s="325"/>
      <c r="J522" s="325"/>
      <c r="K522" s="325"/>
      <c r="L522" s="325"/>
      <c r="M522" s="325"/>
      <c r="N522" s="325"/>
      <c r="O522" s="325"/>
      <c r="P522" s="325"/>
      <c r="Q522" s="325"/>
      <c r="R522" s="325"/>
      <c r="S522" s="325"/>
      <c r="T522" s="325"/>
      <c r="U522" s="325"/>
    </row>
    <row r="523" spans="1:21" ht="18">
      <c r="A523" s="325"/>
      <c r="B523" s="394"/>
      <c r="C523" s="325"/>
      <c r="D523" s="690"/>
      <c r="E523" s="397"/>
      <c r="F523" s="691"/>
      <c r="G523" s="325"/>
      <c r="H523" s="397"/>
      <c r="I523" s="325"/>
      <c r="J523" s="325"/>
      <c r="K523" s="325"/>
      <c r="L523" s="325"/>
      <c r="M523" s="325"/>
      <c r="N523" s="325"/>
      <c r="O523" s="325"/>
      <c r="P523" s="325"/>
      <c r="Q523" s="325"/>
      <c r="R523" s="325"/>
      <c r="S523" s="325"/>
      <c r="T523" s="325"/>
      <c r="U523" s="325"/>
    </row>
    <row r="524" spans="1:21" ht="18">
      <c r="A524" s="325"/>
      <c r="B524" s="394"/>
      <c r="C524" s="325"/>
      <c r="D524" s="690"/>
      <c r="E524" s="397"/>
      <c r="F524" s="691"/>
      <c r="G524" s="325"/>
      <c r="H524" s="397"/>
      <c r="I524" s="325"/>
      <c r="J524" s="325"/>
      <c r="K524" s="325"/>
      <c r="L524" s="325"/>
      <c r="M524" s="325"/>
      <c r="N524" s="325"/>
      <c r="O524" s="325"/>
      <c r="P524" s="325"/>
      <c r="Q524" s="325"/>
      <c r="R524" s="325"/>
      <c r="S524" s="325"/>
      <c r="T524" s="325"/>
      <c r="U524" s="325"/>
    </row>
    <row r="525" spans="1:21" ht="18">
      <c r="A525" s="325"/>
      <c r="B525" s="394"/>
      <c r="C525" s="325"/>
      <c r="D525" s="690"/>
      <c r="E525" s="397"/>
      <c r="F525" s="691"/>
      <c r="G525" s="325"/>
      <c r="H525" s="397"/>
      <c r="I525" s="325"/>
      <c r="J525" s="325"/>
      <c r="K525" s="325"/>
      <c r="L525" s="325"/>
      <c r="M525" s="325"/>
      <c r="N525" s="325"/>
      <c r="O525" s="325"/>
      <c r="P525" s="325"/>
      <c r="Q525" s="325"/>
      <c r="R525" s="325"/>
      <c r="S525" s="325"/>
      <c r="T525" s="325"/>
      <c r="U525" s="325"/>
    </row>
    <row r="526" spans="1:21" ht="18">
      <c r="A526" s="325"/>
      <c r="B526" s="394"/>
      <c r="C526" s="325"/>
      <c r="D526" s="690"/>
      <c r="E526" s="397"/>
      <c r="F526" s="691"/>
      <c r="G526" s="325"/>
      <c r="H526" s="397"/>
      <c r="I526" s="325"/>
      <c r="J526" s="325"/>
      <c r="K526" s="325"/>
      <c r="L526" s="325"/>
      <c r="M526" s="325"/>
      <c r="N526" s="325"/>
      <c r="O526" s="325"/>
      <c r="P526" s="325"/>
      <c r="Q526" s="325"/>
      <c r="R526" s="325"/>
      <c r="S526" s="325"/>
      <c r="T526" s="325"/>
      <c r="U526" s="325"/>
    </row>
    <row r="527" spans="1:21" ht="18">
      <c r="A527" s="325"/>
      <c r="B527" s="394"/>
      <c r="C527" s="325"/>
      <c r="D527" s="690"/>
      <c r="E527" s="397"/>
      <c r="F527" s="691"/>
      <c r="G527" s="325"/>
      <c r="H527" s="397"/>
      <c r="I527" s="325"/>
      <c r="J527" s="325"/>
      <c r="K527" s="325"/>
      <c r="L527" s="325"/>
      <c r="M527" s="325"/>
      <c r="N527" s="325"/>
      <c r="O527" s="325"/>
      <c r="P527" s="325"/>
      <c r="Q527" s="325"/>
      <c r="R527" s="325"/>
      <c r="S527" s="325"/>
      <c r="T527" s="325"/>
      <c r="U527" s="325"/>
    </row>
    <row r="528" spans="1:21" ht="18">
      <c r="A528" s="325"/>
      <c r="B528" s="394"/>
      <c r="C528" s="325"/>
      <c r="D528" s="690"/>
      <c r="E528" s="397"/>
      <c r="F528" s="691"/>
      <c r="G528" s="325"/>
      <c r="H528" s="397"/>
      <c r="I528" s="325"/>
      <c r="J528" s="325"/>
      <c r="K528" s="325"/>
      <c r="L528" s="325"/>
      <c r="M528" s="325"/>
      <c r="N528" s="325"/>
      <c r="O528" s="325"/>
      <c r="P528" s="325"/>
      <c r="Q528" s="325"/>
      <c r="R528" s="325"/>
      <c r="S528" s="325"/>
      <c r="T528" s="325"/>
      <c r="U528" s="325"/>
    </row>
    <row r="529" spans="1:21" ht="18">
      <c r="A529" s="325"/>
      <c r="B529" s="394"/>
      <c r="C529" s="325"/>
      <c r="D529" s="690"/>
      <c r="E529" s="397"/>
      <c r="F529" s="691"/>
      <c r="G529" s="325"/>
      <c r="H529" s="397"/>
      <c r="I529" s="325"/>
      <c r="J529" s="325"/>
      <c r="K529" s="325"/>
      <c r="L529" s="325"/>
      <c r="M529" s="325"/>
      <c r="N529" s="325"/>
      <c r="O529" s="325"/>
      <c r="P529" s="325"/>
      <c r="Q529" s="325"/>
      <c r="R529" s="325"/>
      <c r="S529" s="325"/>
      <c r="T529" s="325"/>
      <c r="U529" s="325"/>
    </row>
    <row r="530" spans="1:21" ht="18">
      <c r="A530" s="325"/>
      <c r="B530" s="394"/>
      <c r="C530" s="325"/>
      <c r="D530" s="690"/>
      <c r="E530" s="397"/>
      <c r="F530" s="691"/>
      <c r="G530" s="325"/>
      <c r="H530" s="397"/>
      <c r="I530" s="325"/>
      <c r="J530" s="325"/>
      <c r="K530" s="325"/>
      <c r="L530" s="325"/>
      <c r="M530" s="325"/>
      <c r="N530" s="325"/>
      <c r="O530" s="325"/>
      <c r="P530" s="325"/>
      <c r="Q530" s="325"/>
      <c r="R530" s="325"/>
      <c r="S530" s="325"/>
      <c r="T530" s="325"/>
      <c r="U530" s="325"/>
    </row>
    <row r="531" spans="1:21" ht="18">
      <c r="A531" s="325"/>
      <c r="B531" s="394"/>
      <c r="C531" s="325"/>
      <c r="D531" s="690"/>
      <c r="E531" s="397"/>
      <c r="F531" s="691"/>
      <c r="G531" s="325"/>
      <c r="H531" s="397"/>
      <c r="I531" s="325"/>
      <c r="J531" s="325"/>
      <c r="K531" s="325"/>
      <c r="L531" s="325"/>
      <c r="M531" s="325"/>
      <c r="N531" s="325"/>
      <c r="O531" s="325"/>
      <c r="P531" s="325"/>
      <c r="Q531" s="325"/>
      <c r="R531" s="325"/>
      <c r="S531" s="325"/>
      <c r="T531" s="325"/>
      <c r="U531" s="325"/>
    </row>
    <row r="532" spans="1:21" ht="18">
      <c r="A532" s="325"/>
      <c r="B532" s="394"/>
      <c r="C532" s="325"/>
      <c r="D532" s="690"/>
      <c r="E532" s="397"/>
      <c r="F532" s="691"/>
      <c r="G532" s="325"/>
      <c r="H532" s="397"/>
      <c r="I532" s="325"/>
      <c r="J532" s="325"/>
      <c r="K532" s="325"/>
      <c r="L532" s="325"/>
      <c r="M532" s="325"/>
      <c r="N532" s="325"/>
      <c r="O532" s="325"/>
      <c r="P532" s="325"/>
      <c r="Q532" s="325"/>
      <c r="R532" s="325"/>
      <c r="S532" s="325"/>
      <c r="T532" s="325"/>
      <c r="U532" s="325"/>
    </row>
    <row r="533" spans="1:21" ht="18">
      <c r="A533" s="325"/>
      <c r="B533" s="394"/>
      <c r="C533" s="325"/>
      <c r="D533" s="690"/>
      <c r="E533" s="397"/>
      <c r="F533" s="691"/>
      <c r="G533" s="325"/>
      <c r="H533" s="397"/>
      <c r="I533" s="325"/>
      <c r="J533" s="325"/>
      <c r="K533" s="325"/>
      <c r="L533" s="325"/>
      <c r="M533" s="325"/>
      <c r="N533" s="325"/>
      <c r="O533" s="325"/>
      <c r="P533" s="325"/>
      <c r="Q533" s="325"/>
      <c r="R533" s="325"/>
      <c r="S533" s="325"/>
      <c r="T533" s="325"/>
      <c r="U533" s="325"/>
    </row>
    <row r="534" spans="1:21" ht="18">
      <c r="A534" s="325"/>
      <c r="B534" s="394"/>
      <c r="C534" s="325"/>
      <c r="D534" s="690"/>
      <c r="E534" s="397"/>
      <c r="F534" s="691"/>
      <c r="G534" s="325"/>
      <c r="H534" s="397"/>
      <c r="I534" s="325"/>
      <c r="J534" s="325"/>
      <c r="K534" s="325"/>
      <c r="L534" s="325"/>
      <c r="M534" s="325"/>
      <c r="N534" s="325"/>
      <c r="O534" s="325"/>
      <c r="P534" s="325"/>
      <c r="Q534" s="325"/>
      <c r="R534" s="325"/>
      <c r="S534" s="325"/>
      <c r="T534" s="325"/>
      <c r="U534" s="325"/>
    </row>
    <row r="535" spans="1:21" ht="18">
      <c r="A535" s="325"/>
      <c r="B535" s="394"/>
      <c r="C535" s="325"/>
      <c r="D535" s="690"/>
      <c r="E535" s="397"/>
      <c r="F535" s="691"/>
      <c r="G535" s="325"/>
      <c r="H535" s="397"/>
      <c r="I535" s="325"/>
      <c r="J535" s="325"/>
      <c r="K535" s="325"/>
      <c r="L535" s="325"/>
      <c r="M535" s="325"/>
      <c r="N535" s="325"/>
      <c r="O535" s="325"/>
      <c r="P535" s="325"/>
      <c r="Q535" s="325"/>
      <c r="R535" s="325"/>
      <c r="S535" s="325"/>
      <c r="T535" s="325"/>
      <c r="U535" s="325"/>
    </row>
    <row r="536" spans="1:21" ht="18">
      <c r="A536" s="325"/>
      <c r="B536" s="394"/>
      <c r="C536" s="325"/>
      <c r="D536" s="690"/>
      <c r="E536" s="397"/>
      <c r="F536" s="691"/>
      <c r="G536" s="325"/>
      <c r="H536" s="397"/>
      <c r="I536" s="325"/>
      <c r="J536" s="325"/>
      <c r="K536" s="325"/>
      <c r="L536" s="325"/>
      <c r="M536" s="325"/>
      <c r="N536" s="325"/>
      <c r="O536" s="325"/>
      <c r="P536" s="325"/>
      <c r="Q536" s="325"/>
      <c r="R536" s="325"/>
      <c r="S536" s="325"/>
      <c r="T536" s="325"/>
      <c r="U536" s="325"/>
    </row>
    <row r="537" spans="1:21" ht="18">
      <c r="A537" s="325"/>
      <c r="B537" s="394"/>
      <c r="C537" s="325"/>
      <c r="D537" s="690"/>
      <c r="E537" s="397"/>
      <c r="F537" s="691"/>
      <c r="G537" s="325"/>
      <c r="H537" s="397"/>
      <c r="I537" s="325"/>
      <c r="J537" s="325"/>
      <c r="K537" s="325"/>
      <c r="L537" s="325"/>
      <c r="M537" s="325"/>
      <c r="N537" s="325"/>
      <c r="O537" s="325"/>
      <c r="P537" s="325"/>
      <c r="Q537" s="325"/>
      <c r="R537" s="325"/>
      <c r="S537" s="325"/>
      <c r="T537" s="325"/>
      <c r="U537" s="325"/>
    </row>
    <row r="538" spans="1:21" ht="18">
      <c r="A538" s="325"/>
      <c r="B538" s="394"/>
      <c r="C538" s="325"/>
      <c r="D538" s="690"/>
      <c r="E538" s="397"/>
      <c r="F538" s="691"/>
      <c r="G538" s="325"/>
      <c r="H538" s="397"/>
      <c r="I538" s="325"/>
      <c r="J538" s="325"/>
      <c r="K538" s="325"/>
      <c r="L538" s="325"/>
      <c r="M538" s="325"/>
      <c r="N538" s="325"/>
      <c r="O538" s="325"/>
      <c r="P538" s="325"/>
      <c r="Q538" s="325"/>
      <c r="R538" s="325"/>
      <c r="S538" s="325"/>
      <c r="T538" s="325"/>
      <c r="U538" s="325"/>
    </row>
    <row r="539" spans="1:21" ht="18">
      <c r="A539" s="325"/>
      <c r="B539" s="394"/>
      <c r="C539" s="325"/>
      <c r="D539" s="690"/>
      <c r="E539" s="397"/>
      <c r="F539" s="691"/>
      <c r="G539" s="325"/>
      <c r="H539" s="397"/>
      <c r="I539" s="325"/>
      <c r="J539" s="325"/>
      <c r="K539" s="325"/>
      <c r="L539" s="325"/>
      <c r="M539" s="325"/>
      <c r="N539" s="325"/>
      <c r="O539" s="325"/>
      <c r="P539" s="325"/>
      <c r="Q539" s="325"/>
      <c r="R539" s="325"/>
      <c r="S539" s="325"/>
      <c r="T539" s="325"/>
      <c r="U539" s="325"/>
    </row>
    <row r="540" spans="1:21" ht="18">
      <c r="A540" s="325"/>
      <c r="B540" s="394"/>
      <c r="C540" s="325"/>
      <c r="D540" s="690"/>
      <c r="E540" s="397"/>
      <c r="F540" s="691"/>
      <c r="G540" s="325"/>
      <c r="H540" s="397"/>
      <c r="I540" s="325"/>
      <c r="J540" s="325"/>
      <c r="K540" s="325"/>
      <c r="L540" s="325"/>
      <c r="M540" s="325"/>
      <c r="N540" s="325"/>
      <c r="O540" s="325"/>
      <c r="P540" s="325"/>
      <c r="Q540" s="325"/>
      <c r="R540" s="325"/>
      <c r="S540" s="325"/>
      <c r="T540" s="325"/>
      <c r="U540" s="325"/>
    </row>
    <row r="541" spans="1:21" ht="18">
      <c r="A541" s="325"/>
      <c r="B541" s="394"/>
      <c r="C541" s="325"/>
      <c r="D541" s="690"/>
      <c r="E541" s="397"/>
      <c r="F541" s="691"/>
      <c r="G541" s="325"/>
      <c r="H541" s="397"/>
      <c r="I541" s="325"/>
      <c r="J541" s="325"/>
      <c r="K541" s="325"/>
      <c r="L541" s="325"/>
      <c r="M541" s="325"/>
      <c r="N541" s="325"/>
      <c r="O541" s="325"/>
      <c r="P541" s="325"/>
      <c r="Q541" s="325"/>
      <c r="R541" s="325"/>
      <c r="S541" s="325"/>
      <c r="T541" s="325"/>
      <c r="U541" s="325"/>
    </row>
    <row r="542" spans="1:21" ht="18">
      <c r="A542" s="325"/>
      <c r="B542" s="394"/>
      <c r="C542" s="325"/>
      <c r="D542" s="690"/>
      <c r="E542" s="397"/>
      <c r="F542" s="691"/>
      <c r="G542" s="325"/>
      <c r="H542" s="397"/>
      <c r="I542" s="325"/>
      <c r="J542" s="325"/>
      <c r="K542" s="325"/>
      <c r="L542" s="325"/>
      <c r="M542" s="325"/>
      <c r="N542" s="325"/>
      <c r="O542" s="325"/>
      <c r="P542" s="325"/>
      <c r="Q542" s="325"/>
      <c r="R542" s="325"/>
      <c r="S542" s="325"/>
      <c r="T542" s="325"/>
      <c r="U542" s="325"/>
    </row>
    <row r="543" spans="1:21" ht="18">
      <c r="A543" s="325"/>
      <c r="B543" s="394"/>
      <c r="C543" s="325"/>
      <c r="D543" s="690"/>
      <c r="E543" s="397"/>
      <c r="F543" s="691"/>
      <c r="G543" s="325"/>
      <c r="H543" s="397"/>
      <c r="I543" s="325"/>
      <c r="J543" s="325"/>
      <c r="K543" s="325"/>
      <c r="L543" s="325"/>
      <c r="M543" s="325"/>
      <c r="N543" s="325"/>
      <c r="O543" s="325"/>
      <c r="P543" s="325"/>
      <c r="Q543" s="325"/>
      <c r="R543" s="325"/>
      <c r="S543" s="325"/>
      <c r="T543" s="325"/>
      <c r="U543" s="325"/>
    </row>
    <row r="544" spans="1:21" ht="18">
      <c r="A544" s="325"/>
      <c r="B544" s="394"/>
      <c r="C544" s="325"/>
      <c r="D544" s="690"/>
      <c r="E544" s="397"/>
      <c r="F544" s="691"/>
      <c r="G544" s="325"/>
      <c r="H544" s="397"/>
      <c r="I544" s="325"/>
      <c r="J544" s="325"/>
      <c r="K544" s="325"/>
      <c r="L544" s="325"/>
      <c r="M544" s="325"/>
      <c r="N544" s="325"/>
      <c r="O544" s="325"/>
      <c r="P544" s="325"/>
      <c r="Q544" s="325"/>
      <c r="R544" s="325"/>
      <c r="S544" s="325"/>
      <c r="T544" s="325"/>
      <c r="U544" s="325"/>
    </row>
    <row r="545" spans="1:21" ht="18">
      <c r="A545" s="325"/>
      <c r="B545" s="394"/>
      <c r="C545" s="325"/>
      <c r="D545" s="690"/>
      <c r="E545" s="397"/>
      <c r="F545" s="691"/>
      <c r="G545" s="325"/>
      <c r="H545" s="397"/>
      <c r="I545" s="325"/>
      <c r="J545" s="325"/>
      <c r="K545" s="325"/>
      <c r="L545" s="325"/>
      <c r="M545" s="325"/>
      <c r="N545" s="325"/>
      <c r="O545" s="325"/>
      <c r="P545" s="325"/>
      <c r="Q545" s="325"/>
      <c r="R545" s="325"/>
      <c r="S545" s="325"/>
      <c r="T545" s="325"/>
      <c r="U545" s="325"/>
    </row>
    <row r="546" spans="1:21" ht="18">
      <c r="A546" s="325"/>
      <c r="B546" s="394"/>
      <c r="C546" s="325"/>
      <c r="D546" s="690"/>
      <c r="E546" s="397"/>
      <c r="F546" s="691"/>
      <c r="G546" s="325"/>
      <c r="H546" s="397"/>
      <c r="I546" s="325"/>
      <c r="J546" s="325"/>
      <c r="K546" s="325"/>
      <c r="L546" s="325"/>
      <c r="M546" s="325"/>
      <c r="N546" s="325"/>
      <c r="O546" s="325"/>
      <c r="P546" s="325"/>
      <c r="Q546" s="325"/>
      <c r="R546" s="325"/>
      <c r="S546" s="325"/>
      <c r="T546" s="325"/>
      <c r="U546" s="325"/>
    </row>
    <row r="547" spans="1:21" ht="18">
      <c r="A547" s="325"/>
      <c r="B547" s="394"/>
      <c r="C547" s="325"/>
      <c r="D547" s="690"/>
      <c r="E547" s="397"/>
      <c r="F547" s="691"/>
      <c r="G547" s="325"/>
      <c r="H547" s="397"/>
      <c r="I547" s="325"/>
      <c r="J547" s="325"/>
      <c r="K547" s="325"/>
      <c r="L547" s="325"/>
      <c r="M547" s="325"/>
      <c r="N547" s="325"/>
      <c r="O547" s="325"/>
      <c r="P547" s="325"/>
      <c r="Q547" s="325"/>
      <c r="R547" s="325"/>
      <c r="S547" s="325"/>
      <c r="T547" s="325"/>
      <c r="U547" s="325"/>
    </row>
    <row r="548" spans="1:21" ht="18">
      <c r="A548" s="325"/>
      <c r="B548" s="394"/>
      <c r="C548" s="325"/>
      <c r="D548" s="690"/>
      <c r="E548" s="397"/>
      <c r="F548" s="691"/>
      <c r="G548" s="325"/>
      <c r="H548" s="397"/>
      <c r="I548" s="325"/>
      <c r="J548" s="325"/>
      <c r="K548" s="325"/>
      <c r="L548" s="325"/>
      <c r="M548" s="325"/>
      <c r="N548" s="325"/>
      <c r="O548" s="325"/>
      <c r="P548" s="325"/>
      <c r="Q548" s="325"/>
      <c r="R548" s="325"/>
      <c r="S548" s="325"/>
      <c r="T548" s="325"/>
      <c r="U548" s="325"/>
    </row>
    <row r="549" spans="1:21" ht="18">
      <c r="A549" s="325"/>
      <c r="B549" s="394"/>
      <c r="C549" s="325"/>
      <c r="D549" s="690"/>
      <c r="E549" s="397"/>
      <c r="F549" s="691"/>
      <c r="G549" s="325"/>
      <c r="H549" s="397"/>
      <c r="I549" s="325"/>
      <c r="J549" s="325"/>
      <c r="K549" s="325"/>
      <c r="L549" s="325"/>
      <c r="M549" s="325"/>
      <c r="N549" s="325"/>
      <c r="O549" s="325"/>
      <c r="P549" s="325"/>
      <c r="Q549" s="325"/>
      <c r="R549" s="325"/>
      <c r="S549" s="325"/>
      <c r="T549" s="325"/>
      <c r="U549" s="325"/>
    </row>
    <row r="550" spans="1:21" ht="18">
      <c r="A550" s="325"/>
      <c r="B550" s="394"/>
      <c r="C550" s="325"/>
      <c r="D550" s="690"/>
      <c r="E550" s="397"/>
      <c r="F550" s="691"/>
      <c r="G550" s="325"/>
      <c r="H550" s="397"/>
      <c r="I550" s="325"/>
      <c r="J550" s="325"/>
      <c r="K550" s="325"/>
      <c r="L550" s="325"/>
      <c r="M550" s="325"/>
      <c r="N550" s="325"/>
      <c r="O550" s="325"/>
      <c r="P550" s="325"/>
      <c r="Q550" s="325"/>
      <c r="R550" s="325"/>
      <c r="S550" s="325"/>
      <c r="T550" s="325"/>
      <c r="U550" s="325"/>
    </row>
    <row r="551" spans="1:21" ht="18">
      <c r="A551" s="325"/>
      <c r="B551" s="394"/>
      <c r="C551" s="325"/>
      <c r="D551" s="690"/>
      <c r="E551" s="397"/>
      <c r="F551" s="691"/>
      <c r="G551" s="325"/>
      <c r="H551" s="397"/>
      <c r="I551" s="325"/>
      <c r="J551" s="325"/>
      <c r="K551" s="325"/>
      <c r="L551" s="325"/>
      <c r="M551" s="325"/>
      <c r="N551" s="325"/>
      <c r="O551" s="325"/>
      <c r="P551" s="325"/>
      <c r="Q551" s="325"/>
      <c r="R551" s="325"/>
      <c r="S551" s="325"/>
      <c r="T551" s="325"/>
      <c r="U551" s="325"/>
    </row>
    <row r="552" spans="1:21" ht="18">
      <c r="A552" s="325"/>
      <c r="B552" s="394"/>
      <c r="C552" s="325"/>
      <c r="D552" s="690"/>
      <c r="E552" s="397"/>
      <c r="F552" s="691"/>
      <c r="G552" s="325"/>
      <c r="H552" s="397"/>
      <c r="I552" s="325"/>
      <c r="J552" s="325"/>
      <c r="K552" s="325"/>
      <c r="L552" s="325"/>
      <c r="M552" s="325"/>
      <c r="N552" s="325"/>
      <c r="O552" s="325"/>
      <c r="P552" s="325"/>
      <c r="Q552" s="325"/>
      <c r="R552" s="325"/>
      <c r="S552" s="325"/>
      <c r="T552" s="325"/>
      <c r="U552" s="325"/>
    </row>
    <row r="553" spans="1:21" ht="18">
      <c r="A553" s="325"/>
      <c r="B553" s="394"/>
      <c r="C553" s="325"/>
      <c r="D553" s="690"/>
      <c r="E553" s="397"/>
      <c r="F553" s="691"/>
      <c r="G553" s="325"/>
      <c r="H553" s="397"/>
      <c r="I553" s="325"/>
      <c r="J553" s="325"/>
      <c r="K553" s="325"/>
      <c r="L553" s="325"/>
      <c r="M553" s="325"/>
      <c r="N553" s="325"/>
      <c r="O553" s="325"/>
      <c r="P553" s="325"/>
      <c r="Q553" s="325"/>
      <c r="R553" s="325"/>
      <c r="S553" s="325"/>
      <c r="T553" s="325"/>
      <c r="U553" s="325"/>
    </row>
    <row r="554" spans="1:21" ht="18">
      <c r="A554" s="325"/>
      <c r="B554" s="394"/>
      <c r="C554" s="325"/>
      <c r="D554" s="690"/>
      <c r="E554" s="397"/>
      <c r="F554" s="691"/>
      <c r="G554" s="325"/>
      <c r="H554" s="397"/>
      <c r="I554" s="325"/>
      <c r="J554" s="325"/>
      <c r="K554" s="325"/>
      <c r="L554" s="325"/>
      <c r="M554" s="325"/>
      <c r="N554" s="325"/>
      <c r="O554" s="325"/>
      <c r="P554" s="325"/>
      <c r="Q554" s="325"/>
      <c r="R554" s="325"/>
      <c r="S554" s="325"/>
      <c r="T554" s="325"/>
      <c r="U554" s="325"/>
    </row>
    <row r="555" spans="1:21" ht="18">
      <c r="A555" s="325"/>
      <c r="B555" s="394"/>
      <c r="C555" s="325"/>
      <c r="D555" s="690"/>
      <c r="E555" s="397"/>
      <c r="F555" s="691"/>
      <c r="G555" s="325"/>
      <c r="H555" s="397"/>
      <c r="I555" s="325"/>
      <c r="J555" s="325"/>
      <c r="K555" s="325"/>
      <c r="L555" s="325"/>
      <c r="M555" s="325"/>
      <c r="N555" s="325"/>
      <c r="O555" s="325"/>
      <c r="P555" s="325"/>
      <c r="Q555" s="325"/>
      <c r="R555" s="325"/>
      <c r="S555" s="325"/>
      <c r="T555" s="325"/>
      <c r="U555" s="325"/>
    </row>
    <row r="556" spans="1:21" ht="18">
      <c r="A556" s="325"/>
      <c r="B556" s="394"/>
      <c r="C556" s="325"/>
      <c r="D556" s="690"/>
      <c r="E556" s="397"/>
      <c r="F556" s="691"/>
      <c r="G556" s="325"/>
      <c r="H556" s="397"/>
      <c r="I556" s="325"/>
      <c r="J556" s="325"/>
      <c r="K556" s="325"/>
      <c r="L556" s="325"/>
      <c r="M556" s="325"/>
      <c r="N556" s="325"/>
      <c r="O556" s="325"/>
      <c r="P556" s="325"/>
      <c r="Q556" s="325"/>
      <c r="R556" s="325"/>
      <c r="S556" s="325"/>
      <c r="T556" s="325"/>
      <c r="U556" s="325"/>
    </row>
    <row r="557" spans="1:21" ht="18">
      <c r="A557" s="325"/>
      <c r="B557" s="394"/>
      <c r="C557" s="325"/>
      <c r="D557" s="690"/>
      <c r="E557" s="397"/>
      <c r="F557" s="691"/>
      <c r="G557" s="325"/>
      <c r="H557" s="397"/>
      <c r="I557" s="325"/>
      <c r="J557" s="325"/>
      <c r="K557" s="325"/>
      <c r="L557" s="325"/>
      <c r="M557" s="325"/>
      <c r="N557" s="325"/>
      <c r="O557" s="325"/>
      <c r="P557" s="325"/>
      <c r="Q557" s="325"/>
      <c r="R557" s="325"/>
      <c r="S557" s="325"/>
      <c r="T557" s="325"/>
      <c r="U557" s="325"/>
    </row>
    <row r="558" spans="1:21" ht="18">
      <c r="A558" s="325"/>
      <c r="B558" s="394"/>
      <c r="C558" s="325"/>
      <c r="D558" s="690"/>
      <c r="E558" s="397"/>
      <c r="F558" s="691"/>
      <c r="G558" s="325"/>
      <c r="H558" s="397"/>
      <c r="I558" s="325"/>
      <c r="J558" s="325"/>
      <c r="K558" s="325"/>
      <c r="L558" s="325"/>
      <c r="M558" s="325"/>
      <c r="N558" s="325"/>
      <c r="O558" s="325"/>
      <c r="P558" s="325"/>
      <c r="Q558" s="325"/>
      <c r="R558" s="325"/>
      <c r="S558" s="325"/>
      <c r="T558" s="325"/>
      <c r="U558" s="325"/>
    </row>
    <row r="559" spans="1:21" ht="18">
      <c r="A559" s="325"/>
      <c r="B559" s="394"/>
      <c r="C559" s="325"/>
      <c r="D559" s="690"/>
      <c r="E559" s="397"/>
      <c r="F559" s="691"/>
      <c r="G559" s="325"/>
      <c r="H559" s="397"/>
      <c r="I559" s="325"/>
      <c r="J559" s="325"/>
      <c r="K559" s="325"/>
      <c r="L559" s="325"/>
      <c r="M559" s="325"/>
      <c r="N559" s="325"/>
      <c r="O559" s="325"/>
      <c r="P559" s="325"/>
      <c r="Q559" s="325"/>
      <c r="R559" s="325"/>
      <c r="S559" s="325"/>
      <c r="T559" s="325"/>
      <c r="U559" s="325"/>
    </row>
    <row r="560" spans="1:21" ht="18">
      <c r="A560" s="325"/>
      <c r="B560" s="394"/>
      <c r="C560" s="325"/>
      <c r="D560" s="690"/>
      <c r="E560" s="397"/>
      <c r="F560" s="691"/>
      <c r="G560" s="325"/>
      <c r="H560" s="397"/>
      <c r="I560" s="325"/>
      <c r="J560" s="325"/>
      <c r="K560" s="325"/>
      <c r="L560" s="325"/>
      <c r="M560" s="325"/>
      <c r="N560" s="325"/>
      <c r="O560" s="325"/>
      <c r="P560" s="325"/>
      <c r="Q560" s="325"/>
      <c r="R560" s="325"/>
      <c r="S560" s="325"/>
      <c r="T560" s="325"/>
      <c r="U560" s="325"/>
    </row>
    <row r="561" spans="1:21" ht="18">
      <c r="A561" s="325"/>
      <c r="B561" s="394"/>
      <c r="C561" s="325"/>
      <c r="D561" s="690"/>
      <c r="E561" s="397"/>
      <c r="F561" s="691"/>
      <c r="G561" s="325"/>
      <c r="H561" s="397"/>
      <c r="I561" s="325"/>
      <c r="J561" s="325"/>
      <c r="K561" s="325"/>
      <c r="L561" s="325"/>
      <c r="M561" s="325"/>
      <c r="N561" s="325"/>
      <c r="O561" s="325"/>
      <c r="P561" s="325"/>
      <c r="Q561" s="325"/>
      <c r="R561" s="325"/>
      <c r="S561" s="325"/>
      <c r="T561" s="325"/>
      <c r="U561" s="325"/>
    </row>
    <row r="562" spans="1:21" ht="18">
      <c r="A562" s="325"/>
      <c r="B562" s="394"/>
      <c r="C562" s="325"/>
      <c r="D562" s="690"/>
      <c r="E562" s="397"/>
      <c r="F562" s="691"/>
      <c r="G562" s="325"/>
      <c r="H562" s="397"/>
      <c r="I562" s="325"/>
      <c r="J562" s="325"/>
      <c r="K562" s="325"/>
      <c r="L562" s="325"/>
      <c r="M562" s="325"/>
      <c r="N562" s="325"/>
      <c r="O562" s="325"/>
      <c r="P562" s="325"/>
      <c r="Q562" s="325"/>
      <c r="R562" s="325"/>
      <c r="S562" s="325"/>
      <c r="T562" s="325"/>
      <c r="U562" s="325"/>
    </row>
    <row r="563" spans="1:21" ht="18">
      <c r="A563" s="325"/>
      <c r="B563" s="394"/>
      <c r="C563" s="325"/>
      <c r="D563" s="690"/>
      <c r="E563" s="397"/>
      <c r="F563" s="691"/>
      <c r="G563" s="325"/>
      <c r="H563" s="397"/>
      <c r="I563" s="325"/>
      <c r="J563" s="325"/>
      <c r="K563" s="325"/>
      <c r="L563" s="325"/>
      <c r="M563" s="325"/>
      <c r="N563" s="325"/>
      <c r="O563" s="325"/>
      <c r="P563" s="325"/>
      <c r="Q563" s="325"/>
      <c r="R563" s="325"/>
      <c r="S563" s="325"/>
      <c r="T563" s="325"/>
      <c r="U563" s="325"/>
    </row>
    <row r="564" spans="1:21" ht="18">
      <c r="A564" s="325"/>
      <c r="B564" s="394"/>
      <c r="C564" s="325"/>
      <c r="D564" s="690"/>
      <c r="E564" s="397"/>
      <c r="F564" s="691"/>
      <c r="G564" s="325"/>
      <c r="H564" s="397"/>
      <c r="I564" s="325"/>
      <c r="J564" s="325"/>
      <c r="K564" s="325"/>
      <c r="L564" s="325"/>
      <c r="M564" s="325"/>
      <c r="N564" s="325"/>
      <c r="O564" s="325"/>
      <c r="P564" s="325"/>
      <c r="Q564" s="325"/>
      <c r="R564" s="325"/>
      <c r="S564" s="325"/>
      <c r="T564" s="325"/>
      <c r="U564" s="325"/>
    </row>
    <row r="565" spans="1:21" ht="18">
      <c r="A565" s="325"/>
      <c r="B565" s="394"/>
      <c r="C565" s="325"/>
      <c r="D565" s="690"/>
      <c r="E565" s="397"/>
      <c r="F565" s="691"/>
      <c r="G565" s="325"/>
      <c r="H565" s="397"/>
      <c r="I565" s="325"/>
      <c r="J565" s="325"/>
      <c r="K565" s="325"/>
      <c r="L565" s="325"/>
      <c r="M565" s="325"/>
      <c r="N565" s="325"/>
      <c r="O565" s="325"/>
      <c r="P565" s="325"/>
      <c r="Q565" s="325"/>
      <c r="R565" s="325"/>
      <c r="S565" s="325"/>
      <c r="T565" s="325"/>
      <c r="U565" s="325"/>
    </row>
    <row r="566" spans="1:21" ht="18">
      <c r="A566" s="325"/>
      <c r="B566" s="394"/>
      <c r="C566" s="325"/>
      <c r="D566" s="690"/>
      <c r="E566" s="397"/>
      <c r="F566" s="691"/>
      <c r="G566" s="325"/>
      <c r="H566" s="397"/>
      <c r="I566" s="325"/>
      <c r="J566" s="325"/>
      <c r="K566" s="325"/>
      <c r="L566" s="325"/>
      <c r="M566" s="325"/>
      <c r="N566" s="325"/>
      <c r="O566" s="325"/>
      <c r="P566" s="325"/>
      <c r="Q566" s="325"/>
      <c r="R566" s="325"/>
      <c r="S566" s="325"/>
      <c r="T566" s="325"/>
      <c r="U566" s="325"/>
    </row>
    <row r="567" spans="1:21" ht="18">
      <c r="A567" s="325"/>
      <c r="B567" s="394"/>
      <c r="C567" s="325"/>
      <c r="D567" s="690"/>
      <c r="E567" s="397"/>
      <c r="F567" s="691"/>
      <c r="G567" s="325"/>
      <c r="H567" s="397"/>
      <c r="I567" s="325"/>
      <c r="J567" s="325"/>
      <c r="K567" s="325"/>
      <c r="L567" s="325"/>
      <c r="M567" s="325"/>
      <c r="N567" s="325"/>
      <c r="O567" s="325"/>
      <c r="P567" s="325"/>
      <c r="Q567" s="325"/>
      <c r="R567" s="325"/>
      <c r="S567" s="325"/>
      <c r="T567" s="325"/>
      <c r="U567" s="325"/>
    </row>
    <row r="568" spans="1:21" ht="18">
      <c r="A568" s="325"/>
      <c r="B568" s="394"/>
      <c r="C568" s="325"/>
      <c r="D568" s="690"/>
      <c r="E568" s="397"/>
      <c r="F568" s="691"/>
      <c r="G568" s="325"/>
      <c r="H568" s="397"/>
      <c r="I568" s="325"/>
      <c r="J568" s="325"/>
      <c r="K568" s="325"/>
      <c r="L568" s="325"/>
      <c r="M568" s="325"/>
      <c r="N568" s="325"/>
      <c r="O568" s="325"/>
      <c r="P568" s="325"/>
      <c r="Q568" s="325"/>
      <c r="R568" s="325"/>
      <c r="S568" s="325"/>
      <c r="T568" s="325"/>
      <c r="U568" s="325"/>
    </row>
    <row r="569" spans="1:21" ht="18">
      <c r="A569" s="325"/>
      <c r="B569" s="394"/>
      <c r="C569" s="325"/>
      <c r="D569" s="690"/>
      <c r="E569" s="397"/>
      <c r="F569" s="691"/>
      <c r="G569" s="325"/>
      <c r="H569" s="397"/>
      <c r="I569" s="325"/>
      <c r="J569" s="325"/>
      <c r="K569" s="325"/>
      <c r="L569" s="325"/>
      <c r="M569" s="325"/>
      <c r="N569" s="325"/>
      <c r="O569" s="325"/>
      <c r="P569" s="325"/>
      <c r="Q569" s="325"/>
      <c r="R569" s="325"/>
      <c r="S569" s="325"/>
      <c r="T569" s="325"/>
      <c r="U569" s="325"/>
    </row>
    <row r="570" spans="1:21" ht="18">
      <c r="A570" s="325"/>
      <c r="B570" s="394"/>
      <c r="C570" s="325"/>
      <c r="D570" s="690"/>
      <c r="E570" s="397"/>
      <c r="F570" s="691"/>
      <c r="G570" s="325"/>
      <c r="H570" s="397"/>
      <c r="I570" s="325"/>
      <c r="J570" s="325"/>
      <c r="K570" s="325"/>
      <c r="L570" s="325"/>
      <c r="M570" s="325"/>
      <c r="N570" s="325"/>
      <c r="O570" s="325"/>
      <c r="P570" s="325"/>
      <c r="Q570" s="325"/>
      <c r="R570" s="325"/>
      <c r="S570" s="325"/>
      <c r="T570" s="325"/>
      <c r="U570" s="325"/>
    </row>
    <row r="571" spans="1:21" ht="18">
      <c r="A571" s="325"/>
      <c r="B571" s="394"/>
      <c r="C571" s="325"/>
      <c r="D571" s="690"/>
      <c r="E571" s="397"/>
      <c r="F571" s="691"/>
      <c r="G571" s="325"/>
      <c r="H571" s="397"/>
      <c r="I571" s="325"/>
      <c r="J571" s="325"/>
      <c r="K571" s="325"/>
      <c r="L571" s="325"/>
      <c r="M571" s="325"/>
      <c r="N571" s="325"/>
      <c r="O571" s="325"/>
      <c r="P571" s="325"/>
      <c r="Q571" s="325"/>
      <c r="R571" s="325"/>
      <c r="S571" s="325"/>
      <c r="T571" s="325"/>
      <c r="U571" s="325"/>
    </row>
    <row r="572" spans="1:21" ht="18">
      <c r="A572" s="325"/>
      <c r="B572" s="394"/>
      <c r="C572" s="325"/>
      <c r="D572" s="690"/>
      <c r="E572" s="397"/>
      <c r="F572" s="691"/>
      <c r="G572" s="325"/>
      <c r="H572" s="397"/>
      <c r="I572" s="325"/>
      <c r="J572" s="325"/>
      <c r="K572" s="325"/>
      <c r="L572" s="325"/>
      <c r="M572" s="325"/>
      <c r="N572" s="325"/>
      <c r="O572" s="325"/>
      <c r="P572" s="325"/>
      <c r="Q572" s="325"/>
      <c r="R572" s="325"/>
      <c r="S572" s="325"/>
      <c r="T572" s="325"/>
      <c r="U572" s="325"/>
    </row>
    <row r="573" spans="1:21" ht="18">
      <c r="A573" s="325"/>
      <c r="B573" s="394"/>
      <c r="C573" s="325"/>
      <c r="D573" s="690"/>
      <c r="E573" s="397"/>
      <c r="F573" s="691"/>
      <c r="G573" s="325"/>
      <c r="H573" s="397"/>
      <c r="I573" s="325"/>
      <c r="J573" s="325"/>
      <c r="K573" s="325"/>
      <c r="L573" s="325"/>
      <c r="M573" s="325"/>
      <c r="N573" s="325"/>
      <c r="O573" s="325"/>
      <c r="P573" s="325"/>
      <c r="Q573" s="325"/>
      <c r="R573" s="325"/>
      <c r="S573" s="325"/>
      <c r="T573" s="325"/>
      <c r="U573" s="325"/>
    </row>
    <row r="574" spans="1:21" ht="18">
      <c r="A574" s="325"/>
      <c r="B574" s="394"/>
      <c r="C574" s="325"/>
      <c r="D574" s="690"/>
      <c r="E574" s="397"/>
      <c r="F574" s="691"/>
      <c r="G574" s="325"/>
      <c r="H574" s="397"/>
      <c r="I574" s="325"/>
      <c r="J574" s="325"/>
      <c r="K574" s="325"/>
      <c r="L574" s="325"/>
      <c r="M574" s="325"/>
      <c r="N574" s="325"/>
      <c r="O574" s="325"/>
      <c r="P574" s="325"/>
      <c r="Q574" s="325"/>
      <c r="R574" s="325"/>
      <c r="S574" s="325"/>
      <c r="T574" s="325"/>
      <c r="U574" s="325"/>
    </row>
    <row r="575" spans="1:21" ht="18">
      <c r="A575" s="325"/>
      <c r="B575" s="394"/>
      <c r="C575" s="325"/>
      <c r="D575" s="690"/>
      <c r="E575" s="397"/>
      <c r="F575" s="691"/>
      <c r="G575" s="325"/>
      <c r="H575" s="397"/>
      <c r="I575" s="325"/>
      <c r="J575" s="325"/>
      <c r="K575" s="325"/>
      <c r="L575" s="325"/>
      <c r="M575" s="325"/>
      <c r="N575" s="325"/>
      <c r="O575" s="325"/>
      <c r="P575" s="325"/>
      <c r="Q575" s="325"/>
      <c r="R575" s="325"/>
      <c r="S575" s="325"/>
      <c r="T575" s="325"/>
      <c r="U575" s="325"/>
    </row>
    <row r="576" spans="1:21" ht="18">
      <c r="A576" s="325"/>
      <c r="B576" s="394"/>
      <c r="C576" s="325"/>
      <c r="D576" s="690"/>
      <c r="E576" s="397"/>
      <c r="F576" s="691"/>
      <c r="G576" s="325"/>
      <c r="H576" s="397"/>
      <c r="I576" s="325"/>
      <c r="J576" s="325"/>
      <c r="K576" s="325"/>
      <c r="L576" s="325"/>
      <c r="M576" s="325"/>
      <c r="N576" s="325"/>
      <c r="O576" s="325"/>
      <c r="P576" s="325"/>
      <c r="Q576" s="325"/>
      <c r="R576" s="325"/>
      <c r="S576" s="325"/>
      <c r="T576" s="325"/>
      <c r="U576" s="325"/>
    </row>
    <row r="577" spans="1:21" ht="18">
      <c r="A577" s="325"/>
      <c r="B577" s="394"/>
      <c r="C577" s="325"/>
      <c r="D577" s="690"/>
      <c r="E577" s="397"/>
      <c r="F577" s="691"/>
      <c r="G577" s="325"/>
      <c r="H577" s="397"/>
      <c r="I577" s="325"/>
      <c r="J577" s="325"/>
      <c r="K577" s="325"/>
      <c r="L577" s="325"/>
      <c r="M577" s="325"/>
      <c r="N577" s="325"/>
      <c r="O577" s="325"/>
      <c r="P577" s="325"/>
      <c r="Q577" s="325"/>
      <c r="R577" s="325"/>
      <c r="S577" s="325"/>
      <c r="T577" s="325"/>
      <c r="U577" s="325"/>
    </row>
    <row r="578" spans="1:21" ht="18">
      <c r="A578" s="325"/>
      <c r="B578" s="394"/>
      <c r="C578" s="325"/>
      <c r="D578" s="690"/>
      <c r="E578" s="397"/>
      <c r="F578" s="691"/>
      <c r="G578" s="325"/>
      <c r="H578" s="397"/>
      <c r="I578" s="325"/>
      <c r="J578" s="325"/>
      <c r="K578" s="325"/>
      <c r="L578" s="325"/>
      <c r="M578" s="325"/>
      <c r="N578" s="325"/>
      <c r="O578" s="325"/>
      <c r="P578" s="325"/>
      <c r="Q578" s="325"/>
      <c r="R578" s="325"/>
      <c r="S578" s="325"/>
      <c r="T578" s="325"/>
      <c r="U578" s="325"/>
    </row>
    <row r="579" spans="1:21" ht="18">
      <c r="A579" s="325"/>
      <c r="B579" s="394"/>
      <c r="C579" s="325"/>
      <c r="D579" s="690"/>
      <c r="E579" s="397"/>
      <c r="F579" s="691"/>
      <c r="G579" s="325"/>
      <c r="H579" s="397"/>
      <c r="I579" s="325"/>
      <c r="J579" s="325"/>
      <c r="K579" s="325"/>
      <c r="L579" s="325"/>
      <c r="M579" s="325"/>
      <c r="N579" s="325"/>
      <c r="O579" s="325"/>
      <c r="P579" s="325"/>
      <c r="Q579" s="325"/>
      <c r="R579" s="325"/>
      <c r="S579" s="325"/>
      <c r="T579" s="325"/>
      <c r="U579" s="325"/>
    </row>
    <row r="580" spans="1:21" ht="18">
      <c r="A580" s="325"/>
      <c r="B580" s="394"/>
      <c r="C580" s="325"/>
      <c r="D580" s="690"/>
      <c r="E580" s="397"/>
      <c r="F580" s="691"/>
      <c r="G580" s="325"/>
      <c r="H580" s="397"/>
      <c r="I580" s="325"/>
      <c r="J580" s="325"/>
      <c r="K580" s="325"/>
      <c r="L580" s="325"/>
      <c r="M580" s="325"/>
      <c r="N580" s="325"/>
      <c r="O580" s="325"/>
      <c r="P580" s="325"/>
      <c r="Q580" s="325"/>
      <c r="R580" s="325"/>
      <c r="S580" s="325"/>
      <c r="T580" s="325"/>
      <c r="U580" s="325"/>
    </row>
    <row r="581" spans="1:21" ht="18">
      <c r="A581" s="325"/>
      <c r="B581" s="394"/>
      <c r="C581" s="325"/>
      <c r="D581" s="690"/>
      <c r="E581" s="397"/>
      <c r="F581" s="691"/>
      <c r="G581" s="325"/>
      <c r="H581" s="397"/>
      <c r="I581" s="325"/>
      <c r="J581" s="325"/>
      <c r="K581" s="325"/>
      <c r="L581" s="325"/>
      <c r="M581" s="325"/>
      <c r="N581" s="325"/>
      <c r="O581" s="325"/>
      <c r="P581" s="325"/>
      <c r="Q581" s="325"/>
      <c r="R581" s="325"/>
      <c r="S581" s="325"/>
      <c r="T581" s="325"/>
      <c r="U581" s="325"/>
    </row>
    <row r="582" spans="1:21" ht="18">
      <c r="A582" s="325"/>
      <c r="B582" s="394"/>
      <c r="C582" s="325"/>
      <c r="D582" s="690"/>
      <c r="E582" s="397"/>
      <c r="F582" s="691"/>
      <c r="G582" s="325"/>
      <c r="H582" s="397"/>
      <c r="I582" s="325"/>
      <c r="J582" s="325"/>
      <c r="K582" s="325"/>
      <c r="L582" s="325"/>
      <c r="M582" s="325"/>
      <c r="N582" s="325"/>
      <c r="O582" s="325"/>
      <c r="P582" s="325"/>
      <c r="Q582" s="325"/>
      <c r="R582" s="325"/>
      <c r="S582" s="325"/>
      <c r="T582" s="325"/>
      <c r="U582" s="325"/>
    </row>
    <row r="583" spans="1:21" ht="18">
      <c r="A583" s="325"/>
      <c r="B583" s="394"/>
      <c r="C583" s="325"/>
      <c r="D583" s="690"/>
      <c r="E583" s="397"/>
      <c r="F583" s="691"/>
      <c r="G583" s="325"/>
      <c r="H583" s="397"/>
      <c r="I583" s="325"/>
      <c r="J583" s="325"/>
      <c r="K583" s="325"/>
      <c r="L583" s="325"/>
      <c r="M583" s="325"/>
      <c r="N583" s="325"/>
      <c r="O583" s="325"/>
      <c r="P583" s="325"/>
      <c r="Q583" s="325"/>
      <c r="R583" s="325"/>
      <c r="S583" s="325"/>
      <c r="T583" s="325"/>
      <c r="U583" s="325"/>
    </row>
    <row r="584" spans="1:21" ht="18">
      <c r="A584" s="325"/>
      <c r="B584" s="394"/>
      <c r="C584" s="325"/>
      <c r="D584" s="690"/>
      <c r="E584" s="397"/>
      <c r="F584" s="691"/>
      <c r="G584" s="325"/>
      <c r="H584" s="397"/>
      <c r="I584" s="325"/>
      <c r="J584" s="325"/>
      <c r="K584" s="325"/>
      <c r="L584" s="325"/>
      <c r="M584" s="325"/>
      <c r="N584" s="325"/>
      <c r="O584" s="325"/>
      <c r="P584" s="325"/>
      <c r="Q584" s="325"/>
      <c r="R584" s="325"/>
      <c r="S584" s="325"/>
      <c r="T584" s="325"/>
      <c r="U584" s="325"/>
    </row>
    <row r="585" spans="1:21" ht="18">
      <c r="A585" s="325"/>
      <c r="B585" s="394"/>
      <c r="C585" s="325"/>
      <c r="D585" s="690"/>
      <c r="E585" s="397"/>
      <c r="F585" s="691"/>
      <c r="G585" s="325"/>
      <c r="H585" s="397"/>
      <c r="I585" s="325"/>
      <c r="J585" s="325"/>
      <c r="K585" s="325"/>
      <c r="L585" s="325"/>
      <c r="M585" s="325"/>
      <c r="N585" s="325"/>
      <c r="O585" s="325"/>
      <c r="P585" s="325"/>
      <c r="Q585" s="325"/>
      <c r="R585" s="325"/>
      <c r="S585" s="325"/>
      <c r="T585" s="325"/>
      <c r="U585" s="325"/>
    </row>
  </sheetData>
  <autoFilter ref="A1:J428"/>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U585"/>
  <sheetViews>
    <sheetView topLeftCell="A410" zoomScale="70" zoomScaleNormal="70" zoomScalePageLayoutView="70" workbookViewId="0">
      <selection activeCell="H428" sqref="H428"/>
    </sheetView>
  </sheetViews>
  <sheetFormatPr baseColWidth="10" defaultRowHeight="14" x14ac:dyDescent="0"/>
  <cols>
    <col min="2" max="2" width="66.83203125" style="54" customWidth="1"/>
    <col min="3" max="3" width="34.5" customWidth="1"/>
    <col min="4" max="4" width="10.83203125" style="83"/>
    <col min="5" max="6" width="10.83203125" style="581"/>
    <col min="7" max="7" width="21.6640625" bestFit="1" customWidth="1"/>
    <col min="8" max="8" width="24.1640625" style="582" customWidth="1"/>
    <col min="9" max="9" width="21" customWidth="1"/>
  </cols>
  <sheetData>
    <row r="1" spans="1:21" s="26" customFormat="1" ht="73" thickBot="1">
      <c r="A1" s="404" t="s">
        <v>3</v>
      </c>
      <c r="B1" s="405" t="s">
        <v>4</v>
      </c>
      <c r="C1" s="39" t="s">
        <v>6</v>
      </c>
      <c r="D1" s="40" t="s">
        <v>5</v>
      </c>
      <c r="E1" s="490" t="s">
        <v>357</v>
      </c>
      <c r="F1" s="491" t="s">
        <v>358</v>
      </c>
      <c r="G1" s="492" t="s">
        <v>359</v>
      </c>
      <c r="H1" s="493" t="s">
        <v>13</v>
      </c>
      <c r="I1" s="411" t="s">
        <v>360</v>
      </c>
      <c r="J1" s="412" t="s">
        <v>340</v>
      </c>
    </row>
    <row r="2" spans="1:21" ht="18">
      <c r="A2" s="413">
        <v>1</v>
      </c>
      <c r="B2" s="41" t="s">
        <v>18</v>
      </c>
      <c r="C2" s="42" t="s">
        <v>290</v>
      </c>
      <c r="D2" s="43">
        <v>4</v>
      </c>
      <c r="E2" s="44"/>
      <c r="F2" s="496"/>
      <c r="G2" s="417">
        <v>0</v>
      </c>
      <c r="H2" s="418">
        <v>0</v>
      </c>
      <c r="I2" s="45"/>
      <c r="J2" s="45"/>
      <c r="K2" s="419" t="str">
        <f>+VLOOKUP(B2,'CALIFICACION FINAL'!$B$6:$B$431,1,0)</f>
        <v>ACEITE MINERAL CRISTAL</v>
      </c>
      <c r="L2" s="419"/>
      <c r="M2" s="419"/>
      <c r="N2" s="419"/>
      <c r="O2" s="419"/>
      <c r="P2" s="419"/>
      <c r="Q2" s="419"/>
      <c r="R2" s="419"/>
      <c r="S2" s="419"/>
      <c r="T2" s="419"/>
      <c r="U2" s="419"/>
    </row>
    <row r="3" spans="1:21" ht="18">
      <c r="A3" s="429">
        <v>2</v>
      </c>
      <c r="B3" s="46" t="s">
        <v>19</v>
      </c>
      <c r="C3" s="47" t="s">
        <v>291</v>
      </c>
      <c r="D3" s="48">
        <v>40</v>
      </c>
      <c r="E3" s="49"/>
      <c r="F3" s="497"/>
      <c r="G3" s="433">
        <v>0</v>
      </c>
      <c r="H3" s="434">
        <v>0</v>
      </c>
      <c r="I3" s="50"/>
      <c r="J3" s="50"/>
      <c r="K3" s="419" t="str">
        <f>+VLOOKUP(B3,'CALIFICACION FINAL'!$B$6:$B$431,1,0)</f>
        <v>AGUJA DESECHABLE No. 18 X 1</v>
      </c>
      <c r="L3" s="419"/>
      <c r="M3" s="419"/>
      <c r="N3" s="419"/>
      <c r="O3" s="419"/>
      <c r="P3" s="419"/>
      <c r="Q3" s="419"/>
      <c r="R3" s="419"/>
      <c r="S3" s="419"/>
      <c r="T3" s="419"/>
      <c r="U3" s="419"/>
    </row>
    <row r="4" spans="1:21" ht="18">
      <c r="A4" s="429">
        <v>3</v>
      </c>
      <c r="B4" s="46" t="s">
        <v>20</v>
      </c>
      <c r="C4" s="47" t="s">
        <v>291</v>
      </c>
      <c r="D4" s="48">
        <v>8</v>
      </c>
      <c r="E4" s="49"/>
      <c r="F4" s="497"/>
      <c r="G4" s="433">
        <v>0</v>
      </c>
      <c r="H4" s="434">
        <v>0</v>
      </c>
      <c r="I4" s="50"/>
      <c r="J4" s="50"/>
      <c r="K4" s="419" t="str">
        <f>+VLOOKUP(B4,'CALIFICACION FINAL'!$B$6:$B$431,1,0)</f>
        <v>AGUJA DESECHABLE No. 18 X 1 1/2</v>
      </c>
      <c r="L4" s="419"/>
      <c r="M4" s="419"/>
      <c r="N4" s="419"/>
      <c r="O4" s="419"/>
      <c r="P4" s="419"/>
      <c r="Q4" s="419"/>
      <c r="R4" s="419"/>
      <c r="S4" s="419"/>
      <c r="T4" s="419"/>
      <c r="U4" s="419"/>
    </row>
    <row r="5" spans="1:21" ht="18">
      <c r="A5" s="429">
        <v>4</v>
      </c>
      <c r="B5" s="46" t="s">
        <v>21</v>
      </c>
      <c r="C5" s="47" t="s">
        <v>291</v>
      </c>
      <c r="D5" s="48">
        <v>8</v>
      </c>
      <c r="E5" s="49"/>
      <c r="F5" s="497"/>
      <c r="G5" s="433">
        <v>0</v>
      </c>
      <c r="H5" s="434">
        <v>0</v>
      </c>
      <c r="I5" s="50"/>
      <c r="J5" s="50"/>
      <c r="K5" s="419" t="str">
        <f>+VLOOKUP(B5,'CALIFICACION FINAL'!$B$6:$B$431,1,0)</f>
        <v>AGUJA DESECHABLE No. 19 X 1</v>
      </c>
      <c r="L5" s="419"/>
      <c r="M5" s="419"/>
      <c r="N5" s="419"/>
      <c r="O5" s="419"/>
      <c r="P5" s="419"/>
      <c r="Q5" s="419"/>
      <c r="R5" s="419"/>
      <c r="S5" s="419"/>
      <c r="T5" s="419"/>
      <c r="U5" s="419"/>
    </row>
    <row r="6" spans="1:21" ht="18">
      <c r="A6" s="429">
        <v>5</v>
      </c>
      <c r="B6" s="46" t="s">
        <v>22</v>
      </c>
      <c r="C6" s="47" t="s">
        <v>291</v>
      </c>
      <c r="D6" s="48">
        <v>8</v>
      </c>
      <c r="E6" s="49"/>
      <c r="F6" s="497"/>
      <c r="G6" s="433">
        <v>0</v>
      </c>
      <c r="H6" s="434">
        <v>0</v>
      </c>
      <c r="I6" s="50"/>
      <c r="J6" s="50"/>
      <c r="K6" s="419" t="str">
        <f>+VLOOKUP(B6,'CALIFICACION FINAL'!$B$6:$B$431,1,0)</f>
        <v>AGUJA DESECHABLE No. 20 X 11/2</v>
      </c>
      <c r="L6" s="419"/>
      <c r="M6" s="419"/>
      <c r="N6" s="419"/>
      <c r="O6" s="419"/>
      <c r="P6" s="419"/>
      <c r="Q6" s="419"/>
      <c r="R6" s="419"/>
      <c r="S6" s="419"/>
      <c r="T6" s="419"/>
      <c r="U6" s="419"/>
    </row>
    <row r="7" spans="1:21" ht="18">
      <c r="A7" s="429">
        <v>6</v>
      </c>
      <c r="B7" s="46" t="s">
        <v>23</v>
      </c>
      <c r="C7" s="47" t="s">
        <v>291</v>
      </c>
      <c r="D7" s="48">
        <v>8</v>
      </c>
      <c r="E7" s="49"/>
      <c r="F7" s="497"/>
      <c r="G7" s="433">
        <v>0</v>
      </c>
      <c r="H7" s="434">
        <v>0</v>
      </c>
      <c r="I7" s="50"/>
      <c r="J7" s="50"/>
      <c r="K7" s="419" t="str">
        <f>+VLOOKUP(B7,'CALIFICACION FINAL'!$B$6:$B$431,1,0)</f>
        <v>AGUJA DESECHABLE No. 22 X 1 1/2</v>
      </c>
      <c r="L7" s="419"/>
      <c r="M7" s="419"/>
      <c r="N7" s="419"/>
      <c r="O7" s="419"/>
      <c r="P7" s="419"/>
      <c r="Q7" s="419"/>
      <c r="R7" s="419"/>
      <c r="S7" s="419"/>
      <c r="T7" s="419"/>
      <c r="U7" s="419"/>
    </row>
    <row r="8" spans="1:21" ht="18">
      <c r="A8" s="429">
        <v>7</v>
      </c>
      <c r="B8" s="46" t="s">
        <v>24</v>
      </c>
      <c r="C8" s="47" t="s">
        <v>291</v>
      </c>
      <c r="D8" s="48">
        <v>16</v>
      </c>
      <c r="E8" s="49"/>
      <c r="F8" s="497"/>
      <c r="G8" s="433">
        <v>0</v>
      </c>
      <c r="H8" s="434">
        <v>0</v>
      </c>
      <c r="I8" s="50"/>
      <c r="J8" s="50"/>
      <c r="K8" s="419" t="str">
        <f>+VLOOKUP(B8,'CALIFICACION FINAL'!$B$6:$B$431,1,0)</f>
        <v>AGUJA DESECHABLE No. 24 X 1</v>
      </c>
      <c r="L8" s="419"/>
      <c r="M8" s="419"/>
      <c r="N8" s="419"/>
      <c r="O8" s="419"/>
      <c r="P8" s="419"/>
      <c r="Q8" s="419"/>
      <c r="R8" s="419"/>
      <c r="S8" s="419"/>
      <c r="T8" s="419"/>
      <c r="U8" s="419"/>
    </row>
    <row r="9" spans="1:21" ht="18">
      <c r="A9" s="429">
        <v>8</v>
      </c>
      <c r="B9" s="46" t="s">
        <v>25</v>
      </c>
      <c r="C9" s="47" t="s">
        <v>291</v>
      </c>
      <c r="D9" s="48">
        <v>8</v>
      </c>
      <c r="E9" s="49"/>
      <c r="F9" s="497"/>
      <c r="G9" s="433">
        <v>0</v>
      </c>
      <c r="H9" s="434">
        <v>0</v>
      </c>
      <c r="I9" s="50"/>
      <c r="J9" s="50"/>
      <c r="K9" s="419" t="str">
        <f>+VLOOKUP(B9,'CALIFICACION FINAL'!$B$6:$B$431,1,0)</f>
        <v>AGUJA DESECHABLE No. 26 X 1/2</v>
      </c>
      <c r="L9" s="419"/>
      <c r="M9" s="419"/>
      <c r="N9" s="419"/>
      <c r="O9" s="419"/>
      <c r="P9" s="419"/>
      <c r="Q9" s="419"/>
      <c r="R9" s="419"/>
      <c r="S9" s="419"/>
      <c r="T9" s="419"/>
      <c r="U9" s="419"/>
    </row>
    <row r="10" spans="1:21" ht="18">
      <c r="A10" s="429">
        <v>9</v>
      </c>
      <c r="B10" s="46" t="s">
        <v>26</v>
      </c>
      <c r="C10" s="47" t="s">
        <v>291</v>
      </c>
      <c r="D10" s="48">
        <v>4</v>
      </c>
      <c r="E10" s="49"/>
      <c r="F10" s="497"/>
      <c r="G10" s="433">
        <v>0</v>
      </c>
      <c r="H10" s="434">
        <v>0</v>
      </c>
      <c r="I10" s="50"/>
      <c r="J10" s="50"/>
      <c r="K10" s="419" t="str">
        <f>+VLOOKUP(B10,'CALIFICACION FINAL'!$B$6:$B$431,1,0)</f>
        <v>AGUJA DESECHABLE. No. 21 X 1 1/2</v>
      </c>
      <c r="L10" s="419"/>
      <c r="M10" s="419"/>
      <c r="N10" s="419"/>
      <c r="O10" s="419"/>
      <c r="P10" s="419"/>
      <c r="Q10" s="419"/>
      <c r="R10" s="419"/>
      <c r="S10" s="419"/>
      <c r="T10" s="419"/>
      <c r="U10" s="419"/>
    </row>
    <row r="11" spans="1:21" ht="18">
      <c r="A11" s="429" t="s">
        <v>1505</v>
      </c>
      <c r="B11" s="46" t="s">
        <v>27</v>
      </c>
      <c r="C11" s="47" t="s">
        <v>291</v>
      </c>
      <c r="D11" s="48">
        <v>8</v>
      </c>
      <c r="E11" s="49"/>
      <c r="F11" s="497"/>
      <c r="G11" s="433">
        <v>0</v>
      </c>
      <c r="H11" s="434">
        <v>0</v>
      </c>
      <c r="I11" s="50"/>
      <c r="J11" s="50"/>
      <c r="K11" s="419" t="str">
        <f>+VLOOKUP(B11,'CALIFICACION FINAL'!$B$6:$B$431,1,0)</f>
        <v>AGUJA DESECHABLE. No. 23 X 1</v>
      </c>
      <c r="L11" s="419"/>
      <c r="M11" s="419"/>
      <c r="N11" s="419"/>
      <c r="O11" s="419"/>
      <c r="P11" s="419"/>
      <c r="Q11" s="419"/>
      <c r="R11" s="419"/>
      <c r="S11" s="419"/>
      <c r="T11" s="419"/>
      <c r="U11" s="419"/>
    </row>
    <row r="12" spans="1:21" ht="18">
      <c r="A12" s="429">
        <v>11</v>
      </c>
      <c r="B12" s="46" t="s">
        <v>28</v>
      </c>
      <c r="C12" s="47" t="s">
        <v>291</v>
      </c>
      <c r="D12" s="48">
        <v>8</v>
      </c>
      <c r="E12" s="49"/>
      <c r="F12" s="497"/>
      <c r="G12" s="433">
        <v>0</v>
      </c>
      <c r="H12" s="434">
        <v>0</v>
      </c>
      <c r="I12" s="50"/>
      <c r="J12" s="50"/>
      <c r="K12" s="419" t="e">
        <f>+VLOOKUP(B12,'CALIFICACION FINAL'!$B$6:$B$431,1,0)</f>
        <v>#N/A</v>
      </c>
      <c r="L12" s="419"/>
      <c r="M12" s="419"/>
      <c r="N12" s="419"/>
      <c r="O12" s="419"/>
      <c r="P12" s="419"/>
      <c r="Q12" s="419"/>
      <c r="R12" s="419"/>
      <c r="S12" s="419"/>
      <c r="T12" s="419"/>
      <c r="U12" s="419"/>
    </row>
    <row r="13" spans="1:21" ht="18">
      <c r="A13" s="429">
        <v>12</v>
      </c>
      <c r="B13" s="46" t="s">
        <v>29</v>
      </c>
      <c r="C13" s="47" t="s">
        <v>291</v>
      </c>
      <c r="D13" s="48">
        <v>68</v>
      </c>
      <c r="E13" s="49"/>
      <c r="F13" s="497"/>
      <c r="G13" s="433">
        <v>0</v>
      </c>
      <c r="H13" s="434">
        <v>0</v>
      </c>
      <c r="I13" s="50"/>
      <c r="J13" s="50"/>
      <c r="K13" s="419" t="str">
        <f>+VLOOKUP(B13,'CALIFICACION FINAL'!$B$6:$B$431,1,0)</f>
        <v>AGUJA DESECHABLES No.21 X 1</v>
      </c>
      <c r="L13" s="419"/>
      <c r="M13" s="419"/>
      <c r="N13" s="419"/>
      <c r="O13" s="419"/>
      <c r="P13" s="419"/>
      <c r="Q13" s="419"/>
      <c r="R13" s="419"/>
      <c r="S13" s="419"/>
      <c r="T13" s="419"/>
      <c r="U13" s="419"/>
    </row>
    <row r="14" spans="1:21" ht="18">
      <c r="A14" s="429">
        <v>13</v>
      </c>
      <c r="B14" s="46" t="s">
        <v>30</v>
      </c>
      <c r="C14" s="47" t="s">
        <v>291</v>
      </c>
      <c r="D14" s="48">
        <v>8</v>
      </c>
      <c r="E14" s="49"/>
      <c r="F14" s="497"/>
      <c r="G14" s="433">
        <v>0</v>
      </c>
      <c r="H14" s="434">
        <v>0</v>
      </c>
      <c r="I14" s="50"/>
      <c r="J14" s="50"/>
      <c r="K14" s="419" t="str">
        <f>+VLOOKUP(B14,'CALIFICACION FINAL'!$B$6:$B$431,1,0)</f>
        <v>AGUJA DESECHABLES No.22 X 1</v>
      </c>
      <c r="L14" s="419"/>
      <c r="M14" s="419"/>
      <c r="N14" s="419"/>
      <c r="O14" s="419"/>
      <c r="P14" s="419"/>
      <c r="Q14" s="419"/>
      <c r="R14" s="419"/>
      <c r="S14" s="419"/>
      <c r="T14" s="419"/>
      <c r="U14" s="419"/>
    </row>
    <row r="15" spans="1:21" ht="18">
      <c r="A15" s="429">
        <v>14</v>
      </c>
      <c r="B15" s="46" t="s">
        <v>31</v>
      </c>
      <c r="C15" s="47" t="s">
        <v>291</v>
      </c>
      <c r="D15" s="48">
        <v>8</v>
      </c>
      <c r="E15" s="49"/>
      <c r="F15" s="497"/>
      <c r="G15" s="433">
        <v>0</v>
      </c>
      <c r="H15" s="434">
        <v>0</v>
      </c>
      <c r="I15" s="50"/>
      <c r="J15" s="50"/>
      <c r="K15" s="419" t="str">
        <f>+VLOOKUP(B15,'CALIFICACION FINAL'!$B$6:$B$431,1,0)</f>
        <v>AGUJA DESECHABLES No.23 X 1 1/2</v>
      </c>
      <c r="L15" s="419"/>
      <c r="M15" s="419"/>
      <c r="N15" s="419"/>
      <c r="O15" s="419"/>
      <c r="P15" s="419"/>
      <c r="Q15" s="419"/>
      <c r="R15" s="419"/>
      <c r="S15" s="419"/>
      <c r="T15" s="419"/>
      <c r="U15" s="419"/>
    </row>
    <row r="16" spans="1:21" ht="18">
      <c r="A16" s="429">
        <v>15</v>
      </c>
      <c r="B16" s="46" t="s">
        <v>34</v>
      </c>
      <c r="C16" s="47" t="s">
        <v>291</v>
      </c>
      <c r="D16" s="48">
        <v>2</v>
      </c>
      <c r="E16" s="49"/>
      <c r="F16" s="497"/>
      <c r="G16" s="433">
        <v>0</v>
      </c>
      <c r="H16" s="434">
        <v>0</v>
      </c>
      <c r="I16" s="50"/>
      <c r="J16" s="50"/>
      <c r="K16" s="419" t="str">
        <f>+VLOOKUP(B16,'CALIFICACION FINAL'!$B$6:$B$431,1,0)</f>
        <v>AGUJA LARGAS PARA JERINGA CARPULA odontologia</v>
      </c>
      <c r="L16" s="419"/>
      <c r="M16" s="419"/>
      <c r="N16" s="419"/>
      <c r="O16" s="419"/>
      <c r="P16" s="419"/>
      <c r="Q16" s="419"/>
      <c r="R16" s="419"/>
      <c r="S16" s="419"/>
      <c r="T16" s="419"/>
      <c r="U16" s="419"/>
    </row>
    <row r="17" spans="1:21" ht="18">
      <c r="A17" s="429">
        <v>16</v>
      </c>
      <c r="B17" s="46" t="s">
        <v>32</v>
      </c>
      <c r="C17" s="47" t="s">
        <v>292</v>
      </c>
      <c r="D17" s="48">
        <v>8</v>
      </c>
      <c r="E17" s="49"/>
      <c r="F17" s="497"/>
      <c r="G17" s="433">
        <v>0</v>
      </c>
      <c r="H17" s="434">
        <v>0</v>
      </c>
      <c r="I17" s="50"/>
      <c r="J17" s="50"/>
      <c r="K17" s="419" t="str">
        <f>+VLOOKUP(B17,'CALIFICACION FINAL'!$B$6:$B$431,1,0)</f>
        <v>AGUJA PARA ANESTESIA EPIDURAL CON BISEL TIPO TUOHY No. 16</v>
      </c>
      <c r="L17" s="419"/>
      <c r="M17" s="419"/>
      <c r="N17" s="419"/>
      <c r="O17" s="419"/>
      <c r="P17" s="419"/>
      <c r="Q17" s="419"/>
      <c r="R17" s="419"/>
      <c r="S17" s="419"/>
      <c r="T17" s="419"/>
      <c r="U17" s="419"/>
    </row>
    <row r="18" spans="1:21" ht="18">
      <c r="A18" s="429">
        <v>17</v>
      </c>
      <c r="B18" s="46" t="s">
        <v>33</v>
      </c>
      <c r="C18" s="47" t="s">
        <v>292</v>
      </c>
      <c r="D18" s="48">
        <v>4</v>
      </c>
      <c r="E18" s="49"/>
      <c r="F18" s="497"/>
      <c r="G18" s="433">
        <v>0</v>
      </c>
      <c r="H18" s="434">
        <v>0</v>
      </c>
      <c r="I18" s="50"/>
      <c r="J18" s="50"/>
      <c r="K18" s="419" t="str">
        <f>+VLOOKUP(B18,'CALIFICACION FINAL'!$B$6:$B$431,1,0)</f>
        <v>AGUJA PARA ANESTESIA EPIDURAL CON BISEL TIPO TUOHY No. 17</v>
      </c>
      <c r="L18" s="419"/>
      <c r="M18" s="419"/>
      <c r="N18" s="419"/>
      <c r="O18" s="419"/>
      <c r="P18" s="419"/>
      <c r="Q18" s="419"/>
      <c r="R18" s="419"/>
      <c r="S18" s="419"/>
      <c r="T18" s="419"/>
      <c r="U18" s="419"/>
    </row>
    <row r="19" spans="1:21" ht="18">
      <c r="A19" s="429">
        <v>18</v>
      </c>
      <c r="B19" s="46" t="s">
        <v>35</v>
      </c>
      <c r="C19" s="47" t="s">
        <v>293</v>
      </c>
      <c r="D19" s="48">
        <v>248</v>
      </c>
      <c r="E19" s="49"/>
      <c r="F19" s="497"/>
      <c r="G19" s="433">
        <v>0</v>
      </c>
      <c r="H19" s="434">
        <v>0</v>
      </c>
      <c r="I19" s="50"/>
      <c r="J19" s="50"/>
      <c r="K19" s="419" t="str">
        <f>+VLOOKUP(B19,'CALIFICACION FINAL'!$B$6:$B$431,1,0)</f>
        <v>ALCOHOL ANTISEPTICO X 700 ML</v>
      </c>
      <c r="L19" s="419"/>
      <c r="M19" s="419"/>
      <c r="N19" s="419"/>
      <c r="O19" s="419"/>
      <c r="P19" s="419"/>
      <c r="Q19" s="419"/>
      <c r="R19" s="419"/>
      <c r="S19" s="419"/>
      <c r="T19" s="419"/>
      <c r="U19" s="419"/>
    </row>
    <row r="20" spans="1:21" ht="18">
      <c r="A20" s="429">
        <v>19</v>
      </c>
      <c r="B20" s="46" t="s">
        <v>36</v>
      </c>
      <c r="C20" s="47" t="s">
        <v>294</v>
      </c>
      <c r="D20" s="48">
        <v>4</v>
      </c>
      <c r="E20" s="49"/>
      <c r="F20" s="497"/>
      <c r="G20" s="433">
        <v>0</v>
      </c>
      <c r="H20" s="434">
        <v>0</v>
      </c>
      <c r="I20" s="50"/>
      <c r="J20" s="50"/>
      <c r="K20" s="419" t="str">
        <f>+VLOOKUP(B20,'CALIFICACION FINAL'!$B$6:$B$431,1,0)</f>
        <v>ALCOHOL YODADO</v>
      </c>
      <c r="L20" s="419"/>
      <c r="M20" s="419"/>
      <c r="N20" s="419"/>
      <c r="O20" s="419"/>
      <c r="P20" s="419"/>
      <c r="Q20" s="419"/>
      <c r="R20" s="419"/>
      <c r="S20" s="419"/>
      <c r="T20" s="419"/>
      <c r="U20" s="419"/>
    </row>
    <row r="21" spans="1:21" s="54" customFormat="1" ht="18">
      <c r="A21" s="429">
        <v>20</v>
      </c>
      <c r="B21" s="46" t="s">
        <v>37</v>
      </c>
      <c r="C21" s="47" t="s">
        <v>295</v>
      </c>
      <c r="D21" s="48">
        <v>120</v>
      </c>
      <c r="E21" s="49"/>
      <c r="F21" s="497"/>
      <c r="G21" s="433">
        <v>0</v>
      </c>
      <c r="H21" s="434">
        <v>0</v>
      </c>
      <c r="I21" s="53"/>
      <c r="J21" s="53"/>
      <c r="K21" s="419" t="str">
        <f>+VLOOKUP(B21,'CALIFICACION FINAL'!$B$6:$B$431,1,0)</f>
        <v xml:space="preserve">ALGODON HOSPITALARIO </v>
      </c>
      <c r="L21" s="435"/>
      <c r="M21" s="435"/>
      <c r="N21" s="435"/>
      <c r="O21" s="435"/>
      <c r="P21" s="435"/>
      <c r="Q21" s="435"/>
      <c r="R21" s="435"/>
      <c r="S21" s="435"/>
      <c r="T21" s="435"/>
      <c r="U21" s="435"/>
    </row>
    <row r="22" spans="1:21" ht="18">
      <c r="A22" s="429">
        <v>21</v>
      </c>
      <c r="B22" s="46" t="s">
        <v>38</v>
      </c>
      <c r="C22" s="47" t="s">
        <v>292</v>
      </c>
      <c r="D22" s="48">
        <v>8000</v>
      </c>
      <c r="E22" s="49"/>
      <c r="F22" s="497"/>
      <c r="G22" s="433">
        <v>0</v>
      </c>
      <c r="H22" s="434">
        <v>0</v>
      </c>
      <c r="I22" s="50"/>
      <c r="J22" s="50"/>
      <c r="K22" s="419" t="str">
        <f>+VLOOKUP(B22,'CALIFICACION FINAL'!$B$6:$B$431,1,0)</f>
        <v xml:space="preserve">APLICADORES DE MADERA CON ALGODÓN </v>
      </c>
      <c r="L22" s="419"/>
      <c r="M22" s="419"/>
      <c r="N22" s="419"/>
      <c r="O22" s="419"/>
      <c r="P22" s="419"/>
      <c r="Q22" s="419"/>
      <c r="R22" s="419"/>
      <c r="S22" s="419"/>
      <c r="T22" s="419"/>
      <c r="U22" s="419"/>
    </row>
    <row r="23" spans="1:21" ht="18">
      <c r="A23" s="615">
        <v>22</v>
      </c>
      <c r="B23" s="616" t="s">
        <v>721</v>
      </c>
      <c r="C23" s="617" t="s">
        <v>292</v>
      </c>
      <c r="D23" s="618">
        <v>120</v>
      </c>
      <c r="E23" s="49">
        <v>1836</v>
      </c>
      <c r="F23" s="497">
        <v>0</v>
      </c>
      <c r="G23" s="433">
        <v>1836</v>
      </c>
      <c r="H23" s="434">
        <v>220320</v>
      </c>
      <c r="I23" s="50" t="s">
        <v>397</v>
      </c>
      <c r="J23" s="50" t="s">
        <v>1506</v>
      </c>
      <c r="K23" s="419" t="str">
        <f>+VLOOKUP(B23,'CALIFICACION FINAL'!$B$6:$B$431,1,0)</f>
        <v>APOSITO ABSORBENTE TRANSPARENTE  T PLUS 7.2 X 5 cm</v>
      </c>
      <c r="L23" s="419"/>
      <c r="M23" s="419"/>
      <c r="N23" s="419"/>
      <c r="O23" s="419"/>
      <c r="P23" s="419"/>
      <c r="Q23" s="419"/>
      <c r="R23" s="419"/>
      <c r="S23" s="419"/>
      <c r="T23" s="419"/>
      <c r="U23" s="419"/>
    </row>
    <row r="24" spans="1:21" ht="18">
      <c r="A24" s="615">
        <v>23</v>
      </c>
      <c r="B24" s="421" t="s">
        <v>39</v>
      </c>
      <c r="C24" s="448" t="s">
        <v>292</v>
      </c>
      <c r="D24" s="618">
        <v>120</v>
      </c>
      <c r="E24" s="49">
        <v>3393</v>
      </c>
      <c r="F24" s="497">
        <v>0</v>
      </c>
      <c r="G24" s="433">
        <v>3393</v>
      </c>
      <c r="H24" s="434">
        <v>407160</v>
      </c>
      <c r="I24" s="50" t="s">
        <v>397</v>
      </c>
      <c r="J24" s="50" t="s">
        <v>1506</v>
      </c>
      <c r="K24" s="419" t="str">
        <f>+VLOOKUP(B24,'CALIFICACION FINAL'!$B$6:$B$431,1,0)</f>
        <v>APOSITO ABSORBENTE TRANSPARENTE  T PLUS 8 X 15 cm</v>
      </c>
      <c r="L24" s="419"/>
      <c r="M24" s="419"/>
      <c r="N24" s="419"/>
      <c r="O24" s="419"/>
      <c r="P24" s="419"/>
      <c r="Q24" s="419"/>
      <c r="R24" s="419"/>
      <c r="S24" s="419"/>
      <c r="T24" s="419"/>
      <c r="U24" s="419"/>
    </row>
    <row r="25" spans="1:21" ht="18">
      <c r="A25" s="615">
        <v>24</v>
      </c>
      <c r="B25" s="421" t="s">
        <v>722</v>
      </c>
      <c r="C25" s="448" t="s">
        <v>296</v>
      </c>
      <c r="D25" s="618">
        <v>4</v>
      </c>
      <c r="E25" s="49">
        <v>33023</v>
      </c>
      <c r="F25" s="497">
        <v>0</v>
      </c>
      <c r="G25" s="433">
        <v>33023</v>
      </c>
      <c r="H25" s="434">
        <v>132092</v>
      </c>
      <c r="I25" s="50" t="s">
        <v>369</v>
      </c>
      <c r="J25" s="50" t="s">
        <v>952</v>
      </c>
      <c r="K25" s="419" t="str">
        <f>+VLOOKUP(B25,'CALIFICACION FINAL'!$B$6:$B$431,1,0)</f>
        <v>APOSITO DE HIDROFIBRA CON PLATA ionicA AL 1,2% 10 X 10cm</v>
      </c>
      <c r="L25" s="419"/>
      <c r="M25" s="419"/>
      <c r="N25" s="419"/>
      <c r="O25" s="419"/>
      <c r="P25" s="419"/>
      <c r="Q25" s="419"/>
      <c r="R25" s="419"/>
      <c r="S25" s="419"/>
      <c r="T25" s="419"/>
      <c r="U25" s="419"/>
    </row>
    <row r="26" spans="1:21" ht="18">
      <c r="A26" s="615">
        <v>25</v>
      </c>
      <c r="B26" s="421" t="s">
        <v>723</v>
      </c>
      <c r="C26" s="448" t="s">
        <v>297</v>
      </c>
      <c r="D26" s="618">
        <v>4</v>
      </c>
      <c r="E26" s="49">
        <v>65797</v>
      </c>
      <c r="F26" s="497">
        <v>0</v>
      </c>
      <c r="G26" s="433">
        <v>65797</v>
      </c>
      <c r="H26" s="434">
        <v>263188</v>
      </c>
      <c r="I26" s="50" t="s">
        <v>369</v>
      </c>
      <c r="J26" s="50" t="s">
        <v>952</v>
      </c>
      <c r="K26" s="419" t="str">
        <f>+VLOOKUP(B26,'CALIFICACION FINAL'!$B$6:$B$431,1,0)</f>
        <v>APOSITO DE HIDROFIBRA CON PLATA ionicA AL 1,2% 15 X 15cm</v>
      </c>
      <c r="L26" s="419"/>
      <c r="M26" s="419"/>
      <c r="N26" s="419"/>
      <c r="O26" s="419"/>
      <c r="P26" s="419"/>
      <c r="Q26" s="419"/>
      <c r="R26" s="419"/>
      <c r="S26" s="419"/>
      <c r="T26" s="419"/>
      <c r="U26" s="419"/>
    </row>
    <row r="27" spans="1:21" ht="18">
      <c r="A27" s="615">
        <v>26</v>
      </c>
      <c r="B27" s="421" t="s">
        <v>724</v>
      </c>
      <c r="C27" s="448" t="s">
        <v>297</v>
      </c>
      <c r="D27" s="618">
        <v>4</v>
      </c>
      <c r="E27" s="49">
        <v>127000</v>
      </c>
      <c r="F27" s="497">
        <v>0</v>
      </c>
      <c r="G27" s="433">
        <v>127000</v>
      </c>
      <c r="H27" s="434">
        <v>508000</v>
      </c>
      <c r="I27" s="50" t="s">
        <v>369</v>
      </c>
      <c r="J27" s="50" t="s">
        <v>952</v>
      </c>
      <c r="K27" s="419" t="str">
        <f>+VLOOKUP(B27,'CALIFICACION FINAL'!$B$6:$B$431,1,0)</f>
        <v>APOSITO DE HIDROFIBRA CON PLATA ionicA AL 1,2% 20 X 30cm</v>
      </c>
      <c r="L27" s="419"/>
      <c r="M27" s="419"/>
      <c r="N27" s="419"/>
      <c r="O27" s="419"/>
      <c r="P27" s="419"/>
      <c r="Q27" s="419"/>
      <c r="R27" s="419"/>
      <c r="S27" s="419"/>
      <c r="T27" s="419"/>
      <c r="U27" s="419"/>
    </row>
    <row r="28" spans="1:21" ht="18">
      <c r="A28" s="615">
        <v>27</v>
      </c>
      <c r="B28" s="439" t="s">
        <v>725</v>
      </c>
      <c r="C28" s="617" t="s">
        <v>292</v>
      </c>
      <c r="D28" s="618">
        <v>40</v>
      </c>
      <c r="E28" s="49">
        <v>12726</v>
      </c>
      <c r="F28" s="497">
        <v>0</v>
      </c>
      <c r="G28" s="433">
        <v>12726</v>
      </c>
      <c r="H28" s="434">
        <v>509040</v>
      </c>
      <c r="I28" s="50" t="s">
        <v>397</v>
      </c>
      <c r="J28" s="50" t="s">
        <v>1443</v>
      </c>
      <c r="K28" s="419" t="str">
        <f>+VLOOKUP(B28,'CALIFICACION FINAL'!$B$6:$B$431,1,0)</f>
        <v>APOSITO HIDROCELULAR DE POLIURETANO CON PARTICULAS SUPER ABSORBENTES Y CAPA  DE SILICONA  DE 10X10  cm</v>
      </c>
      <c r="L28" s="419"/>
      <c r="M28" s="419"/>
      <c r="N28" s="419"/>
      <c r="O28" s="419"/>
      <c r="P28" s="419"/>
      <c r="Q28" s="419"/>
      <c r="R28" s="419"/>
      <c r="S28" s="419"/>
      <c r="T28" s="419"/>
      <c r="U28" s="419"/>
    </row>
    <row r="29" spans="1:21" ht="18">
      <c r="A29" s="615">
        <v>28</v>
      </c>
      <c r="B29" s="439" t="s">
        <v>726</v>
      </c>
      <c r="C29" s="617" t="s">
        <v>292</v>
      </c>
      <c r="D29" s="618">
        <v>40</v>
      </c>
      <c r="E29" s="49"/>
      <c r="F29" s="497"/>
      <c r="G29" s="433">
        <v>0</v>
      </c>
      <c r="H29" s="434">
        <v>0</v>
      </c>
      <c r="I29" s="50"/>
      <c r="J29" s="50"/>
      <c r="K29" s="419" t="str">
        <f>+VLOOKUP(B29,'CALIFICACION FINAL'!$B$6:$B$431,1,0)</f>
        <v>APOSITO HIDROCELULAR NO ADHESIVO PARA TALONES</v>
      </c>
      <c r="L29" s="419"/>
      <c r="M29" s="419"/>
      <c r="N29" s="419"/>
      <c r="O29" s="419"/>
      <c r="P29" s="419"/>
      <c r="Q29" s="419"/>
      <c r="R29" s="419"/>
      <c r="S29" s="419"/>
      <c r="T29" s="419"/>
      <c r="U29" s="419"/>
    </row>
    <row r="30" spans="1:21" ht="36">
      <c r="A30" s="615">
        <v>29</v>
      </c>
      <c r="B30" s="421" t="s">
        <v>727</v>
      </c>
      <c r="C30" s="448" t="s">
        <v>292</v>
      </c>
      <c r="D30" s="618">
        <v>60</v>
      </c>
      <c r="E30" s="49">
        <v>10404</v>
      </c>
      <c r="F30" s="497">
        <v>0</v>
      </c>
      <c r="G30" s="433">
        <v>10404</v>
      </c>
      <c r="H30" s="434">
        <v>624240</v>
      </c>
      <c r="I30" s="50" t="s">
        <v>397</v>
      </c>
      <c r="J30" s="50" t="s">
        <v>684</v>
      </c>
      <c r="K30" s="419" t="str">
        <f>+VLOOKUP(B30,'CALIFICACION FINAL'!$B$6:$B$431,1,0)</f>
        <v>APOSITO HIDROCOLOIDE EXTRA CON HIDROCOLOIDES  DELGADO 10 X 10</v>
      </c>
      <c r="L30" s="419"/>
      <c r="M30" s="419"/>
      <c r="N30" s="419"/>
      <c r="O30" s="419"/>
      <c r="P30" s="419"/>
      <c r="Q30" s="419"/>
      <c r="R30" s="419"/>
      <c r="S30" s="419"/>
      <c r="T30" s="419"/>
      <c r="U30" s="419"/>
    </row>
    <row r="31" spans="1:21" ht="36">
      <c r="A31" s="615">
        <v>30</v>
      </c>
      <c r="B31" s="421" t="s">
        <v>40</v>
      </c>
      <c r="C31" s="448" t="s">
        <v>292</v>
      </c>
      <c r="D31" s="618">
        <v>60</v>
      </c>
      <c r="E31" s="49">
        <v>25529</v>
      </c>
      <c r="F31" s="497">
        <v>0</v>
      </c>
      <c r="G31" s="433">
        <v>25529</v>
      </c>
      <c r="H31" s="434">
        <v>1531740</v>
      </c>
      <c r="I31" s="50" t="s">
        <v>397</v>
      </c>
      <c r="J31" s="50" t="s">
        <v>684</v>
      </c>
      <c r="K31" s="419" t="str">
        <f>+VLOOKUP(B31,'CALIFICACION FINAL'!$B$6:$B$431,1,0)</f>
        <v>APOSITO HIDROCOLOIDE EXTRA CON HIDROCOLOIDES  DELGADO 15 X 15</v>
      </c>
      <c r="L31" s="419"/>
      <c r="M31" s="419"/>
      <c r="N31" s="419"/>
      <c r="O31" s="419"/>
      <c r="P31" s="419"/>
      <c r="Q31" s="419"/>
      <c r="R31" s="419"/>
      <c r="S31" s="419"/>
      <c r="T31" s="419"/>
      <c r="U31" s="419"/>
    </row>
    <row r="32" spans="1:21" ht="18">
      <c r="A32" s="615">
        <v>31</v>
      </c>
      <c r="B32" s="421" t="s">
        <v>41</v>
      </c>
      <c r="C32" s="448" t="s">
        <v>292</v>
      </c>
      <c r="D32" s="618">
        <v>20</v>
      </c>
      <c r="E32" s="49">
        <v>30226</v>
      </c>
      <c r="F32" s="497">
        <v>0</v>
      </c>
      <c r="G32" s="433">
        <v>30226</v>
      </c>
      <c r="H32" s="434">
        <v>604520</v>
      </c>
      <c r="I32" s="50" t="s">
        <v>369</v>
      </c>
      <c r="J32" s="50" t="s">
        <v>1507</v>
      </c>
      <c r="K32" s="419" t="str">
        <f>+VLOOKUP(B32,'CALIFICACION FINAL'!$B$6:$B$431,1,0)</f>
        <v>APOSITO HIDROFIBRA CON PLATA IONICA 2 X 45 cm MECHA</v>
      </c>
      <c r="L32" s="419"/>
      <c r="M32" s="419"/>
      <c r="N32" s="419"/>
      <c r="O32" s="419"/>
      <c r="P32" s="419"/>
      <c r="Q32" s="419"/>
      <c r="R32" s="419"/>
      <c r="S32" s="419"/>
      <c r="T32" s="419"/>
      <c r="U32" s="419"/>
    </row>
    <row r="33" spans="1:21" ht="18">
      <c r="A33" s="615">
        <v>32</v>
      </c>
      <c r="B33" s="439" t="s">
        <v>728</v>
      </c>
      <c r="C33" s="617" t="s">
        <v>292</v>
      </c>
      <c r="D33" s="618">
        <v>40</v>
      </c>
      <c r="E33" s="49">
        <v>23075</v>
      </c>
      <c r="F33" s="497">
        <v>0</v>
      </c>
      <c r="G33" s="433">
        <v>23075</v>
      </c>
      <c r="H33" s="434">
        <v>923000</v>
      </c>
      <c r="I33" s="50" t="s">
        <v>397</v>
      </c>
      <c r="J33" s="50" t="s">
        <v>1508</v>
      </c>
      <c r="K33" s="419" t="str">
        <f>+VLOOKUP(B33,'CALIFICACION FINAL'!$B$6:$B$431,1,0)</f>
        <v>APOSITO IMPREGNADO CON CLORURO DIAQUILCARBAMILO 10X10cm</v>
      </c>
      <c r="L33" s="419"/>
      <c r="M33" s="419"/>
      <c r="N33" s="419"/>
      <c r="O33" s="419"/>
      <c r="P33" s="419"/>
      <c r="Q33" s="419"/>
      <c r="R33" s="419"/>
      <c r="S33" s="419"/>
      <c r="T33" s="419"/>
      <c r="U33" s="419"/>
    </row>
    <row r="34" spans="1:21" ht="36">
      <c r="A34" s="615">
        <v>33</v>
      </c>
      <c r="B34" s="421" t="s">
        <v>729</v>
      </c>
      <c r="C34" s="448" t="s">
        <v>292</v>
      </c>
      <c r="D34" s="618">
        <v>40</v>
      </c>
      <c r="E34" s="49">
        <v>19642</v>
      </c>
      <c r="F34" s="497">
        <v>0</v>
      </c>
      <c r="G34" s="433">
        <v>19642</v>
      </c>
      <c r="H34" s="434">
        <v>785680</v>
      </c>
      <c r="I34" s="50" t="s">
        <v>369</v>
      </c>
      <c r="J34" s="50" t="s">
        <v>1509</v>
      </c>
      <c r="K34" s="419" t="str">
        <f>+VLOOKUP(B34,'CALIFICACION FINAL'!$B$6:$B$431,1,0)</f>
        <v>APOSITO OCLUSIVO CON FORMULA GEL CONTROLADO  CGF 10 X 10cm</v>
      </c>
      <c r="L34" s="419"/>
      <c r="M34" s="419"/>
      <c r="N34" s="419"/>
      <c r="O34" s="419"/>
      <c r="P34" s="419"/>
      <c r="Q34" s="419"/>
      <c r="R34" s="419"/>
      <c r="S34" s="419"/>
      <c r="T34" s="419"/>
      <c r="U34" s="419"/>
    </row>
    <row r="35" spans="1:21" ht="36">
      <c r="A35" s="615">
        <v>34</v>
      </c>
      <c r="B35" s="421" t="s">
        <v>730</v>
      </c>
      <c r="C35" s="448" t="s">
        <v>292</v>
      </c>
      <c r="D35" s="618">
        <v>40</v>
      </c>
      <c r="E35" s="49">
        <v>34297</v>
      </c>
      <c r="F35" s="497">
        <v>0</v>
      </c>
      <c r="G35" s="433">
        <v>34297</v>
      </c>
      <c r="H35" s="434">
        <v>1371880</v>
      </c>
      <c r="I35" s="50" t="s">
        <v>369</v>
      </c>
      <c r="J35" s="50" t="s">
        <v>1509</v>
      </c>
      <c r="K35" s="419" t="str">
        <f>+VLOOKUP(B35,'CALIFICACION FINAL'!$B$6:$B$431,1,0)</f>
        <v>APOSITO OCLUSIVO CON FORMULA GEL CONTROLADO CGF 15 X 15cm</v>
      </c>
      <c r="L35" s="419"/>
      <c r="M35" s="419"/>
      <c r="N35" s="419"/>
      <c r="O35" s="419"/>
      <c r="P35" s="419"/>
      <c r="Q35" s="419"/>
      <c r="R35" s="419"/>
      <c r="S35" s="419"/>
      <c r="T35" s="419"/>
      <c r="U35" s="419"/>
    </row>
    <row r="36" spans="1:21" s="54" customFormat="1" ht="36">
      <c r="A36" s="615">
        <v>35</v>
      </c>
      <c r="B36" s="421" t="s">
        <v>731</v>
      </c>
      <c r="C36" s="448" t="s">
        <v>292</v>
      </c>
      <c r="D36" s="618">
        <v>40</v>
      </c>
      <c r="E36" s="49">
        <v>61809</v>
      </c>
      <c r="F36" s="497">
        <v>0</v>
      </c>
      <c r="G36" s="433">
        <v>61809</v>
      </c>
      <c r="H36" s="434">
        <v>2472360</v>
      </c>
      <c r="I36" s="53" t="s">
        <v>369</v>
      </c>
      <c r="J36" s="50" t="s">
        <v>1509</v>
      </c>
      <c r="K36" s="419" t="str">
        <f>+VLOOKUP(B36,'CALIFICACION FINAL'!$B$6:$B$431,1,0)</f>
        <v>APOSITO OCLUSIVO CON FORMULA GEL CONTROLADO CGF 20 X 20cm</v>
      </c>
      <c r="L36" s="435"/>
      <c r="M36" s="435"/>
      <c r="N36" s="435"/>
      <c r="O36" s="435"/>
      <c r="P36" s="435"/>
      <c r="Q36" s="435"/>
      <c r="R36" s="435"/>
      <c r="S36" s="435"/>
      <c r="T36" s="435"/>
      <c r="U36" s="435"/>
    </row>
    <row r="37" spans="1:21" s="54" customFormat="1" ht="18">
      <c r="A37" s="615">
        <v>36</v>
      </c>
      <c r="B37" s="439" t="s">
        <v>732</v>
      </c>
      <c r="C37" s="617" t="s">
        <v>292</v>
      </c>
      <c r="D37" s="618">
        <v>40</v>
      </c>
      <c r="E37" s="49">
        <v>50916</v>
      </c>
      <c r="F37" s="497">
        <v>0</v>
      </c>
      <c r="G37" s="433">
        <v>50916</v>
      </c>
      <c r="H37" s="434">
        <v>2036640</v>
      </c>
      <c r="I37" s="53" t="s">
        <v>369</v>
      </c>
      <c r="J37" s="53" t="s">
        <v>1443</v>
      </c>
      <c r="K37" s="419" t="str">
        <f>+VLOOKUP(B37,'CALIFICACION FINAL'!$B$6:$B$431,1,0)</f>
        <v>APOSITO OCLUSIVO GELIFICANTE CON HIDROFIBRA DE 18.5 X 20.5 cm PARA TALON</v>
      </c>
      <c r="L37" s="435"/>
      <c r="M37" s="435"/>
      <c r="N37" s="435"/>
      <c r="O37" s="435"/>
      <c r="P37" s="435"/>
      <c r="Q37" s="435"/>
      <c r="R37" s="435"/>
      <c r="S37" s="435"/>
      <c r="T37" s="435"/>
      <c r="U37" s="435"/>
    </row>
    <row r="38" spans="1:21" s="54" customFormat="1" ht="18">
      <c r="A38" s="615">
        <v>37</v>
      </c>
      <c r="B38" s="439" t="s">
        <v>733</v>
      </c>
      <c r="C38" s="617" t="s">
        <v>292</v>
      </c>
      <c r="D38" s="618">
        <v>40</v>
      </c>
      <c r="E38" s="49">
        <v>63404</v>
      </c>
      <c r="F38" s="497">
        <v>0</v>
      </c>
      <c r="G38" s="433">
        <v>63404</v>
      </c>
      <c r="H38" s="434">
        <v>2536160</v>
      </c>
      <c r="I38" s="53" t="s">
        <v>369</v>
      </c>
      <c r="J38" s="53" t="s">
        <v>1443</v>
      </c>
      <c r="K38" s="419" t="str">
        <f>+VLOOKUP(B38,'CALIFICACION FINAL'!$B$6:$B$431,1,0)</f>
        <v>APOSITO OCLUSIVO GELIFICANTE CON HIDROFIBRA DE 21 X 25 cm PARA REGION SACRA</v>
      </c>
      <c r="L38" s="435"/>
      <c r="M38" s="435"/>
      <c r="N38" s="435"/>
      <c r="O38" s="435"/>
      <c r="P38" s="435"/>
      <c r="Q38" s="435"/>
      <c r="R38" s="435"/>
      <c r="S38" s="435"/>
      <c r="T38" s="435"/>
      <c r="U38" s="435"/>
    </row>
    <row r="39" spans="1:21" s="54" customFormat="1" ht="36">
      <c r="A39" s="615">
        <v>38</v>
      </c>
      <c r="B39" s="421" t="s">
        <v>42</v>
      </c>
      <c r="C39" s="448" t="s">
        <v>292</v>
      </c>
      <c r="D39" s="618">
        <v>16</v>
      </c>
      <c r="E39" s="49">
        <v>64000</v>
      </c>
      <c r="F39" s="497">
        <v>0</v>
      </c>
      <c r="G39" s="433">
        <v>64000</v>
      </c>
      <c r="H39" s="434">
        <v>1024000</v>
      </c>
      <c r="I39" s="53" t="s">
        <v>369</v>
      </c>
      <c r="J39" s="53" t="s">
        <v>1443</v>
      </c>
      <c r="K39" s="419" t="str">
        <f>+VLOOKUP(B39,'CALIFICACION FINAL'!$B$6:$B$431,1,0)</f>
        <v>APOSITO OCLUSIVO HIDROCOLOIDE CON INDICADOR DE CAMBIO Y PELICULA DE BAJA FRICCION 18,5 X 19,5 TALON</v>
      </c>
      <c r="L39" s="435"/>
      <c r="M39" s="435"/>
      <c r="N39" s="435"/>
      <c r="O39" s="435"/>
      <c r="P39" s="435"/>
      <c r="Q39" s="435"/>
      <c r="R39" s="435"/>
      <c r="S39" s="435"/>
      <c r="T39" s="435"/>
      <c r="U39" s="435"/>
    </row>
    <row r="40" spans="1:21" s="54" customFormat="1" ht="36">
      <c r="A40" s="615">
        <v>39</v>
      </c>
      <c r="B40" s="421" t="s">
        <v>43</v>
      </c>
      <c r="C40" s="448" t="s">
        <v>292</v>
      </c>
      <c r="D40" s="618">
        <v>12</v>
      </c>
      <c r="E40" s="49">
        <v>81964</v>
      </c>
      <c r="F40" s="497">
        <v>0</v>
      </c>
      <c r="G40" s="433">
        <v>81964</v>
      </c>
      <c r="H40" s="434">
        <v>983568</v>
      </c>
      <c r="I40" s="53" t="s">
        <v>369</v>
      </c>
      <c r="J40" s="53" t="s">
        <v>1443</v>
      </c>
      <c r="K40" s="419" t="str">
        <f>+VLOOKUP(B40,'CALIFICACION FINAL'!$B$6:$B$431,1,0)</f>
        <v>APOSITO OCLUSIVO HIDROCOLOIDE CON INDICADOR DE CAMBIO Y PELICULA DE BAJA FRICCION 20 X 22,5</v>
      </c>
      <c r="L40" s="435"/>
      <c r="M40" s="435"/>
      <c r="N40" s="435"/>
      <c r="O40" s="435"/>
      <c r="P40" s="435"/>
      <c r="Q40" s="435"/>
      <c r="R40" s="435"/>
      <c r="S40" s="435"/>
      <c r="T40" s="435"/>
      <c r="U40" s="435"/>
    </row>
    <row r="41" spans="1:21" s="54" customFormat="1" ht="18">
      <c r="A41" s="615">
        <v>40</v>
      </c>
      <c r="B41" s="439" t="s">
        <v>734</v>
      </c>
      <c r="C41" s="617" t="s">
        <v>292</v>
      </c>
      <c r="D41" s="618">
        <v>40</v>
      </c>
      <c r="E41" s="49">
        <v>3575</v>
      </c>
      <c r="F41" s="497">
        <v>0</v>
      </c>
      <c r="G41" s="433">
        <v>3575</v>
      </c>
      <c r="H41" s="434">
        <v>143000</v>
      </c>
      <c r="I41" s="53" t="s">
        <v>509</v>
      </c>
      <c r="J41" s="53" t="s">
        <v>519</v>
      </c>
      <c r="K41" s="419" t="str">
        <f>+VLOOKUP(B41,'CALIFICACION FINAL'!$B$6:$B$431,1,0)</f>
        <v>APOSITO TRANSPARENTE CON MARCO DE APLICACIÓN 10X10cm</v>
      </c>
      <c r="L41" s="435"/>
      <c r="M41" s="435"/>
      <c r="N41" s="435"/>
      <c r="O41" s="435"/>
      <c r="P41" s="435"/>
      <c r="Q41" s="435"/>
      <c r="R41" s="435"/>
      <c r="S41" s="435"/>
      <c r="T41" s="435"/>
      <c r="U41" s="435"/>
    </row>
    <row r="42" spans="1:21" s="54" customFormat="1" ht="18">
      <c r="A42" s="615">
        <v>41</v>
      </c>
      <c r="B42" s="439" t="s">
        <v>735</v>
      </c>
      <c r="C42" s="617" t="s">
        <v>292</v>
      </c>
      <c r="D42" s="618">
        <v>120</v>
      </c>
      <c r="E42" s="49"/>
      <c r="F42" s="497"/>
      <c r="G42" s="433">
        <v>0</v>
      </c>
      <c r="H42" s="434">
        <v>0</v>
      </c>
      <c r="I42" s="53"/>
      <c r="J42" s="53"/>
      <c r="K42" s="419" t="str">
        <f>+VLOOKUP(B42,'CALIFICACION FINAL'!$B$6:$B$431,1,0)</f>
        <v>APOSITO TRANSPARENTE CON MARCO DE APLICACIÓN 10X15cm</v>
      </c>
      <c r="L42" s="435"/>
      <c r="M42" s="435"/>
      <c r="N42" s="435"/>
      <c r="O42" s="435"/>
      <c r="P42" s="435"/>
      <c r="Q42" s="435"/>
      <c r="R42" s="435"/>
      <c r="S42" s="435"/>
      <c r="T42" s="435"/>
      <c r="U42" s="435"/>
    </row>
    <row r="43" spans="1:21" s="54" customFormat="1" ht="18">
      <c r="A43" s="615">
        <v>42</v>
      </c>
      <c r="B43" s="421" t="s">
        <v>44</v>
      </c>
      <c r="C43" s="448" t="s">
        <v>298</v>
      </c>
      <c r="D43" s="618">
        <v>8</v>
      </c>
      <c r="E43" s="49"/>
      <c r="F43" s="498"/>
      <c r="G43" s="433">
        <v>0</v>
      </c>
      <c r="H43" s="434">
        <v>0</v>
      </c>
      <c r="I43" s="53"/>
      <c r="J43" s="53"/>
      <c r="K43" s="419" t="str">
        <f>+VLOOKUP(B43,'CALIFICACION FINAL'!$B$6:$B$431,1,0)</f>
        <v>BAJALENGUAS</v>
      </c>
      <c r="L43" s="435"/>
      <c r="M43" s="435"/>
      <c r="N43" s="435"/>
      <c r="O43" s="435"/>
      <c r="P43" s="435"/>
      <c r="Q43" s="435"/>
      <c r="R43" s="435"/>
      <c r="S43" s="435"/>
      <c r="T43" s="435"/>
      <c r="U43" s="435"/>
    </row>
    <row r="44" spans="1:21" ht="18">
      <c r="A44" s="615">
        <v>43</v>
      </c>
      <c r="B44" s="421" t="s">
        <v>45</v>
      </c>
      <c r="C44" s="448" t="s">
        <v>292</v>
      </c>
      <c r="D44" s="618">
        <v>8</v>
      </c>
      <c r="E44" s="49">
        <v>31765</v>
      </c>
      <c r="F44" s="498">
        <v>0</v>
      </c>
      <c r="G44" s="433">
        <v>31765</v>
      </c>
      <c r="H44" s="434">
        <v>254120</v>
      </c>
      <c r="I44" s="50" t="s">
        <v>369</v>
      </c>
      <c r="J44" s="50" t="s">
        <v>529</v>
      </c>
      <c r="K44" s="419" t="str">
        <f>+VLOOKUP(B44,'CALIFICACION FINAL'!$B$6:$B$431,1,0)</f>
        <v>BARRERA LISA PROTECTORA DE PIEL 20 X 20</v>
      </c>
      <c r="L44" s="419"/>
      <c r="M44" s="419"/>
      <c r="N44" s="419"/>
      <c r="O44" s="419"/>
      <c r="P44" s="419"/>
      <c r="Q44" s="419"/>
      <c r="R44" s="419"/>
      <c r="S44" s="419"/>
      <c r="T44" s="419"/>
      <c r="U44" s="419"/>
    </row>
    <row r="45" spans="1:21" ht="18">
      <c r="A45" s="615">
        <v>44</v>
      </c>
      <c r="B45" s="439" t="s">
        <v>736</v>
      </c>
      <c r="C45" s="617" t="s">
        <v>292</v>
      </c>
      <c r="D45" s="618">
        <v>8</v>
      </c>
      <c r="E45" s="49">
        <v>14285</v>
      </c>
      <c r="F45" s="498">
        <v>0</v>
      </c>
      <c r="G45" s="433">
        <v>14285</v>
      </c>
      <c r="H45" s="434">
        <v>114280</v>
      </c>
      <c r="I45" s="50" t="s">
        <v>369</v>
      </c>
      <c r="J45" s="50" t="s">
        <v>531</v>
      </c>
      <c r="K45" s="419" t="str">
        <f>+VLOOKUP(B45,'CALIFICACION FINAL'!$B$6:$B$431,1,0)</f>
        <v>BARRERA PROTECTORA DE PIEL FLEXIBLE PARA ADULTO DE 57mm</v>
      </c>
      <c r="L45" s="419"/>
      <c r="M45" s="419"/>
      <c r="N45" s="419"/>
      <c r="O45" s="419"/>
      <c r="P45" s="419"/>
      <c r="Q45" s="419"/>
      <c r="R45" s="419"/>
      <c r="S45" s="419"/>
      <c r="T45" s="419"/>
      <c r="U45" s="419"/>
    </row>
    <row r="46" spans="1:21" ht="18">
      <c r="A46" s="615">
        <v>45</v>
      </c>
      <c r="B46" s="439" t="s">
        <v>737</v>
      </c>
      <c r="C46" s="617" t="s">
        <v>292</v>
      </c>
      <c r="D46" s="618">
        <v>8</v>
      </c>
      <c r="E46" s="49">
        <v>14738</v>
      </c>
      <c r="F46" s="498">
        <v>0</v>
      </c>
      <c r="G46" s="433">
        <v>14738</v>
      </c>
      <c r="H46" s="434">
        <v>117904</v>
      </c>
      <c r="I46" s="50" t="s">
        <v>369</v>
      </c>
      <c r="J46" s="50" t="s">
        <v>531</v>
      </c>
      <c r="K46" s="419" t="str">
        <f>+VLOOKUP(B46,'CALIFICACION FINAL'!$B$6:$B$431,1,0)</f>
        <v>BARRERA PROTECTORA DE PIEL FLEXIBLE PARA ADULTO DE 70mm</v>
      </c>
      <c r="L46" s="419"/>
      <c r="M46" s="419"/>
      <c r="N46" s="419"/>
      <c r="O46" s="419"/>
      <c r="P46" s="419"/>
      <c r="Q46" s="419"/>
      <c r="R46" s="419"/>
      <c r="S46" s="419"/>
      <c r="T46" s="419"/>
      <c r="U46" s="419"/>
    </row>
    <row r="47" spans="1:21" ht="18">
      <c r="A47" s="615">
        <v>46</v>
      </c>
      <c r="B47" s="439" t="s">
        <v>738</v>
      </c>
      <c r="C47" s="617" t="s">
        <v>292</v>
      </c>
      <c r="D47" s="618">
        <v>8</v>
      </c>
      <c r="E47" s="49">
        <v>12964</v>
      </c>
      <c r="F47" s="498">
        <v>0</v>
      </c>
      <c r="G47" s="433">
        <v>12964</v>
      </c>
      <c r="H47" s="434">
        <v>103712</v>
      </c>
      <c r="I47" s="50" t="s">
        <v>369</v>
      </c>
      <c r="J47" s="50" t="s">
        <v>531</v>
      </c>
      <c r="K47" s="419" t="str">
        <f>+VLOOKUP(B47,'CALIFICACION FINAL'!$B$6:$B$431,1,0)</f>
        <v>BARRERA PROTECTORA DE PIEL FLEXIBLE PARA NIÑOS DE 32mm</v>
      </c>
      <c r="L47" s="419"/>
      <c r="M47" s="419"/>
      <c r="N47" s="419"/>
      <c r="O47" s="419"/>
      <c r="P47" s="419"/>
      <c r="Q47" s="419"/>
      <c r="R47" s="419"/>
      <c r="S47" s="419"/>
      <c r="T47" s="419"/>
      <c r="U47" s="419"/>
    </row>
    <row r="48" spans="1:21" ht="18">
      <c r="A48" s="615">
        <v>47</v>
      </c>
      <c r="B48" s="439" t="s">
        <v>739</v>
      </c>
      <c r="C48" s="617" t="s">
        <v>292</v>
      </c>
      <c r="D48" s="618">
        <v>8</v>
      </c>
      <c r="E48" s="49">
        <v>12964</v>
      </c>
      <c r="F48" s="498">
        <v>0</v>
      </c>
      <c r="G48" s="433">
        <v>12964</v>
      </c>
      <c r="H48" s="434">
        <v>103712</v>
      </c>
      <c r="I48" s="50" t="s">
        <v>369</v>
      </c>
      <c r="J48" s="50" t="s">
        <v>531</v>
      </c>
      <c r="K48" s="419" t="str">
        <f>+VLOOKUP(B48,'CALIFICACION FINAL'!$B$6:$B$431,1,0)</f>
        <v>BARRERA PROTECTORA DE PIEL FLEXIBLE PARA NIÑOS DE 45mm</v>
      </c>
      <c r="L48" s="419"/>
      <c r="M48" s="419"/>
      <c r="N48" s="419"/>
      <c r="O48" s="419"/>
      <c r="P48" s="419"/>
      <c r="Q48" s="419"/>
      <c r="R48" s="419"/>
      <c r="S48" s="419"/>
      <c r="T48" s="419"/>
      <c r="U48" s="419"/>
    </row>
    <row r="49" spans="1:21" ht="18">
      <c r="A49" s="615">
        <v>48</v>
      </c>
      <c r="B49" s="439" t="s">
        <v>740</v>
      </c>
      <c r="C49" s="617" t="s">
        <v>292</v>
      </c>
      <c r="D49" s="618">
        <v>8</v>
      </c>
      <c r="E49" s="49">
        <v>14285</v>
      </c>
      <c r="F49" s="498">
        <v>0</v>
      </c>
      <c r="G49" s="433">
        <v>14285</v>
      </c>
      <c r="H49" s="434">
        <v>114280</v>
      </c>
      <c r="I49" s="50" t="s">
        <v>369</v>
      </c>
      <c r="J49" s="50" t="s">
        <v>531</v>
      </c>
      <c r="K49" s="419" t="str">
        <f>+VLOOKUP(B49,'CALIFICACION FINAL'!$B$6:$B$431,1,0)</f>
        <v>BARRERA PROTECTORA DE PIEL REGULAR DE 38mm</v>
      </c>
      <c r="L49" s="419"/>
      <c r="M49" s="419"/>
      <c r="N49" s="419"/>
      <c r="O49" s="419"/>
      <c r="P49" s="419"/>
      <c r="Q49" s="419"/>
      <c r="R49" s="419"/>
      <c r="S49" s="419"/>
      <c r="T49" s="419"/>
      <c r="U49" s="419"/>
    </row>
    <row r="50" spans="1:21" ht="18">
      <c r="A50" s="615">
        <v>49</v>
      </c>
      <c r="B50" s="439" t="s">
        <v>741</v>
      </c>
      <c r="C50" s="617" t="s">
        <v>292</v>
      </c>
      <c r="D50" s="618">
        <v>8</v>
      </c>
      <c r="E50" s="49"/>
      <c r="F50" s="497"/>
      <c r="G50" s="433">
        <v>0</v>
      </c>
      <c r="H50" s="434">
        <v>0</v>
      </c>
      <c r="I50" s="50"/>
      <c r="J50" s="50"/>
      <c r="K50" s="419" t="str">
        <f>+VLOOKUP(B50,'CALIFICACION FINAL'!$B$6:$B$431,1,0)</f>
        <v>BARRERA PROTECTORA DE PIEL REGULAR DE 45mm</v>
      </c>
      <c r="L50" s="419"/>
      <c r="M50" s="419"/>
      <c r="N50" s="419"/>
      <c r="O50" s="419"/>
      <c r="P50" s="419"/>
      <c r="Q50" s="419"/>
      <c r="R50" s="419"/>
      <c r="S50" s="419"/>
      <c r="T50" s="419"/>
      <c r="U50" s="419"/>
    </row>
    <row r="51" spans="1:21" ht="18">
      <c r="A51" s="615">
        <v>50</v>
      </c>
      <c r="B51" s="439" t="s">
        <v>742</v>
      </c>
      <c r="C51" s="617" t="s">
        <v>292</v>
      </c>
      <c r="D51" s="618">
        <v>8</v>
      </c>
      <c r="E51" s="49">
        <v>14285</v>
      </c>
      <c r="F51" s="498">
        <v>0</v>
      </c>
      <c r="G51" s="433">
        <v>14285</v>
      </c>
      <c r="H51" s="434">
        <v>114280</v>
      </c>
      <c r="I51" s="50" t="s">
        <v>369</v>
      </c>
      <c r="J51" s="50" t="s">
        <v>531</v>
      </c>
      <c r="K51" s="419" t="str">
        <f>+VLOOKUP(B51,'CALIFICACION FINAL'!$B$6:$B$431,1,0)</f>
        <v>BARRERA PROTECTORA DE PIEL REGULAR DE 57mm</v>
      </c>
      <c r="L51" s="419"/>
      <c r="M51" s="419"/>
      <c r="N51" s="419"/>
      <c r="O51" s="419"/>
      <c r="P51" s="419"/>
      <c r="Q51" s="419"/>
      <c r="R51" s="419"/>
      <c r="S51" s="419"/>
      <c r="T51" s="419"/>
      <c r="U51" s="419"/>
    </row>
    <row r="52" spans="1:21" ht="18">
      <c r="A52" s="615">
        <v>51</v>
      </c>
      <c r="B52" s="439" t="s">
        <v>743</v>
      </c>
      <c r="C52" s="617" t="s">
        <v>292</v>
      </c>
      <c r="D52" s="618">
        <v>8</v>
      </c>
      <c r="E52" s="49">
        <v>14738</v>
      </c>
      <c r="F52" s="497">
        <v>0</v>
      </c>
      <c r="G52" s="433">
        <v>14738</v>
      </c>
      <c r="H52" s="434">
        <v>117904</v>
      </c>
      <c r="I52" s="50" t="s">
        <v>369</v>
      </c>
      <c r="J52" s="50" t="s">
        <v>531</v>
      </c>
      <c r="K52" s="419" t="str">
        <f>+VLOOKUP(B52,'CALIFICACION FINAL'!$B$6:$B$431,1,0)</f>
        <v>BARRERA PROTECTORA DE PIEL REGULAR DE 70mm</v>
      </c>
      <c r="L52" s="419"/>
      <c r="M52" s="419"/>
      <c r="N52" s="419"/>
      <c r="O52" s="419"/>
      <c r="P52" s="419"/>
      <c r="Q52" s="419"/>
      <c r="R52" s="419"/>
      <c r="S52" s="419"/>
      <c r="T52" s="419"/>
      <c r="U52" s="419"/>
    </row>
    <row r="53" spans="1:21" ht="18">
      <c r="A53" s="615">
        <v>52</v>
      </c>
      <c r="B53" s="439" t="s">
        <v>744</v>
      </c>
      <c r="C53" s="617" t="s">
        <v>292</v>
      </c>
      <c r="D53" s="618">
        <v>8</v>
      </c>
      <c r="E53" s="49">
        <v>18803</v>
      </c>
      <c r="F53" s="497">
        <v>0</v>
      </c>
      <c r="G53" s="433">
        <v>18803</v>
      </c>
      <c r="H53" s="434">
        <v>150424</v>
      </c>
      <c r="I53" s="50" t="s">
        <v>369</v>
      </c>
      <c r="J53" s="50" t="s">
        <v>531</v>
      </c>
      <c r="K53" s="419" t="str">
        <f>+VLOOKUP(B53,'CALIFICACION FINAL'!$B$6:$B$431,1,0)</f>
        <v>BARRERA PROTECTORA MOLDEABLE CONVEXA DE 45mm</v>
      </c>
      <c r="L53" s="419"/>
      <c r="M53" s="419"/>
      <c r="N53" s="419"/>
      <c r="O53" s="419"/>
      <c r="P53" s="419"/>
      <c r="Q53" s="419"/>
      <c r="R53" s="419"/>
      <c r="S53" s="419"/>
      <c r="T53" s="419"/>
      <c r="U53" s="419"/>
    </row>
    <row r="54" spans="1:21" ht="18">
      <c r="A54" s="615">
        <v>53</v>
      </c>
      <c r="B54" s="439" t="s">
        <v>745</v>
      </c>
      <c r="C54" s="617" t="s">
        <v>292</v>
      </c>
      <c r="D54" s="618">
        <v>8</v>
      </c>
      <c r="E54" s="49">
        <v>18803</v>
      </c>
      <c r="F54" s="497">
        <v>0</v>
      </c>
      <c r="G54" s="433">
        <v>18803</v>
      </c>
      <c r="H54" s="434">
        <v>150424</v>
      </c>
      <c r="I54" s="50" t="s">
        <v>369</v>
      </c>
      <c r="J54" s="50" t="s">
        <v>531</v>
      </c>
      <c r="K54" s="419" t="str">
        <f>+VLOOKUP(B54,'CALIFICACION FINAL'!$B$6:$B$431,1,0)</f>
        <v>BARRERA PROTECTORA MOLDEABLE CONVEXA DE 57mm</v>
      </c>
      <c r="L54" s="419"/>
      <c r="M54" s="419"/>
      <c r="N54" s="419"/>
      <c r="O54" s="419"/>
      <c r="P54" s="419"/>
      <c r="Q54" s="419"/>
      <c r="R54" s="419"/>
      <c r="S54" s="419"/>
      <c r="T54" s="419"/>
      <c r="U54" s="419"/>
    </row>
    <row r="55" spans="1:21" ht="18">
      <c r="A55" s="615">
        <v>54</v>
      </c>
      <c r="B55" s="439" t="s">
        <v>746</v>
      </c>
      <c r="C55" s="617" t="s">
        <v>292</v>
      </c>
      <c r="D55" s="618">
        <v>8</v>
      </c>
      <c r="E55" s="49">
        <v>17625</v>
      </c>
      <c r="F55" s="497">
        <v>0</v>
      </c>
      <c r="G55" s="433">
        <v>17625</v>
      </c>
      <c r="H55" s="434">
        <v>141000</v>
      </c>
      <c r="I55" s="50" t="s">
        <v>369</v>
      </c>
      <c r="J55" s="50" t="s">
        <v>531</v>
      </c>
      <c r="K55" s="419" t="str">
        <f>+VLOOKUP(B55,'CALIFICACION FINAL'!$B$6:$B$431,1,0)</f>
        <v>BARRERA PROTECTORA MOLDEABLE PLANA DE 45mm</v>
      </c>
      <c r="L55" s="419"/>
      <c r="M55" s="419"/>
      <c r="N55" s="419"/>
      <c r="O55" s="419"/>
      <c r="P55" s="419"/>
      <c r="Q55" s="419"/>
      <c r="R55" s="419"/>
      <c r="S55" s="419"/>
      <c r="T55" s="419"/>
      <c r="U55" s="419"/>
    </row>
    <row r="56" spans="1:21" ht="18">
      <c r="A56" s="615">
        <v>55</v>
      </c>
      <c r="B56" s="439" t="s">
        <v>747</v>
      </c>
      <c r="C56" s="617" t="s">
        <v>292</v>
      </c>
      <c r="D56" s="618">
        <v>8</v>
      </c>
      <c r="E56" s="49">
        <v>17625</v>
      </c>
      <c r="F56" s="497">
        <v>0</v>
      </c>
      <c r="G56" s="433">
        <v>17625</v>
      </c>
      <c r="H56" s="434">
        <v>141000</v>
      </c>
      <c r="I56" s="50" t="s">
        <v>369</v>
      </c>
      <c r="J56" s="50" t="s">
        <v>531</v>
      </c>
      <c r="K56" s="419" t="str">
        <f>+VLOOKUP(B56,'CALIFICACION FINAL'!$B$6:$B$431,1,0)</f>
        <v>BARRERA PROTECTORA MOLDEABLE PLANA DE 57mm</v>
      </c>
      <c r="L56" s="419"/>
      <c r="M56" s="419"/>
      <c r="N56" s="419"/>
      <c r="O56" s="419"/>
      <c r="P56" s="419"/>
      <c r="Q56" s="419"/>
      <c r="R56" s="419"/>
      <c r="S56" s="419"/>
      <c r="T56" s="419"/>
      <c r="U56" s="419"/>
    </row>
    <row r="57" spans="1:21" ht="18">
      <c r="A57" s="615">
        <v>56</v>
      </c>
      <c r="B57" s="439" t="s">
        <v>748</v>
      </c>
      <c r="C57" s="617" t="s">
        <v>292</v>
      </c>
      <c r="D57" s="618">
        <v>20</v>
      </c>
      <c r="E57" s="49">
        <v>17625</v>
      </c>
      <c r="F57" s="497">
        <v>0</v>
      </c>
      <c r="G57" s="433">
        <v>17625</v>
      </c>
      <c r="H57" s="434">
        <v>352500</v>
      </c>
      <c r="I57" s="50" t="s">
        <v>369</v>
      </c>
      <c r="J57" s="50" t="s">
        <v>531</v>
      </c>
      <c r="K57" s="419" t="str">
        <f>+VLOOKUP(B57,'CALIFICACION FINAL'!$B$6:$B$431,1,0)</f>
        <v>BARRERA PROTECTORA MOLDEABLE PLANA DE 70mm</v>
      </c>
      <c r="L57" s="419"/>
      <c r="M57" s="419"/>
      <c r="N57" s="419"/>
      <c r="O57" s="419"/>
      <c r="P57" s="419"/>
      <c r="Q57" s="419"/>
      <c r="R57" s="419"/>
      <c r="S57" s="419"/>
      <c r="T57" s="419"/>
      <c r="U57" s="419"/>
    </row>
    <row r="58" spans="1:21" ht="18">
      <c r="A58" s="615">
        <v>57</v>
      </c>
      <c r="B58" s="421" t="s">
        <v>46</v>
      </c>
      <c r="C58" s="448" t="s">
        <v>299</v>
      </c>
      <c r="D58" s="618">
        <v>16</v>
      </c>
      <c r="E58" s="49"/>
      <c r="F58" s="497"/>
      <c r="G58" s="433">
        <v>0</v>
      </c>
      <c r="H58" s="434">
        <v>0</v>
      </c>
      <c r="I58" s="50"/>
      <c r="J58" s="50"/>
      <c r="K58" s="419" t="str">
        <f>+VLOOKUP(B58,'CALIFICACION FINAL'!$B$6:$B$431,1,0)</f>
        <v>BICARBONATO DE SODIO BOLSA X 500 GR</v>
      </c>
      <c r="L58" s="419"/>
      <c r="M58" s="419"/>
      <c r="N58" s="419"/>
      <c r="O58" s="419"/>
      <c r="P58" s="419"/>
      <c r="Q58" s="419"/>
      <c r="R58" s="419"/>
      <c r="S58" s="419"/>
      <c r="T58" s="419"/>
      <c r="U58" s="419"/>
    </row>
    <row r="59" spans="1:21" s="54" customFormat="1" ht="18">
      <c r="A59" s="615">
        <v>58</v>
      </c>
      <c r="B59" s="421" t="s">
        <v>749</v>
      </c>
      <c r="C59" s="448" t="s">
        <v>292</v>
      </c>
      <c r="D59" s="618">
        <v>8</v>
      </c>
      <c r="E59" s="49">
        <v>7392</v>
      </c>
      <c r="F59" s="497">
        <v>0</v>
      </c>
      <c r="G59" s="433">
        <v>7392</v>
      </c>
      <c r="H59" s="434">
        <v>59136</v>
      </c>
      <c r="I59" s="53" t="s">
        <v>369</v>
      </c>
      <c r="J59" s="50" t="s">
        <v>531</v>
      </c>
      <c r="K59" s="419" t="str">
        <f>+VLOOKUP(B59,'CALIFICACION FINAL'!$B$6:$B$431,1,0)</f>
        <v>BOLSA DRENABLE DE COLOSTOMIA 32 MM</v>
      </c>
      <c r="L59" s="435"/>
      <c r="M59" s="435"/>
      <c r="N59" s="435"/>
      <c r="O59" s="435"/>
      <c r="P59" s="435"/>
      <c r="Q59" s="435"/>
      <c r="R59" s="435"/>
      <c r="S59" s="435"/>
      <c r="T59" s="435"/>
      <c r="U59" s="435"/>
    </row>
    <row r="60" spans="1:21" ht="18">
      <c r="A60" s="615">
        <v>59</v>
      </c>
      <c r="B60" s="421" t="s">
        <v>750</v>
      </c>
      <c r="C60" s="448" t="s">
        <v>292</v>
      </c>
      <c r="D60" s="618">
        <v>8</v>
      </c>
      <c r="E60" s="49">
        <v>7797</v>
      </c>
      <c r="F60" s="497">
        <v>0</v>
      </c>
      <c r="G60" s="433">
        <v>7797</v>
      </c>
      <c r="H60" s="434">
        <v>62376</v>
      </c>
      <c r="I60" s="50" t="s">
        <v>369</v>
      </c>
      <c r="J60" s="50" t="s">
        <v>531</v>
      </c>
      <c r="K60" s="419" t="str">
        <f>+VLOOKUP(B60,'CALIFICACION FINAL'!$B$6:$B$431,1,0)</f>
        <v>BOLSA DRENABLE DE COLOSTOMIA 38 MM</v>
      </c>
      <c r="L60" s="419"/>
      <c r="M60" s="419"/>
      <c r="N60" s="419"/>
      <c r="O60" s="419"/>
      <c r="P60" s="419"/>
      <c r="Q60" s="419"/>
      <c r="R60" s="419"/>
      <c r="S60" s="419"/>
      <c r="T60" s="419"/>
      <c r="U60" s="419"/>
    </row>
    <row r="61" spans="1:21" ht="18">
      <c r="A61" s="615">
        <v>60</v>
      </c>
      <c r="B61" s="421" t="s">
        <v>751</v>
      </c>
      <c r="C61" s="448" t="s">
        <v>292</v>
      </c>
      <c r="D61" s="618">
        <v>8</v>
      </c>
      <c r="E61" s="49">
        <v>7797</v>
      </c>
      <c r="F61" s="497">
        <v>0</v>
      </c>
      <c r="G61" s="433">
        <v>7797</v>
      </c>
      <c r="H61" s="434">
        <v>62376</v>
      </c>
      <c r="I61" s="50" t="s">
        <v>369</v>
      </c>
      <c r="J61" s="50" t="s">
        <v>531</v>
      </c>
      <c r="K61" s="419" t="str">
        <f>+VLOOKUP(B61,'CALIFICACION FINAL'!$B$6:$B$431,1,0)</f>
        <v>BOLSA DRENABLE DE COLOSTOMIA 45 MM</v>
      </c>
      <c r="L61" s="419"/>
      <c r="M61" s="419"/>
      <c r="N61" s="419"/>
      <c r="O61" s="419"/>
      <c r="P61" s="419"/>
      <c r="Q61" s="419"/>
      <c r="R61" s="419"/>
      <c r="S61" s="419"/>
      <c r="T61" s="419"/>
      <c r="U61" s="419"/>
    </row>
    <row r="62" spans="1:21" ht="18">
      <c r="A62" s="615">
        <v>61</v>
      </c>
      <c r="B62" s="421" t="s">
        <v>752</v>
      </c>
      <c r="C62" s="448" t="s">
        <v>292</v>
      </c>
      <c r="D62" s="618">
        <v>12</v>
      </c>
      <c r="E62" s="49">
        <v>7797</v>
      </c>
      <c r="F62" s="497">
        <v>0</v>
      </c>
      <c r="G62" s="433">
        <v>7797</v>
      </c>
      <c r="H62" s="434">
        <v>93564</v>
      </c>
      <c r="I62" s="50" t="s">
        <v>369</v>
      </c>
      <c r="J62" s="50" t="s">
        <v>531</v>
      </c>
      <c r="K62" s="419" t="str">
        <f>+VLOOKUP(B62,'CALIFICACION FINAL'!$B$6:$B$431,1,0)</f>
        <v>BOLSA DRENABLE DE COLOSTOMIA 57 MM</v>
      </c>
      <c r="L62" s="419"/>
      <c r="M62" s="419"/>
      <c r="N62" s="419"/>
      <c r="O62" s="419"/>
      <c r="P62" s="419"/>
      <c r="Q62" s="419"/>
      <c r="R62" s="419"/>
      <c r="S62" s="419"/>
      <c r="T62" s="419"/>
      <c r="U62" s="419"/>
    </row>
    <row r="63" spans="1:21" ht="18">
      <c r="A63" s="615">
        <v>62</v>
      </c>
      <c r="B63" s="421" t="s">
        <v>753</v>
      </c>
      <c r="C63" s="448" t="s">
        <v>292</v>
      </c>
      <c r="D63" s="618">
        <v>12</v>
      </c>
      <c r="E63" s="49">
        <v>7797</v>
      </c>
      <c r="F63" s="497">
        <v>0</v>
      </c>
      <c r="G63" s="433">
        <v>7797</v>
      </c>
      <c r="H63" s="434">
        <v>93564</v>
      </c>
      <c r="I63" s="50" t="s">
        <v>369</v>
      </c>
      <c r="J63" s="50" t="s">
        <v>531</v>
      </c>
      <c r="K63" s="419" t="str">
        <f>+VLOOKUP(B63,'CALIFICACION FINAL'!$B$6:$B$431,1,0)</f>
        <v>BOLSA DRENABLE DE COLOSTOMIA 70 MM</v>
      </c>
      <c r="L63" s="419"/>
      <c r="M63" s="419"/>
      <c r="N63" s="419"/>
      <c r="O63" s="419"/>
      <c r="P63" s="419"/>
      <c r="Q63" s="419"/>
      <c r="R63" s="419"/>
      <c r="S63" s="419"/>
      <c r="T63" s="419"/>
      <c r="U63" s="419"/>
    </row>
    <row r="64" spans="1:21" ht="18">
      <c r="A64" s="615">
        <v>63</v>
      </c>
      <c r="B64" s="421" t="s">
        <v>47</v>
      </c>
      <c r="C64" s="448" t="s">
        <v>292</v>
      </c>
      <c r="D64" s="618">
        <v>600</v>
      </c>
      <c r="E64" s="49"/>
      <c r="F64" s="497"/>
      <c r="G64" s="433">
        <v>0</v>
      </c>
      <c r="H64" s="434">
        <v>0</v>
      </c>
      <c r="I64" s="50"/>
      <c r="J64" s="50"/>
      <c r="K64" s="419" t="str">
        <f>+VLOOKUP(B64,'CALIFICACION FINAL'!$B$6:$B$431,1,0)</f>
        <v>BOLSA DE DRENAJE URINARIO CYSTOFLO</v>
      </c>
      <c r="L64" s="419"/>
      <c r="M64" s="419"/>
      <c r="N64" s="419"/>
      <c r="O64" s="419"/>
      <c r="P64" s="419"/>
      <c r="Q64" s="419"/>
      <c r="R64" s="419"/>
      <c r="S64" s="419"/>
      <c r="T64" s="419"/>
      <c r="U64" s="419"/>
    </row>
    <row r="65" spans="1:21" s="58" customFormat="1" ht="18">
      <c r="A65" s="615">
        <v>64</v>
      </c>
      <c r="B65" s="421" t="s">
        <v>48</v>
      </c>
      <c r="C65" s="448" t="s">
        <v>292</v>
      </c>
      <c r="D65" s="618">
        <v>10</v>
      </c>
      <c r="E65" s="49"/>
      <c r="F65" s="497"/>
      <c r="G65" s="433">
        <v>0</v>
      </c>
      <c r="H65" s="434">
        <v>0</v>
      </c>
      <c r="I65" s="59"/>
      <c r="J65" s="59"/>
      <c r="K65" s="419" t="str">
        <f>+VLOOKUP(B65,'CALIFICACION FINAL'!$B$6:$B$431,1,0)</f>
        <v>BOLSA DE GASTROCLISIS PARA NUTRICION ENTERAL</v>
      </c>
      <c r="L65" s="437"/>
      <c r="M65" s="437"/>
      <c r="N65" s="437"/>
      <c r="O65" s="437"/>
      <c r="P65" s="437"/>
      <c r="Q65" s="437"/>
      <c r="R65" s="437"/>
      <c r="S65" s="437"/>
      <c r="T65" s="437"/>
      <c r="U65" s="437"/>
    </row>
    <row r="66" spans="1:21" s="58" customFormat="1" ht="18">
      <c r="A66" s="615">
        <v>65</v>
      </c>
      <c r="B66" s="421" t="s">
        <v>49</v>
      </c>
      <c r="C66" s="448" t="s">
        <v>292</v>
      </c>
      <c r="D66" s="618">
        <v>150</v>
      </c>
      <c r="E66" s="49"/>
      <c r="F66" s="497"/>
      <c r="G66" s="433">
        <v>0</v>
      </c>
      <c r="H66" s="434">
        <v>0</v>
      </c>
      <c r="I66" s="59"/>
      <c r="J66" s="59"/>
      <c r="K66" s="419" t="str">
        <f>+VLOOKUP(B66,'CALIFICACION FINAL'!$B$6:$B$431,1,0)</f>
        <v>BOLSA RECOLECTOR DE  ORINA PEDIATRICO</v>
      </c>
      <c r="L66" s="437"/>
      <c r="M66" s="437"/>
      <c r="N66" s="437"/>
      <c r="O66" s="437"/>
      <c r="P66" s="437"/>
      <c r="Q66" s="437"/>
      <c r="R66" s="437"/>
      <c r="S66" s="437"/>
      <c r="T66" s="437"/>
      <c r="U66" s="437"/>
    </row>
    <row r="67" spans="1:21" s="58" customFormat="1" ht="18">
      <c r="A67" s="615">
        <v>66</v>
      </c>
      <c r="B67" s="421" t="s">
        <v>50</v>
      </c>
      <c r="C67" s="448" t="s">
        <v>292</v>
      </c>
      <c r="D67" s="618">
        <v>40</v>
      </c>
      <c r="E67" s="49"/>
      <c r="F67" s="497"/>
      <c r="G67" s="433">
        <v>0</v>
      </c>
      <c r="H67" s="434">
        <v>0</v>
      </c>
      <c r="I67" s="59"/>
      <c r="J67" s="59"/>
      <c r="K67" s="419" t="str">
        <f>+VLOOKUP(B67,'CALIFICACION FINAL'!$B$6:$B$431,1,0)</f>
        <v>BOLSA RESERVORIO ADULTOS</v>
      </c>
      <c r="L67" s="437"/>
      <c r="M67" s="437"/>
      <c r="N67" s="437"/>
      <c r="O67" s="437"/>
      <c r="P67" s="437"/>
      <c r="Q67" s="437"/>
      <c r="R67" s="437"/>
      <c r="S67" s="437"/>
      <c r="T67" s="437"/>
      <c r="U67" s="437"/>
    </row>
    <row r="68" spans="1:21" s="58" customFormat="1" ht="18">
      <c r="A68" s="615">
        <v>67</v>
      </c>
      <c r="B68" s="421" t="s">
        <v>51</v>
      </c>
      <c r="C68" s="448" t="s">
        <v>292</v>
      </c>
      <c r="D68" s="618">
        <v>40</v>
      </c>
      <c r="E68" s="49"/>
      <c r="F68" s="497"/>
      <c r="G68" s="433">
        <v>0</v>
      </c>
      <c r="H68" s="434">
        <v>0</v>
      </c>
      <c r="I68" s="59"/>
      <c r="J68" s="59"/>
      <c r="K68" s="419" t="str">
        <f>+VLOOKUP(B68,'CALIFICACION FINAL'!$B$6:$B$431,1,0)</f>
        <v>BOLSA RESERVORIO PEDIATRICA</v>
      </c>
      <c r="L68" s="437"/>
      <c r="M68" s="437"/>
      <c r="N68" s="437"/>
      <c r="O68" s="437"/>
      <c r="P68" s="437"/>
      <c r="Q68" s="437"/>
      <c r="R68" s="437"/>
      <c r="S68" s="437"/>
      <c r="T68" s="437"/>
      <c r="U68" s="437"/>
    </row>
    <row r="69" spans="1:21" s="58" customFormat="1" ht="18">
      <c r="A69" s="615">
        <v>68</v>
      </c>
      <c r="B69" s="421" t="s">
        <v>52</v>
      </c>
      <c r="C69" s="448" t="s">
        <v>292</v>
      </c>
      <c r="D69" s="618">
        <v>12</v>
      </c>
      <c r="E69" s="49">
        <v>34107</v>
      </c>
      <c r="F69" s="497">
        <v>0</v>
      </c>
      <c r="G69" s="433">
        <v>34107</v>
      </c>
      <c r="H69" s="434">
        <v>409284</v>
      </c>
      <c r="I69" s="59" t="s">
        <v>369</v>
      </c>
      <c r="J69" s="59" t="s">
        <v>1388</v>
      </c>
      <c r="K69" s="419" t="str">
        <f>+VLOOKUP(B69,'CALIFICACION FINAL'!$B$6:$B$431,1,0)</f>
        <v xml:space="preserve">BOTA DE UNA VENDA EXTENSIBLE IMPREGNADA CON OXIDO DE ZINC </v>
      </c>
      <c r="L69" s="437"/>
      <c r="M69" s="437"/>
      <c r="N69" s="437"/>
      <c r="O69" s="437"/>
      <c r="P69" s="437"/>
      <c r="Q69" s="437"/>
      <c r="R69" s="437"/>
      <c r="S69" s="437"/>
      <c r="T69" s="437"/>
      <c r="U69" s="437"/>
    </row>
    <row r="70" spans="1:21" s="58" customFormat="1" ht="18">
      <c r="A70" s="615">
        <v>69</v>
      </c>
      <c r="B70" s="421" t="s">
        <v>754</v>
      </c>
      <c r="C70" s="448" t="s">
        <v>878</v>
      </c>
      <c r="D70" s="618">
        <v>4</v>
      </c>
      <c r="E70" s="49"/>
      <c r="F70" s="497"/>
      <c r="G70" s="433">
        <v>0</v>
      </c>
      <c r="H70" s="434">
        <v>0</v>
      </c>
      <c r="I70" s="59"/>
      <c r="J70" s="59"/>
      <c r="K70" s="419" t="str">
        <f>+VLOOKUP(B70,'CALIFICACION FINAL'!$B$6:$B$431,1,0)</f>
        <v>SET DE BUJIAS DE FROVA ADULTO</v>
      </c>
      <c r="L70" s="437"/>
      <c r="M70" s="437"/>
      <c r="N70" s="437"/>
      <c r="O70" s="437"/>
      <c r="P70" s="437"/>
      <c r="Q70" s="437"/>
      <c r="R70" s="437"/>
      <c r="S70" s="437"/>
      <c r="T70" s="437"/>
      <c r="U70" s="437"/>
    </row>
    <row r="71" spans="1:21" s="58" customFormat="1" ht="18">
      <c r="A71" s="615">
        <v>70</v>
      </c>
      <c r="B71" s="421" t="s">
        <v>755</v>
      </c>
      <c r="C71" s="448" t="s">
        <v>878</v>
      </c>
      <c r="D71" s="618">
        <v>4</v>
      </c>
      <c r="E71" s="49"/>
      <c r="F71" s="497"/>
      <c r="G71" s="433">
        <v>0</v>
      </c>
      <c r="H71" s="434">
        <v>0</v>
      </c>
      <c r="I71" s="59"/>
      <c r="J71" s="59"/>
      <c r="K71" s="419" t="str">
        <f>+VLOOKUP(B71,'CALIFICACION FINAL'!$B$6:$B$431,1,0)</f>
        <v>SET DE BUJIAS DE FROVA PEDIATRICO</v>
      </c>
      <c r="L71" s="437"/>
      <c r="M71" s="437"/>
      <c r="N71" s="437"/>
      <c r="O71" s="437"/>
      <c r="P71" s="437"/>
      <c r="Q71" s="437"/>
      <c r="R71" s="437"/>
      <c r="S71" s="437"/>
      <c r="T71" s="437"/>
      <c r="U71" s="437"/>
    </row>
    <row r="72" spans="1:21" s="58" customFormat="1" ht="18">
      <c r="A72" s="615">
        <v>71</v>
      </c>
      <c r="B72" s="421" t="s">
        <v>53</v>
      </c>
      <c r="C72" s="448" t="s">
        <v>292</v>
      </c>
      <c r="D72" s="618">
        <v>4800</v>
      </c>
      <c r="E72" s="49"/>
      <c r="F72" s="497"/>
      <c r="G72" s="433">
        <v>0</v>
      </c>
      <c r="H72" s="434">
        <v>0</v>
      </c>
      <c r="I72" s="59"/>
      <c r="J72" s="59"/>
      <c r="K72" s="419" t="str">
        <f>+VLOOKUP(B72,'CALIFICACION FINAL'!$B$6:$B$431,1,0)</f>
        <v>BURETA X 150 ML BURETROL</v>
      </c>
      <c r="L72" s="437"/>
      <c r="M72" s="437"/>
      <c r="N72" s="437"/>
      <c r="O72" s="437"/>
      <c r="P72" s="437"/>
      <c r="Q72" s="437"/>
      <c r="R72" s="437"/>
      <c r="S72" s="437"/>
      <c r="T72" s="437"/>
      <c r="U72" s="437"/>
    </row>
    <row r="73" spans="1:21" s="58" customFormat="1" ht="18">
      <c r="A73" s="615">
        <v>72</v>
      </c>
      <c r="B73" s="421" t="s">
        <v>54</v>
      </c>
      <c r="C73" s="448" t="s">
        <v>300</v>
      </c>
      <c r="D73" s="618">
        <v>2</v>
      </c>
      <c r="E73" s="49"/>
      <c r="F73" s="497"/>
      <c r="G73" s="433">
        <v>0</v>
      </c>
      <c r="H73" s="434">
        <v>0</v>
      </c>
      <c r="I73" s="59"/>
      <c r="J73" s="59"/>
      <c r="K73" s="419" t="str">
        <f>+VLOOKUP(B73,'CALIFICACION FINAL'!$B$6:$B$431,1,0)</f>
        <v>CAL SODADA CANECA X 33 LB</v>
      </c>
      <c r="L73" s="437"/>
      <c r="M73" s="437"/>
      <c r="N73" s="437"/>
      <c r="O73" s="437"/>
      <c r="P73" s="437"/>
      <c r="Q73" s="437"/>
      <c r="R73" s="437"/>
      <c r="S73" s="437"/>
      <c r="T73" s="437"/>
      <c r="U73" s="437"/>
    </row>
    <row r="74" spans="1:21" s="58" customFormat="1" ht="18">
      <c r="A74" s="615">
        <v>73</v>
      </c>
      <c r="B74" s="421" t="s">
        <v>55</v>
      </c>
      <c r="C74" s="448" t="s">
        <v>292</v>
      </c>
      <c r="D74" s="618">
        <v>40</v>
      </c>
      <c r="E74" s="49"/>
      <c r="F74" s="497"/>
      <c r="G74" s="433">
        <v>0</v>
      </c>
      <c r="H74" s="434">
        <v>0</v>
      </c>
      <c r="I74" s="59"/>
      <c r="J74" s="59"/>
      <c r="K74" s="419" t="str">
        <f>+VLOOKUP(B74,'CALIFICACION FINAL'!$B$6:$B$431,1,0)</f>
        <v>CANULA DE GUEDEL No. 100</v>
      </c>
      <c r="L74" s="437"/>
      <c r="M74" s="437"/>
      <c r="N74" s="437"/>
      <c r="O74" s="437"/>
      <c r="P74" s="437"/>
      <c r="Q74" s="437"/>
      <c r="R74" s="437"/>
      <c r="S74" s="437"/>
      <c r="T74" s="437"/>
      <c r="U74" s="437"/>
    </row>
    <row r="75" spans="1:21" s="58" customFormat="1" ht="18">
      <c r="A75" s="615">
        <v>74</v>
      </c>
      <c r="B75" s="421" t="s">
        <v>56</v>
      </c>
      <c r="C75" s="448" t="s">
        <v>292</v>
      </c>
      <c r="D75" s="618">
        <v>20</v>
      </c>
      <c r="E75" s="49"/>
      <c r="F75" s="497"/>
      <c r="G75" s="433">
        <v>0</v>
      </c>
      <c r="H75" s="434">
        <v>0</v>
      </c>
      <c r="I75" s="59"/>
      <c r="J75" s="59"/>
      <c r="K75" s="419" t="str">
        <f>+VLOOKUP(B75,'CALIFICACION FINAL'!$B$6:$B$431,1,0)</f>
        <v>CANULA DE GUEDEL No. 50</v>
      </c>
      <c r="L75" s="437"/>
      <c r="M75" s="437"/>
      <c r="N75" s="437"/>
      <c r="O75" s="437"/>
      <c r="P75" s="437"/>
      <c r="Q75" s="437"/>
      <c r="R75" s="437"/>
      <c r="S75" s="437"/>
      <c r="T75" s="437"/>
      <c r="U75" s="437"/>
    </row>
    <row r="76" spans="1:21" ht="18">
      <c r="A76" s="615">
        <v>75</v>
      </c>
      <c r="B76" s="421" t="s">
        <v>57</v>
      </c>
      <c r="C76" s="448" t="s">
        <v>292</v>
      </c>
      <c r="D76" s="618">
        <v>20</v>
      </c>
      <c r="E76" s="49"/>
      <c r="F76" s="497"/>
      <c r="G76" s="433">
        <v>0</v>
      </c>
      <c r="H76" s="434">
        <v>0</v>
      </c>
      <c r="I76" s="50"/>
      <c r="J76" s="50"/>
      <c r="K76" s="419" t="str">
        <f>+VLOOKUP(B76,'CALIFICACION FINAL'!$B$6:$B$431,1,0)</f>
        <v>CANULA DE GUEDEL No. 60</v>
      </c>
      <c r="L76" s="419"/>
      <c r="M76" s="419"/>
      <c r="N76" s="419"/>
      <c r="O76" s="419"/>
      <c r="P76" s="419"/>
      <c r="Q76" s="419"/>
      <c r="R76" s="419"/>
      <c r="S76" s="419"/>
      <c r="T76" s="419"/>
      <c r="U76" s="419"/>
    </row>
    <row r="77" spans="1:21" ht="18">
      <c r="A77" s="615">
        <v>76</v>
      </c>
      <c r="B77" s="421" t="s">
        <v>58</v>
      </c>
      <c r="C77" s="448" t="s">
        <v>292</v>
      </c>
      <c r="D77" s="618">
        <v>40</v>
      </c>
      <c r="E77" s="49"/>
      <c r="F77" s="497"/>
      <c r="G77" s="433">
        <v>0</v>
      </c>
      <c r="H77" s="434">
        <v>0</v>
      </c>
      <c r="I77" s="50"/>
      <c r="J77" s="50"/>
      <c r="K77" s="419" t="str">
        <f>+VLOOKUP(B77,'CALIFICACION FINAL'!$B$6:$B$431,1,0)</f>
        <v>CANULA DE GUEDEL No. 70</v>
      </c>
      <c r="L77" s="419"/>
      <c r="M77" s="419"/>
      <c r="N77" s="419"/>
      <c r="O77" s="419"/>
      <c r="P77" s="419"/>
      <c r="Q77" s="419"/>
      <c r="R77" s="419"/>
      <c r="S77" s="419"/>
      <c r="T77" s="419"/>
      <c r="U77" s="419"/>
    </row>
    <row r="78" spans="1:21" ht="18">
      <c r="A78" s="615">
        <v>77</v>
      </c>
      <c r="B78" s="421" t="s">
        <v>59</v>
      </c>
      <c r="C78" s="448" t="s">
        <v>292</v>
      </c>
      <c r="D78" s="618">
        <v>40</v>
      </c>
      <c r="E78" s="49"/>
      <c r="F78" s="497"/>
      <c r="G78" s="433">
        <v>0</v>
      </c>
      <c r="H78" s="434">
        <v>0</v>
      </c>
      <c r="I78" s="50"/>
      <c r="J78" s="50"/>
      <c r="K78" s="419" t="str">
        <f>+VLOOKUP(B78,'CALIFICACION FINAL'!$B$6:$B$431,1,0)</f>
        <v>CANULA DE GUEDEL No. 80</v>
      </c>
      <c r="L78" s="419"/>
      <c r="M78" s="419"/>
      <c r="N78" s="419"/>
      <c r="O78" s="419"/>
      <c r="P78" s="419"/>
      <c r="Q78" s="419"/>
      <c r="R78" s="419"/>
      <c r="S78" s="419"/>
      <c r="T78" s="419"/>
      <c r="U78" s="419"/>
    </row>
    <row r="79" spans="1:21" ht="18">
      <c r="A79" s="615">
        <v>78</v>
      </c>
      <c r="B79" s="421" t="s">
        <v>60</v>
      </c>
      <c r="C79" s="448" t="s">
        <v>292</v>
      </c>
      <c r="D79" s="618">
        <v>80</v>
      </c>
      <c r="E79" s="49"/>
      <c r="F79" s="497"/>
      <c r="G79" s="433">
        <v>0</v>
      </c>
      <c r="H79" s="434">
        <v>0</v>
      </c>
      <c r="I79" s="50"/>
      <c r="J79" s="50"/>
      <c r="K79" s="419" t="str">
        <f>+VLOOKUP(B79,'CALIFICACION FINAL'!$B$6:$B$431,1,0)</f>
        <v>CANULA DE GUEDEL No. 90</v>
      </c>
      <c r="L79" s="419"/>
      <c r="M79" s="419"/>
      <c r="N79" s="419"/>
      <c r="O79" s="419"/>
      <c r="P79" s="419"/>
      <c r="Q79" s="419"/>
      <c r="R79" s="419"/>
      <c r="S79" s="419"/>
      <c r="T79" s="419"/>
      <c r="U79" s="419"/>
    </row>
    <row r="80" spans="1:21" s="60" customFormat="1" ht="18">
      <c r="A80" s="615">
        <v>79</v>
      </c>
      <c r="B80" s="421" t="s">
        <v>61</v>
      </c>
      <c r="C80" s="448" t="s">
        <v>292</v>
      </c>
      <c r="D80" s="618">
        <v>600</v>
      </c>
      <c r="E80" s="49"/>
      <c r="F80" s="497"/>
      <c r="G80" s="433">
        <v>0</v>
      </c>
      <c r="H80" s="434">
        <v>0</v>
      </c>
      <c r="I80" s="66"/>
      <c r="J80" s="66"/>
      <c r="K80" s="419" t="str">
        <f>+VLOOKUP(B80,'CALIFICACION FINAL'!$B$6:$B$431,1,0)</f>
        <v>CANULA DE OXIGENO ADULTO</v>
      </c>
      <c r="L80" s="438"/>
      <c r="M80" s="438"/>
      <c r="N80" s="438"/>
      <c r="O80" s="438"/>
      <c r="P80" s="438"/>
      <c r="Q80" s="438"/>
      <c r="R80" s="438"/>
      <c r="S80" s="438"/>
      <c r="T80" s="438"/>
      <c r="U80" s="438"/>
    </row>
    <row r="81" spans="1:21" s="54" customFormat="1" ht="18">
      <c r="A81" s="615">
        <v>80</v>
      </c>
      <c r="B81" s="421" t="s">
        <v>62</v>
      </c>
      <c r="C81" s="448" t="s">
        <v>292</v>
      </c>
      <c r="D81" s="618">
        <v>200</v>
      </c>
      <c r="E81" s="49"/>
      <c r="F81" s="497"/>
      <c r="G81" s="433">
        <v>0</v>
      </c>
      <c r="H81" s="434">
        <v>0</v>
      </c>
      <c r="I81" s="53"/>
      <c r="J81" s="53"/>
      <c r="K81" s="419" t="str">
        <f>+VLOOKUP(B81,'CALIFICACION FINAL'!$B$6:$B$431,1,0)</f>
        <v>CANULA DE OXIGENO NEONATAL</v>
      </c>
      <c r="L81" s="435"/>
      <c r="M81" s="435"/>
      <c r="N81" s="435"/>
      <c r="O81" s="435"/>
      <c r="P81" s="435"/>
      <c r="Q81" s="435"/>
      <c r="R81" s="435"/>
      <c r="S81" s="435"/>
      <c r="T81" s="435"/>
      <c r="U81" s="435"/>
    </row>
    <row r="82" spans="1:21" ht="18">
      <c r="A82" s="615">
        <v>81</v>
      </c>
      <c r="B82" s="421" t="s">
        <v>63</v>
      </c>
      <c r="C82" s="448" t="s">
        <v>292</v>
      </c>
      <c r="D82" s="618">
        <v>600</v>
      </c>
      <c r="E82" s="49"/>
      <c r="F82" s="497"/>
      <c r="G82" s="433">
        <v>0</v>
      </c>
      <c r="H82" s="434">
        <v>0</v>
      </c>
      <c r="I82" s="50"/>
      <c r="J82" s="50"/>
      <c r="K82" s="419" t="str">
        <f>+VLOOKUP(B82,'CALIFICACION FINAL'!$B$6:$B$431,1,0)</f>
        <v>CANULA DE OXIGENO PEDIATRICA</v>
      </c>
      <c r="L82" s="419"/>
      <c r="M82" s="419"/>
      <c r="N82" s="419"/>
      <c r="O82" s="419"/>
      <c r="P82" s="419"/>
      <c r="Q82" s="419"/>
      <c r="R82" s="419"/>
      <c r="S82" s="419"/>
      <c r="T82" s="419"/>
      <c r="U82" s="419"/>
    </row>
    <row r="83" spans="1:21" s="54" customFormat="1" ht="19">
      <c r="A83" s="615">
        <v>82</v>
      </c>
      <c r="B83" s="619" t="s">
        <v>756</v>
      </c>
      <c r="C83" s="617" t="s">
        <v>292</v>
      </c>
      <c r="D83" s="618">
        <v>4</v>
      </c>
      <c r="E83" s="49"/>
      <c r="F83" s="497"/>
      <c r="G83" s="433">
        <v>0</v>
      </c>
      <c r="H83" s="434">
        <v>0</v>
      </c>
      <c r="I83" s="53"/>
      <c r="J83" s="53"/>
      <c r="K83" s="419" t="str">
        <f>+VLOOKUP(B83,'CALIFICACION FINAL'!$B$6:$B$431,1,0)</f>
        <v xml:space="preserve">CATETER CENTRAL INSERCION PERIFERICA ADULTO  14 G X 71 CM </v>
      </c>
      <c r="L83" s="435"/>
      <c r="M83" s="435"/>
      <c r="N83" s="435"/>
      <c r="O83" s="435"/>
      <c r="P83" s="435"/>
      <c r="Q83" s="435"/>
      <c r="R83" s="435"/>
      <c r="S83" s="435"/>
      <c r="T83" s="435"/>
      <c r="U83" s="435"/>
    </row>
    <row r="84" spans="1:21" s="54" customFormat="1" ht="19">
      <c r="A84" s="615">
        <v>83</v>
      </c>
      <c r="B84" s="619" t="s">
        <v>757</v>
      </c>
      <c r="C84" s="617" t="s">
        <v>292</v>
      </c>
      <c r="D84" s="618">
        <v>4</v>
      </c>
      <c r="E84" s="49"/>
      <c r="F84" s="497"/>
      <c r="G84" s="433">
        <v>0</v>
      </c>
      <c r="H84" s="434">
        <v>0</v>
      </c>
      <c r="I84" s="53"/>
      <c r="J84" s="53"/>
      <c r="K84" s="419" t="str">
        <f>+VLOOKUP(B84,'CALIFICACION FINAL'!$B$6:$B$431,1,0)</f>
        <v xml:space="preserve">CATETER CENTRAL INSERCION PERIFERICA PEDIATRICO 20 G X 32 CM </v>
      </c>
      <c r="L84" s="435"/>
      <c r="M84" s="435"/>
      <c r="N84" s="435"/>
      <c r="O84" s="435"/>
      <c r="P84" s="435"/>
      <c r="Q84" s="435"/>
      <c r="R84" s="435"/>
      <c r="S84" s="435"/>
      <c r="T84" s="435"/>
      <c r="U84" s="435"/>
    </row>
    <row r="85" spans="1:21" s="54" customFormat="1" ht="18">
      <c r="A85" s="615">
        <v>84</v>
      </c>
      <c r="B85" s="421" t="s">
        <v>758</v>
      </c>
      <c r="C85" s="448" t="s">
        <v>292</v>
      </c>
      <c r="D85" s="618">
        <v>4</v>
      </c>
      <c r="E85" s="49"/>
      <c r="F85" s="497">
        <v>0</v>
      </c>
      <c r="G85" s="433">
        <v>0</v>
      </c>
      <c r="H85" s="434">
        <v>0</v>
      </c>
      <c r="I85" s="53"/>
      <c r="J85" s="53"/>
      <c r="K85" s="419" t="str">
        <f>+VLOOKUP(B85,'CALIFICACION FINAL'!$B$6:$B$431,1,0)</f>
        <v>CATETER EPICUTANEO 24 G (2 FR) X 30 CM NEONATAL</v>
      </c>
      <c r="L85" s="435"/>
      <c r="M85" s="435"/>
      <c r="N85" s="435"/>
      <c r="O85" s="435"/>
      <c r="P85" s="435"/>
      <c r="Q85" s="435"/>
      <c r="R85" s="435"/>
      <c r="S85" s="435"/>
      <c r="T85" s="435"/>
      <c r="U85" s="435"/>
    </row>
    <row r="86" spans="1:21" s="54" customFormat="1" ht="18">
      <c r="A86" s="615">
        <v>85</v>
      </c>
      <c r="B86" s="421" t="s">
        <v>66</v>
      </c>
      <c r="C86" s="448" t="s">
        <v>292</v>
      </c>
      <c r="D86" s="618">
        <v>160</v>
      </c>
      <c r="E86" s="49"/>
      <c r="F86" s="497">
        <v>0</v>
      </c>
      <c r="G86" s="433">
        <v>0</v>
      </c>
      <c r="H86" s="434">
        <v>0</v>
      </c>
      <c r="I86" s="53"/>
      <c r="J86" s="53"/>
      <c r="K86" s="419" t="str">
        <f>+VLOOKUP(B86,'CALIFICACION FINAL'!$B$6:$B$431,1,0)</f>
        <v>CATETER INTRAVENOSO No 14 CON AGUJA CORTA RADIOPACO</v>
      </c>
      <c r="L86" s="435"/>
      <c r="M86" s="435"/>
      <c r="N86" s="435"/>
      <c r="O86" s="435"/>
      <c r="P86" s="435"/>
      <c r="Q86" s="435"/>
      <c r="R86" s="435"/>
      <c r="S86" s="435"/>
      <c r="T86" s="435"/>
      <c r="U86" s="435"/>
    </row>
    <row r="87" spans="1:21" ht="36">
      <c r="A87" s="615">
        <v>86</v>
      </c>
      <c r="B87" s="421" t="s">
        <v>68</v>
      </c>
      <c r="C87" s="448" t="s">
        <v>292</v>
      </c>
      <c r="D87" s="618">
        <v>800</v>
      </c>
      <c r="E87" s="49"/>
      <c r="F87" s="497"/>
      <c r="G87" s="433">
        <v>0</v>
      </c>
      <c r="H87" s="434">
        <v>0</v>
      </c>
      <c r="I87" s="50"/>
      <c r="J87" s="50"/>
      <c r="K87" s="419" t="str">
        <f>+VLOOKUP(B87,'CALIFICACION FINAL'!$B$6:$B$431,1,0)</f>
        <v>CATETER INTRAVENOSO No 16  (1.16 IN) CON AGUJA CORTA DE SEGURIDAD RADIOPACO</v>
      </c>
      <c r="L87" s="419"/>
      <c r="M87" s="419"/>
      <c r="N87" s="419"/>
      <c r="O87" s="419"/>
      <c r="P87" s="419"/>
      <c r="Q87" s="419"/>
      <c r="R87" s="419"/>
      <c r="S87" s="419"/>
      <c r="T87" s="419"/>
      <c r="U87" s="419"/>
    </row>
    <row r="88" spans="1:21" ht="18">
      <c r="A88" s="615">
        <v>87</v>
      </c>
      <c r="B88" s="421" t="s">
        <v>67</v>
      </c>
      <c r="C88" s="448" t="s">
        <v>292</v>
      </c>
      <c r="D88" s="618">
        <v>800</v>
      </c>
      <c r="E88" s="49"/>
      <c r="F88" s="498">
        <v>0</v>
      </c>
      <c r="G88" s="433">
        <v>0</v>
      </c>
      <c r="H88" s="434">
        <v>0</v>
      </c>
      <c r="I88" s="50"/>
      <c r="J88" s="50"/>
      <c r="K88" s="419" t="str">
        <f>+VLOOKUP(B88,'CALIFICACION FINAL'!$B$6:$B$431,1,0)</f>
        <v>CATETER INTRAVENOSO No 16 ( 1,16 IN) AGUJA CORTA   RADIOPACO</v>
      </c>
      <c r="L88" s="419"/>
      <c r="M88" s="419"/>
      <c r="N88" s="419"/>
      <c r="O88" s="419"/>
      <c r="P88" s="419"/>
      <c r="Q88" s="419"/>
      <c r="R88" s="419"/>
      <c r="S88" s="419"/>
      <c r="T88" s="419"/>
      <c r="U88" s="419"/>
    </row>
    <row r="89" spans="1:21" ht="18">
      <c r="A89" s="615">
        <v>88</v>
      </c>
      <c r="B89" s="421" t="s">
        <v>69</v>
      </c>
      <c r="C89" s="448" t="s">
        <v>292</v>
      </c>
      <c r="D89" s="618">
        <v>3200</v>
      </c>
      <c r="E89" s="49"/>
      <c r="F89" s="497">
        <v>0</v>
      </c>
      <c r="G89" s="433">
        <v>0</v>
      </c>
      <c r="H89" s="434">
        <v>0</v>
      </c>
      <c r="I89" s="50"/>
      <c r="J89" s="50"/>
      <c r="K89" s="419" t="str">
        <f>+VLOOKUP(B89,'CALIFICACION FINAL'!$B$6:$B$431,1,0)</f>
        <v>CATETER INTRAVENOSO No 18 CON AGUJA CORTA  RADIOPACO</v>
      </c>
      <c r="L89" s="419"/>
      <c r="M89" s="419"/>
      <c r="N89" s="419"/>
      <c r="O89" s="419"/>
      <c r="P89" s="419"/>
      <c r="Q89" s="419"/>
      <c r="R89" s="419"/>
      <c r="S89" s="419"/>
      <c r="T89" s="419"/>
      <c r="U89" s="419"/>
    </row>
    <row r="90" spans="1:21" ht="18">
      <c r="A90" s="615">
        <v>89</v>
      </c>
      <c r="B90" s="421" t="s">
        <v>759</v>
      </c>
      <c r="C90" s="448" t="s">
        <v>292</v>
      </c>
      <c r="D90" s="618">
        <v>4000</v>
      </c>
      <c r="E90" s="49"/>
      <c r="F90" s="497"/>
      <c r="G90" s="433">
        <v>0</v>
      </c>
      <c r="H90" s="434">
        <v>0</v>
      </c>
      <c r="I90" s="50"/>
      <c r="J90" s="50"/>
      <c r="K90" s="419" t="str">
        <f>+VLOOKUP(B90,'CALIFICACION FINAL'!$B$6:$B$431,1,0)</f>
        <v xml:space="preserve">CATETER INTRAVENOSO No 18 CON AGUJA CORTA DE SEGURIDAD </v>
      </c>
      <c r="L90" s="419"/>
      <c r="M90" s="419"/>
      <c r="N90" s="419"/>
      <c r="O90" s="419"/>
      <c r="P90" s="419"/>
      <c r="Q90" s="419"/>
      <c r="R90" s="419"/>
      <c r="S90" s="419"/>
      <c r="T90" s="419"/>
      <c r="U90" s="419"/>
    </row>
    <row r="91" spans="1:21" ht="18">
      <c r="A91" s="615">
        <v>90</v>
      </c>
      <c r="B91" s="439" t="s">
        <v>760</v>
      </c>
      <c r="C91" s="617" t="s">
        <v>292</v>
      </c>
      <c r="D91" s="618">
        <v>200</v>
      </c>
      <c r="E91" s="49"/>
      <c r="F91" s="497"/>
      <c r="G91" s="433">
        <v>0</v>
      </c>
      <c r="H91" s="434">
        <v>0</v>
      </c>
      <c r="I91" s="50"/>
      <c r="J91" s="50"/>
      <c r="K91" s="419" t="str">
        <f>+VLOOKUP(B91,'CALIFICACION FINAL'!$B$6:$B$431,1,0)</f>
        <v>CATETER INTRAVENOSO No 20 CON AGUJA CORTA  DE SEGURIDAD</v>
      </c>
      <c r="L91" s="419"/>
      <c r="M91" s="419"/>
      <c r="N91" s="419"/>
      <c r="O91" s="419"/>
      <c r="P91" s="419"/>
      <c r="Q91" s="419"/>
      <c r="R91" s="419"/>
      <c r="S91" s="419"/>
      <c r="T91" s="419"/>
      <c r="U91" s="419"/>
    </row>
    <row r="92" spans="1:21" ht="18">
      <c r="A92" s="615">
        <v>91</v>
      </c>
      <c r="B92" s="421" t="s">
        <v>70</v>
      </c>
      <c r="C92" s="448" t="s">
        <v>292</v>
      </c>
      <c r="D92" s="618">
        <v>1200</v>
      </c>
      <c r="E92" s="49"/>
      <c r="F92" s="499">
        <v>0</v>
      </c>
      <c r="G92" s="433">
        <v>0</v>
      </c>
      <c r="H92" s="434">
        <v>0</v>
      </c>
      <c r="I92" s="50"/>
      <c r="J92" s="50"/>
      <c r="K92" s="419" t="str">
        <f>+VLOOKUP(B92,'CALIFICACION FINAL'!$B$6:$B$431,1,0)</f>
        <v>CATETER INTRAVENOSO No 20 CON AGUJA CORTA  RADIOPACO</v>
      </c>
      <c r="L92" s="419"/>
      <c r="M92" s="419"/>
      <c r="N92" s="419"/>
      <c r="O92" s="419"/>
      <c r="P92" s="419"/>
      <c r="Q92" s="419"/>
      <c r="R92" s="419"/>
      <c r="S92" s="419"/>
      <c r="T92" s="419"/>
      <c r="U92" s="419"/>
    </row>
    <row r="93" spans="1:21" ht="18">
      <c r="A93" s="615">
        <v>92</v>
      </c>
      <c r="B93" s="439" t="s">
        <v>761</v>
      </c>
      <c r="C93" s="617" t="s">
        <v>292</v>
      </c>
      <c r="D93" s="618">
        <v>400</v>
      </c>
      <c r="E93" s="49"/>
      <c r="F93" s="497"/>
      <c r="G93" s="433">
        <v>0</v>
      </c>
      <c r="H93" s="434">
        <v>0</v>
      </c>
      <c r="I93" s="50"/>
      <c r="J93" s="50"/>
      <c r="K93" s="419" t="str">
        <f>+VLOOKUP(B93,'CALIFICACION FINAL'!$B$6:$B$431,1,0)</f>
        <v>CATETER INTRAVENOSO No 22 CON AGUJA CORTA  DE SEGURIDAD</v>
      </c>
      <c r="L93" s="419"/>
      <c r="M93" s="419"/>
      <c r="N93" s="419"/>
      <c r="O93" s="419"/>
      <c r="P93" s="419"/>
      <c r="Q93" s="419"/>
      <c r="R93" s="419"/>
      <c r="S93" s="419"/>
      <c r="T93" s="419"/>
      <c r="U93" s="419"/>
    </row>
    <row r="94" spans="1:21" ht="18">
      <c r="A94" s="615">
        <v>93</v>
      </c>
      <c r="B94" s="421" t="s">
        <v>71</v>
      </c>
      <c r="C94" s="448" t="s">
        <v>292</v>
      </c>
      <c r="D94" s="618">
        <v>800</v>
      </c>
      <c r="E94" s="49"/>
      <c r="F94" s="497">
        <v>0</v>
      </c>
      <c r="G94" s="433">
        <v>0</v>
      </c>
      <c r="H94" s="434">
        <v>0</v>
      </c>
      <c r="I94" s="50"/>
      <c r="J94" s="50"/>
      <c r="K94" s="419" t="str">
        <f>+VLOOKUP(B94,'CALIFICACION FINAL'!$B$6:$B$431,1,0)</f>
        <v>CATETER INTRAVENOSO No 22 CON AGUJA CORTA  RADIOPACO</v>
      </c>
      <c r="L94" s="419"/>
      <c r="M94" s="419"/>
      <c r="N94" s="419"/>
      <c r="O94" s="419"/>
      <c r="P94" s="419"/>
      <c r="Q94" s="419"/>
      <c r="R94" s="419"/>
      <c r="S94" s="419"/>
      <c r="T94" s="419"/>
      <c r="U94" s="419"/>
    </row>
    <row r="95" spans="1:21" ht="18">
      <c r="A95" s="615">
        <v>94</v>
      </c>
      <c r="B95" s="439" t="s">
        <v>762</v>
      </c>
      <c r="C95" s="617" t="s">
        <v>292</v>
      </c>
      <c r="D95" s="618">
        <v>400</v>
      </c>
      <c r="E95" s="49"/>
      <c r="F95" s="497"/>
      <c r="G95" s="433">
        <v>0</v>
      </c>
      <c r="H95" s="434">
        <v>0</v>
      </c>
      <c r="I95" s="50"/>
      <c r="J95" s="50"/>
      <c r="K95" s="419" t="str">
        <f>+VLOOKUP(B95,'CALIFICACION FINAL'!$B$6:$B$431,1,0)</f>
        <v>CATETER INTRAVENOSO No 24 CON AGUJA CORTA  DE SEGURIDAD</v>
      </c>
      <c r="L95" s="419"/>
      <c r="M95" s="419"/>
      <c r="N95" s="419"/>
      <c r="O95" s="419"/>
      <c r="P95" s="419"/>
      <c r="Q95" s="419"/>
      <c r="R95" s="419"/>
      <c r="S95" s="419"/>
      <c r="T95" s="419"/>
      <c r="U95" s="419"/>
    </row>
    <row r="96" spans="1:21" ht="18">
      <c r="A96" s="615">
        <v>95</v>
      </c>
      <c r="B96" s="421" t="s">
        <v>72</v>
      </c>
      <c r="C96" s="448" t="s">
        <v>292</v>
      </c>
      <c r="D96" s="618">
        <v>800</v>
      </c>
      <c r="E96" s="49"/>
      <c r="F96" s="497">
        <v>0</v>
      </c>
      <c r="G96" s="433">
        <v>0</v>
      </c>
      <c r="H96" s="434">
        <v>0</v>
      </c>
      <c r="I96" s="50"/>
      <c r="J96" s="50"/>
      <c r="K96" s="419" t="str">
        <f>+VLOOKUP(B96,'CALIFICACION FINAL'!$B$6:$B$431,1,0)</f>
        <v>CATETER INTRAVENOSO No 24 CON AGUJA CORTA  RADIOPACO</v>
      </c>
      <c r="L96" s="419"/>
      <c r="M96" s="419"/>
      <c r="N96" s="419"/>
      <c r="O96" s="419"/>
      <c r="P96" s="419"/>
      <c r="Q96" s="419"/>
      <c r="R96" s="419"/>
      <c r="S96" s="419"/>
      <c r="T96" s="419"/>
      <c r="U96" s="419"/>
    </row>
    <row r="97" spans="1:21" ht="18">
      <c r="A97" s="615">
        <v>96</v>
      </c>
      <c r="B97" s="421" t="s">
        <v>64</v>
      </c>
      <c r="C97" s="448" t="s">
        <v>292</v>
      </c>
      <c r="D97" s="618">
        <v>2</v>
      </c>
      <c r="E97" s="49"/>
      <c r="F97" s="497"/>
      <c r="G97" s="433">
        <v>0</v>
      </c>
      <c r="H97" s="434">
        <v>0</v>
      </c>
      <c r="I97" s="50"/>
      <c r="J97" s="50"/>
      <c r="K97" s="419" t="e">
        <f>+VLOOKUP(B97,'CALIFICACION FINAL'!$B$6:$B$431,1,0)</f>
        <v>#N/A</v>
      </c>
      <c r="L97" s="419"/>
      <c r="M97" s="419"/>
      <c r="N97" s="419"/>
      <c r="O97" s="419"/>
      <c r="P97" s="419"/>
      <c r="Q97" s="419"/>
      <c r="R97" s="419"/>
      <c r="S97" s="419"/>
      <c r="T97" s="419"/>
      <c r="U97" s="419"/>
    </row>
    <row r="98" spans="1:21" s="62" customFormat="1" ht="18">
      <c r="A98" s="615">
        <v>97</v>
      </c>
      <c r="B98" s="439" t="s">
        <v>1115</v>
      </c>
      <c r="C98" s="617" t="s">
        <v>292</v>
      </c>
      <c r="D98" s="618">
        <v>2</v>
      </c>
      <c r="E98" s="49"/>
      <c r="F98" s="497"/>
      <c r="G98" s="433">
        <v>0</v>
      </c>
      <c r="H98" s="434">
        <v>0</v>
      </c>
      <c r="I98" s="441"/>
      <c r="J98" s="441"/>
      <c r="K98" s="419" t="e">
        <f>+VLOOKUP(B98,'CALIFICACION FINAL'!$B$6:$B$431,1,0)</f>
        <v>#N/A</v>
      </c>
      <c r="L98" s="325"/>
      <c r="M98" s="325"/>
      <c r="N98" s="325"/>
      <c r="O98" s="325"/>
      <c r="P98" s="325"/>
      <c r="Q98" s="325"/>
      <c r="R98" s="325"/>
      <c r="S98" s="325"/>
      <c r="T98" s="325"/>
      <c r="U98" s="325"/>
    </row>
    <row r="99" spans="1:21" s="62" customFormat="1" ht="18">
      <c r="A99" s="615">
        <v>98</v>
      </c>
      <c r="B99" s="421" t="s">
        <v>65</v>
      </c>
      <c r="C99" s="448" t="s">
        <v>292</v>
      </c>
      <c r="D99" s="618">
        <v>2</v>
      </c>
      <c r="E99" s="49"/>
      <c r="F99" s="497"/>
      <c r="G99" s="433">
        <v>0</v>
      </c>
      <c r="H99" s="434">
        <v>0</v>
      </c>
      <c r="I99" s="441"/>
      <c r="J99" s="441"/>
      <c r="K99" s="419" t="e">
        <f>+VLOOKUP(B99,'CALIFICACION FINAL'!$B$6:$B$431,1,0)</f>
        <v>#N/A</v>
      </c>
      <c r="L99" s="325"/>
      <c r="M99" s="325"/>
      <c r="N99" s="325"/>
      <c r="O99" s="325"/>
      <c r="P99" s="325"/>
      <c r="Q99" s="325"/>
      <c r="R99" s="325"/>
      <c r="S99" s="325"/>
      <c r="T99" s="325"/>
      <c r="U99" s="325"/>
    </row>
    <row r="100" spans="1:21" s="62" customFormat="1" ht="18">
      <c r="A100" s="615">
        <v>99</v>
      </c>
      <c r="B100" s="439" t="s">
        <v>766</v>
      </c>
      <c r="C100" s="617" t="s">
        <v>292</v>
      </c>
      <c r="D100" s="618">
        <v>8</v>
      </c>
      <c r="E100" s="49">
        <v>9588</v>
      </c>
      <c r="F100" s="497">
        <v>0</v>
      </c>
      <c r="G100" s="433">
        <v>9588</v>
      </c>
      <c r="H100" s="434">
        <v>76704</v>
      </c>
      <c r="I100" s="441" t="s">
        <v>686</v>
      </c>
      <c r="J100" s="441" t="s">
        <v>628</v>
      </c>
      <c r="K100" s="419" t="str">
        <f>+VLOOKUP(B100,'CALIFICACION FINAL'!$B$6:$B$431,1,0)</f>
        <v>CATGUT CROMADO 0 BP1</v>
      </c>
      <c r="L100" s="325"/>
      <c r="M100" s="325"/>
      <c r="N100" s="325"/>
      <c r="O100" s="325"/>
      <c r="P100" s="325"/>
      <c r="Q100" s="325"/>
      <c r="R100" s="325"/>
      <c r="S100" s="325"/>
      <c r="T100" s="325"/>
      <c r="U100" s="325"/>
    </row>
    <row r="101" spans="1:21" s="62" customFormat="1" ht="18">
      <c r="A101" s="615">
        <v>100</v>
      </c>
      <c r="B101" s="421" t="s">
        <v>73</v>
      </c>
      <c r="C101" s="448" t="s">
        <v>292</v>
      </c>
      <c r="D101" s="618">
        <v>96</v>
      </c>
      <c r="E101" s="49">
        <v>6588</v>
      </c>
      <c r="F101" s="497">
        <v>0</v>
      </c>
      <c r="G101" s="433">
        <v>6588</v>
      </c>
      <c r="H101" s="434">
        <v>632448</v>
      </c>
      <c r="I101" s="441" t="s">
        <v>686</v>
      </c>
      <c r="J101" s="441" t="s">
        <v>628</v>
      </c>
      <c r="K101" s="419" t="str">
        <f>+VLOOKUP(B101,'CALIFICACION FINAL'!$B$6:$B$431,1,0)</f>
        <v>CATGUT CROMADO 2/0 CT1</v>
      </c>
      <c r="L101" s="325"/>
      <c r="M101" s="325"/>
      <c r="N101" s="325"/>
      <c r="O101" s="325"/>
      <c r="P101" s="325"/>
      <c r="Q101" s="325"/>
      <c r="R101" s="325"/>
      <c r="S101" s="325"/>
      <c r="T101" s="325"/>
      <c r="U101" s="325"/>
    </row>
    <row r="102" spans="1:21" ht="18">
      <c r="A102" s="615">
        <v>101</v>
      </c>
      <c r="B102" s="421" t="s">
        <v>74</v>
      </c>
      <c r="C102" s="448" t="s">
        <v>292</v>
      </c>
      <c r="D102" s="618">
        <v>48</v>
      </c>
      <c r="E102" s="49">
        <v>6235</v>
      </c>
      <c r="F102" s="497">
        <v>0</v>
      </c>
      <c r="G102" s="433">
        <v>6235</v>
      </c>
      <c r="H102" s="434">
        <v>299280</v>
      </c>
      <c r="I102" s="50" t="s">
        <v>686</v>
      </c>
      <c r="J102" s="441" t="s">
        <v>628</v>
      </c>
      <c r="K102" s="419" t="str">
        <f>+VLOOKUP(B102,'CALIFICACION FINAL'!$B$6:$B$431,1,0)</f>
        <v>CATGUT CROMADO 5/0 RB1 HR 17</v>
      </c>
      <c r="L102" s="419"/>
      <c r="M102" s="419"/>
      <c r="N102" s="419"/>
      <c r="O102" s="419"/>
      <c r="P102" s="419"/>
      <c r="Q102" s="419"/>
      <c r="R102" s="419"/>
      <c r="S102" s="419"/>
      <c r="T102" s="419"/>
      <c r="U102" s="419"/>
    </row>
    <row r="103" spans="1:21" ht="18">
      <c r="A103" s="615">
        <v>102</v>
      </c>
      <c r="B103" s="421" t="s">
        <v>75</v>
      </c>
      <c r="C103" s="448" t="s">
        <v>301</v>
      </c>
      <c r="D103" s="618">
        <v>30</v>
      </c>
      <c r="E103" s="49"/>
      <c r="F103" s="497"/>
      <c r="G103" s="433">
        <v>0</v>
      </c>
      <c r="H103" s="434">
        <v>0</v>
      </c>
      <c r="I103" s="50"/>
      <c r="J103" s="50"/>
      <c r="K103" s="419" t="str">
        <f>+VLOOKUP(B103,'CALIFICACION FINAL'!$B$6:$B$431,1,0)</f>
        <v>CAUCHO  PARA SUCCION X MTS SILICONADO</v>
      </c>
      <c r="L103" s="419"/>
      <c r="M103" s="419"/>
      <c r="N103" s="419"/>
      <c r="O103" s="419"/>
      <c r="P103" s="419"/>
      <c r="Q103" s="419"/>
      <c r="R103" s="419"/>
      <c r="S103" s="419"/>
      <c r="T103" s="419"/>
      <c r="U103" s="419"/>
    </row>
    <row r="104" spans="1:21" ht="18">
      <c r="A104" s="615">
        <v>103</v>
      </c>
      <c r="B104" s="421" t="s">
        <v>76</v>
      </c>
      <c r="C104" s="448" t="s">
        <v>292</v>
      </c>
      <c r="D104" s="618">
        <v>24</v>
      </c>
      <c r="E104" s="49"/>
      <c r="F104" s="500"/>
      <c r="G104" s="433">
        <v>0</v>
      </c>
      <c r="H104" s="434">
        <v>0</v>
      </c>
      <c r="I104" s="50"/>
      <c r="J104" s="50"/>
      <c r="K104" s="419" t="str">
        <f>+VLOOKUP(B104,'CALIFICACION FINAL'!$B$6:$B$431,1,0)</f>
        <v xml:space="preserve">CAUCHO LATEX DE SUCCION </v>
      </c>
      <c r="L104" s="419"/>
      <c r="M104" s="419"/>
      <c r="N104" s="419"/>
      <c r="O104" s="419"/>
      <c r="P104" s="419"/>
      <c r="Q104" s="419"/>
      <c r="R104" s="419"/>
      <c r="S104" s="419"/>
      <c r="T104" s="419"/>
      <c r="U104" s="419"/>
    </row>
    <row r="105" spans="1:21" ht="18">
      <c r="A105" s="615">
        <v>104</v>
      </c>
      <c r="B105" s="421" t="s">
        <v>77</v>
      </c>
      <c r="C105" s="448" t="s">
        <v>302</v>
      </c>
      <c r="D105" s="618">
        <v>4</v>
      </c>
      <c r="E105" s="49">
        <v>121056</v>
      </c>
      <c r="F105" s="497">
        <v>0</v>
      </c>
      <c r="G105" s="433">
        <v>121056</v>
      </c>
      <c r="H105" s="434">
        <v>484224</v>
      </c>
      <c r="I105" s="50" t="s">
        <v>686</v>
      </c>
      <c r="J105" s="50" t="s">
        <v>629</v>
      </c>
      <c r="K105" s="419" t="str">
        <f>+VLOOKUP(B105,'CALIFICACION FINAL'!$B$6:$B$431,1,0)</f>
        <v>CERA OSEA</v>
      </c>
      <c r="L105" s="419"/>
      <c r="M105" s="419"/>
      <c r="N105" s="419"/>
      <c r="O105" s="419"/>
      <c r="P105" s="419"/>
      <c r="Q105" s="419"/>
      <c r="R105" s="419"/>
      <c r="S105" s="419"/>
      <c r="T105" s="419"/>
      <c r="U105" s="419"/>
    </row>
    <row r="106" spans="1:21" ht="18">
      <c r="A106" s="615">
        <v>105</v>
      </c>
      <c r="B106" s="421" t="s">
        <v>78</v>
      </c>
      <c r="C106" s="448" t="s">
        <v>294</v>
      </c>
      <c r="D106" s="618">
        <v>30</v>
      </c>
      <c r="E106" s="49">
        <v>133793</v>
      </c>
      <c r="F106" s="497">
        <v>0</v>
      </c>
      <c r="G106" s="433">
        <v>133793</v>
      </c>
      <c r="H106" s="434">
        <v>4013790</v>
      </c>
      <c r="I106" s="50" t="s">
        <v>686</v>
      </c>
      <c r="J106" s="50" t="s">
        <v>384</v>
      </c>
      <c r="K106" s="419" t="str">
        <f>+VLOOKUP(B106,'CALIFICACION FINAL'!$B$6:$B$431,1,0)</f>
        <v>CIDEX OPA ORTOFTALALDEHIDO</v>
      </c>
      <c r="L106" s="419"/>
      <c r="M106" s="419"/>
      <c r="N106" s="419"/>
      <c r="O106" s="419"/>
      <c r="P106" s="419"/>
      <c r="Q106" s="419"/>
      <c r="R106" s="419"/>
      <c r="S106" s="419"/>
      <c r="T106" s="419"/>
      <c r="U106" s="419"/>
    </row>
    <row r="107" spans="1:21" ht="36">
      <c r="A107" s="615">
        <v>106</v>
      </c>
      <c r="B107" s="421" t="s">
        <v>79</v>
      </c>
      <c r="C107" s="448" t="s">
        <v>292</v>
      </c>
      <c r="D107" s="618">
        <v>12</v>
      </c>
      <c r="E107" s="49">
        <v>1099940</v>
      </c>
      <c r="F107" s="497">
        <v>0</v>
      </c>
      <c r="G107" s="433">
        <v>1099940</v>
      </c>
      <c r="H107" s="434">
        <v>13199280</v>
      </c>
      <c r="I107" s="50" t="s">
        <v>686</v>
      </c>
      <c r="J107" s="50" t="s">
        <v>545</v>
      </c>
      <c r="K107" s="419" t="str">
        <f>+VLOOKUP(B107,'CALIFICACION FINAL'!$B$6:$B$431,1,0)</f>
        <v xml:space="preserve">CINTA PARA CORRECCION DE INCONTINENCIA TRANSOBTURATRIS DE LIBRE TENSION CON BORDES TERMO SELLADOS </v>
      </c>
      <c r="L107" s="419"/>
      <c r="M107" s="419"/>
      <c r="N107" s="419"/>
      <c r="O107" s="419"/>
      <c r="P107" s="419"/>
      <c r="Q107" s="419"/>
      <c r="R107" s="419"/>
      <c r="S107" s="419"/>
      <c r="T107" s="419"/>
      <c r="U107" s="419"/>
    </row>
    <row r="108" spans="1:21" ht="36">
      <c r="A108" s="615">
        <v>107</v>
      </c>
      <c r="B108" s="421" t="s">
        <v>80</v>
      </c>
      <c r="C108" s="448" t="s">
        <v>303</v>
      </c>
      <c r="D108" s="618">
        <v>8</v>
      </c>
      <c r="E108" s="49">
        <v>4719</v>
      </c>
      <c r="F108" s="497">
        <v>0</v>
      </c>
      <c r="G108" s="433">
        <v>4719</v>
      </c>
      <c r="H108" s="434">
        <v>37752</v>
      </c>
      <c r="I108" s="50" t="s">
        <v>509</v>
      </c>
      <c r="J108" s="50" t="s">
        <v>510</v>
      </c>
      <c r="K108" s="419" t="str">
        <f>+VLOOKUP(B108,'CALIFICACION FINAL'!$B$6:$B$431,1,0)</f>
        <v>CINTA QUIRÚRGICA HIPOALERGÉNICA DE PLÁSTICO TRANSPARENTE POROSA</v>
      </c>
      <c r="L108" s="419"/>
      <c r="M108" s="419"/>
      <c r="N108" s="419"/>
      <c r="O108" s="419"/>
      <c r="P108" s="419"/>
      <c r="Q108" s="419"/>
      <c r="R108" s="419"/>
      <c r="S108" s="419"/>
      <c r="T108" s="419"/>
      <c r="U108" s="419"/>
    </row>
    <row r="109" spans="1:21" ht="18">
      <c r="A109" s="615">
        <v>108</v>
      </c>
      <c r="B109" s="421" t="s">
        <v>81</v>
      </c>
      <c r="C109" s="448" t="s">
        <v>292</v>
      </c>
      <c r="D109" s="618">
        <v>200</v>
      </c>
      <c r="E109" s="49"/>
      <c r="F109" s="497"/>
      <c r="G109" s="433">
        <v>0</v>
      </c>
      <c r="H109" s="434">
        <v>0</v>
      </c>
      <c r="I109" s="50"/>
      <c r="J109" s="50"/>
      <c r="K109" s="419" t="str">
        <f>+VLOOKUP(B109,'CALIFICACION FINAL'!$B$6:$B$431,1,0)</f>
        <v>CIRCUITO DE ANESTESIA ADULTO ( SUPERFICIE INTERNA LISA)</v>
      </c>
      <c r="L109" s="419"/>
      <c r="M109" s="419"/>
      <c r="N109" s="419"/>
      <c r="O109" s="419"/>
      <c r="P109" s="419"/>
      <c r="Q109" s="419"/>
      <c r="R109" s="419"/>
      <c r="S109" s="419"/>
      <c r="T109" s="419"/>
      <c r="U109" s="419"/>
    </row>
    <row r="110" spans="1:21" ht="18">
      <c r="A110" s="615">
        <v>109</v>
      </c>
      <c r="B110" s="421" t="s">
        <v>82</v>
      </c>
      <c r="C110" s="448" t="s">
        <v>292</v>
      </c>
      <c r="D110" s="618">
        <v>80</v>
      </c>
      <c r="E110" s="49"/>
      <c r="F110" s="497"/>
      <c r="G110" s="433">
        <v>0</v>
      </c>
      <c r="H110" s="434">
        <v>0</v>
      </c>
      <c r="I110" s="50"/>
      <c r="J110" s="50"/>
      <c r="K110" s="419" t="str">
        <f>+VLOOKUP(B110,'CALIFICACION FINAL'!$B$6:$B$431,1,0)</f>
        <v>CIRCUITO DE ANESTESIA PEDIATRIA (SUPERFICIE INTERNA LISA)</v>
      </c>
      <c r="L110" s="419"/>
      <c r="M110" s="419"/>
      <c r="N110" s="419"/>
      <c r="O110" s="419"/>
      <c r="P110" s="419"/>
      <c r="Q110" s="419"/>
      <c r="R110" s="419"/>
      <c r="S110" s="419"/>
      <c r="T110" s="419"/>
      <c r="U110" s="419"/>
    </row>
    <row r="111" spans="1:21" ht="18">
      <c r="A111" s="615">
        <v>110</v>
      </c>
      <c r="B111" s="439" t="s">
        <v>767</v>
      </c>
      <c r="C111" s="617" t="s">
        <v>292</v>
      </c>
      <c r="D111" s="618">
        <v>4</v>
      </c>
      <c r="E111" s="49"/>
      <c r="F111" s="497"/>
      <c r="G111" s="433">
        <v>0</v>
      </c>
      <c r="H111" s="434">
        <v>0</v>
      </c>
      <c r="I111" s="50"/>
      <c r="J111" s="50"/>
      <c r="K111" s="419" t="str">
        <f>+VLOOKUP(B111,'CALIFICACION FINAL'!$B$6:$B$431,1,0)</f>
        <v>CLIP MULTIPLE ENDOSCOPICO 5mm</v>
      </c>
      <c r="L111" s="419"/>
      <c r="M111" s="419"/>
      <c r="N111" s="419"/>
      <c r="O111" s="419"/>
      <c r="P111" s="419"/>
      <c r="Q111" s="419"/>
      <c r="R111" s="419"/>
      <c r="S111" s="419"/>
      <c r="T111" s="419"/>
      <c r="U111" s="419"/>
    </row>
    <row r="112" spans="1:21" ht="18">
      <c r="A112" s="615">
        <v>111</v>
      </c>
      <c r="B112" s="439" t="s">
        <v>768</v>
      </c>
      <c r="C112" s="617" t="s">
        <v>292</v>
      </c>
      <c r="D112" s="618">
        <v>20</v>
      </c>
      <c r="E112" s="49"/>
      <c r="F112" s="497"/>
      <c r="G112" s="433">
        <v>0</v>
      </c>
      <c r="H112" s="434">
        <v>0</v>
      </c>
      <c r="I112" s="50"/>
      <c r="J112" s="50"/>
      <c r="K112" s="419" t="str">
        <f>+VLOOKUP(B112,'CALIFICACION FINAL'!$B$6:$B$431,1,0)</f>
        <v>COLLAR CERVICAL BLANDO  L</v>
      </c>
      <c r="L112" s="419"/>
      <c r="M112" s="419"/>
      <c r="N112" s="419"/>
      <c r="O112" s="419"/>
      <c r="P112" s="419"/>
      <c r="Q112" s="419"/>
      <c r="R112" s="419"/>
      <c r="S112" s="419"/>
      <c r="T112" s="419"/>
      <c r="U112" s="419"/>
    </row>
    <row r="113" spans="1:21" ht="18">
      <c r="A113" s="615">
        <v>112</v>
      </c>
      <c r="B113" s="439" t="s">
        <v>769</v>
      </c>
      <c r="C113" s="617" t="s">
        <v>292</v>
      </c>
      <c r="D113" s="618">
        <v>15</v>
      </c>
      <c r="E113" s="49"/>
      <c r="F113" s="497"/>
      <c r="G113" s="433">
        <v>0</v>
      </c>
      <c r="H113" s="434">
        <v>0</v>
      </c>
      <c r="I113" s="50"/>
      <c r="J113" s="50"/>
      <c r="K113" s="419" t="str">
        <f>+VLOOKUP(B113,'CALIFICACION FINAL'!$B$6:$B$431,1,0)</f>
        <v>COLLAR CERVICAL BLANDO  M</v>
      </c>
      <c r="L113" s="419"/>
      <c r="M113" s="419"/>
      <c r="N113" s="419"/>
      <c r="O113" s="419"/>
      <c r="P113" s="419"/>
      <c r="Q113" s="419"/>
      <c r="R113" s="419"/>
      <c r="S113" s="419"/>
      <c r="T113" s="419"/>
      <c r="U113" s="419"/>
    </row>
    <row r="114" spans="1:21" s="58" customFormat="1" ht="18">
      <c r="A114" s="615">
        <v>113</v>
      </c>
      <c r="B114" s="439" t="s">
        <v>770</v>
      </c>
      <c r="C114" s="617" t="s">
        <v>292</v>
      </c>
      <c r="D114" s="618">
        <v>15</v>
      </c>
      <c r="E114" s="49"/>
      <c r="F114" s="497"/>
      <c r="G114" s="433">
        <v>0</v>
      </c>
      <c r="H114" s="434">
        <v>0</v>
      </c>
      <c r="I114" s="59"/>
      <c r="J114" s="59"/>
      <c r="K114" s="419" t="str">
        <f>+VLOOKUP(B114,'CALIFICACION FINAL'!$B$6:$B$431,1,0)</f>
        <v>COLLAR CERVICAL BLANDO  S</v>
      </c>
      <c r="L114" s="437"/>
      <c r="M114" s="437"/>
      <c r="N114" s="437"/>
      <c r="O114" s="437"/>
      <c r="P114" s="437"/>
      <c r="Q114" s="437"/>
      <c r="R114" s="437"/>
      <c r="S114" s="437"/>
      <c r="T114" s="437"/>
      <c r="U114" s="437"/>
    </row>
    <row r="115" spans="1:21" s="63" customFormat="1" ht="18">
      <c r="A115" s="615">
        <v>114</v>
      </c>
      <c r="B115" s="421" t="s">
        <v>771</v>
      </c>
      <c r="C115" s="448" t="s">
        <v>292</v>
      </c>
      <c r="D115" s="618">
        <v>40</v>
      </c>
      <c r="E115" s="49"/>
      <c r="F115" s="501"/>
      <c r="G115" s="433">
        <v>0</v>
      </c>
      <c r="H115" s="434">
        <v>0</v>
      </c>
      <c r="I115" s="444"/>
      <c r="J115" s="444"/>
      <c r="K115" s="419" t="str">
        <f>+VLOOKUP(B115,'CALIFICACION FINAL'!$B$6:$B$431,1,0)</f>
        <v xml:space="preserve">COLLAR CERVICAL PHILADELFIA AJUSTABLE ADULTO  </v>
      </c>
      <c r="L115" s="445"/>
      <c r="M115" s="445"/>
      <c r="N115" s="445"/>
      <c r="O115" s="445"/>
      <c r="P115" s="445"/>
      <c r="Q115" s="445"/>
      <c r="R115" s="445"/>
      <c r="S115" s="445"/>
      <c r="T115" s="445"/>
      <c r="U115" s="445"/>
    </row>
    <row r="116" spans="1:21" ht="18">
      <c r="A116" s="615">
        <v>115</v>
      </c>
      <c r="B116" s="421" t="s">
        <v>772</v>
      </c>
      <c r="C116" s="448" t="s">
        <v>292</v>
      </c>
      <c r="D116" s="618">
        <v>20</v>
      </c>
      <c r="E116" s="49"/>
      <c r="F116" s="497"/>
      <c r="G116" s="433">
        <v>0</v>
      </c>
      <c r="H116" s="434">
        <v>0</v>
      </c>
      <c r="I116" s="50"/>
      <c r="J116" s="50"/>
      <c r="K116" s="419" t="str">
        <f>+VLOOKUP(B116,'CALIFICACION FINAL'!$B$6:$B$431,1,0)</f>
        <v xml:space="preserve">COLLAR CERVICAL PHILADELFIA AJUSTABLE PEDIATRICO  </v>
      </c>
      <c r="L116" s="419"/>
      <c r="M116" s="419"/>
      <c r="N116" s="419"/>
      <c r="O116" s="419"/>
      <c r="P116" s="419"/>
      <c r="Q116" s="419"/>
      <c r="R116" s="419"/>
      <c r="S116" s="419"/>
      <c r="T116" s="419"/>
      <c r="U116" s="419"/>
    </row>
    <row r="117" spans="1:21" s="58" customFormat="1" ht="18">
      <c r="A117" s="615">
        <v>116</v>
      </c>
      <c r="B117" s="439" t="s">
        <v>773</v>
      </c>
      <c r="C117" s="617" t="s">
        <v>292</v>
      </c>
      <c r="D117" s="618">
        <v>2</v>
      </c>
      <c r="E117" s="49"/>
      <c r="F117" s="500"/>
      <c r="G117" s="433">
        <v>0</v>
      </c>
      <c r="H117" s="434">
        <v>0</v>
      </c>
      <c r="I117" s="59"/>
      <c r="J117" s="59"/>
      <c r="K117" s="419" t="str">
        <f>+VLOOKUP(B117,'CALIFICACION FINAL'!$B$6:$B$431,1,0)</f>
        <v>COMBITUBO No. 3</v>
      </c>
      <c r="L117" s="437"/>
      <c r="M117" s="437"/>
      <c r="N117" s="437"/>
      <c r="O117" s="437"/>
      <c r="P117" s="437"/>
      <c r="Q117" s="437"/>
      <c r="R117" s="437"/>
      <c r="S117" s="437"/>
      <c r="T117" s="437"/>
      <c r="U117" s="437"/>
    </row>
    <row r="118" spans="1:21" s="58" customFormat="1" ht="18">
      <c r="A118" s="615">
        <v>117</v>
      </c>
      <c r="B118" s="439" t="s">
        <v>774</v>
      </c>
      <c r="C118" s="617" t="s">
        <v>292</v>
      </c>
      <c r="D118" s="618">
        <v>2</v>
      </c>
      <c r="E118" s="49"/>
      <c r="F118" s="500"/>
      <c r="G118" s="433">
        <v>0</v>
      </c>
      <c r="H118" s="434">
        <v>0</v>
      </c>
      <c r="I118" s="59"/>
      <c r="J118" s="59"/>
      <c r="K118" s="419" t="str">
        <f>+VLOOKUP(B118,'CALIFICACION FINAL'!$B$6:$B$431,1,0)</f>
        <v>COMBITUBO No. 4</v>
      </c>
      <c r="L118" s="437"/>
      <c r="M118" s="437"/>
      <c r="N118" s="437"/>
      <c r="O118" s="437"/>
      <c r="P118" s="437"/>
      <c r="Q118" s="437"/>
      <c r="R118" s="437"/>
      <c r="S118" s="437"/>
      <c r="T118" s="437"/>
      <c r="U118" s="437"/>
    </row>
    <row r="119" spans="1:21" ht="18">
      <c r="A119" s="615">
        <v>118</v>
      </c>
      <c r="B119" s="439" t="s">
        <v>775</v>
      </c>
      <c r="C119" s="617" t="s">
        <v>292</v>
      </c>
      <c r="D119" s="618">
        <v>2</v>
      </c>
      <c r="E119" s="49"/>
      <c r="F119" s="497"/>
      <c r="G119" s="433">
        <v>0</v>
      </c>
      <c r="H119" s="434">
        <v>0</v>
      </c>
      <c r="I119" s="50"/>
      <c r="J119" s="50"/>
      <c r="K119" s="419" t="str">
        <f>+VLOOKUP(B119,'CALIFICACION FINAL'!$B$6:$B$431,1,0)</f>
        <v>COMBITUBO No. 5</v>
      </c>
      <c r="L119" s="419"/>
      <c r="M119" s="419"/>
      <c r="N119" s="419"/>
      <c r="O119" s="419"/>
      <c r="P119" s="419"/>
      <c r="Q119" s="419"/>
      <c r="R119" s="419"/>
      <c r="S119" s="419"/>
      <c r="T119" s="419"/>
      <c r="U119" s="419"/>
    </row>
    <row r="120" spans="1:21" s="65" customFormat="1" ht="18">
      <c r="A120" s="615">
        <v>119</v>
      </c>
      <c r="B120" s="439" t="s">
        <v>776</v>
      </c>
      <c r="C120" s="617" t="s">
        <v>292</v>
      </c>
      <c r="D120" s="618">
        <v>10</v>
      </c>
      <c r="E120" s="49">
        <v>13762</v>
      </c>
      <c r="F120" s="497">
        <v>0</v>
      </c>
      <c r="G120" s="433">
        <v>13762</v>
      </c>
      <c r="H120" s="434">
        <v>137620</v>
      </c>
      <c r="I120" s="446" t="s">
        <v>397</v>
      </c>
      <c r="J120" s="446" t="s">
        <v>913</v>
      </c>
      <c r="K120" s="419" t="str">
        <f>+VLOOKUP(B120,'CALIFICACION FINAL'!$B$6:$B$431,1,0)</f>
        <v>COMPRESA IMPREGNADA CON CLURURO DE DIAQUILCARBAMILO DE 7X9cm</v>
      </c>
      <c r="L120" s="447"/>
      <c r="M120" s="447"/>
      <c r="N120" s="447"/>
      <c r="O120" s="447"/>
      <c r="P120" s="447"/>
      <c r="Q120" s="447"/>
      <c r="R120" s="447"/>
      <c r="S120" s="447"/>
      <c r="T120" s="447"/>
      <c r="U120" s="447"/>
    </row>
    <row r="121" spans="1:21" ht="36">
      <c r="A121" s="615">
        <v>120</v>
      </c>
      <c r="B121" s="421" t="s">
        <v>83</v>
      </c>
      <c r="C121" s="448" t="s">
        <v>292</v>
      </c>
      <c r="D121" s="618">
        <v>2000</v>
      </c>
      <c r="E121" s="49"/>
      <c r="F121" s="497"/>
      <c r="G121" s="433">
        <v>0</v>
      </c>
      <c r="H121" s="434">
        <v>0</v>
      </c>
      <c r="I121" s="50"/>
      <c r="J121" s="50"/>
      <c r="K121" s="419" t="str">
        <f>+VLOOKUP(B121,'CALIFICACION FINAL'!$B$6:$B$431,1,0)</f>
        <v xml:space="preserve">COMPRESAS CON ELEMENTOS RADIOPACA DE 45 CM X 40CM DE GASAS CON 6 CAPAS </v>
      </c>
      <c r="L121" s="419"/>
      <c r="M121" s="419"/>
      <c r="N121" s="419"/>
      <c r="O121" s="419"/>
      <c r="P121" s="419"/>
      <c r="Q121" s="419"/>
      <c r="R121" s="419"/>
      <c r="S121" s="419"/>
      <c r="T121" s="419"/>
      <c r="U121" s="419"/>
    </row>
    <row r="122" spans="1:21" ht="18">
      <c r="A122" s="615">
        <v>121</v>
      </c>
      <c r="B122" s="439" t="s">
        <v>777</v>
      </c>
      <c r="C122" s="617" t="s">
        <v>292</v>
      </c>
      <c r="D122" s="618">
        <v>20</v>
      </c>
      <c r="E122" s="49"/>
      <c r="F122" s="500"/>
      <c r="G122" s="433">
        <v>0</v>
      </c>
      <c r="H122" s="434">
        <v>0</v>
      </c>
      <c r="I122" s="50"/>
      <c r="J122" s="50"/>
      <c r="K122" s="419" t="str">
        <f>+VLOOKUP(B122,'CALIFICACION FINAL'!$B$6:$B$431,1,0)</f>
        <v>CONDON (PRESERVATIVO)</v>
      </c>
      <c r="L122" s="419"/>
      <c r="M122" s="419"/>
      <c r="N122" s="419"/>
      <c r="O122" s="419"/>
      <c r="P122" s="419"/>
      <c r="Q122" s="419"/>
      <c r="R122" s="419"/>
      <c r="S122" s="419"/>
      <c r="T122" s="419"/>
      <c r="U122" s="419"/>
    </row>
    <row r="123" spans="1:21" s="60" customFormat="1" ht="18">
      <c r="A123" s="615">
        <v>122</v>
      </c>
      <c r="B123" s="439" t="s">
        <v>778</v>
      </c>
      <c r="C123" s="617" t="s">
        <v>291</v>
      </c>
      <c r="D123" s="618">
        <v>4</v>
      </c>
      <c r="E123" s="49"/>
      <c r="F123" s="497"/>
      <c r="G123" s="433">
        <v>0</v>
      </c>
      <c r="H123" s="434">
        <v>0</v>
      </c>
      <c r="I123" s="66"/>
      <c r="J123" s="66"/>
      <c r="K123" s="419" t="str">
        <f>+VLOOKUP(B123,'CALIFICACION FINAL'!$B$6:$B$431,1,0)</f>
        <v>CUCHILLA BISTURI No.  10</v>
      </c>
      <c r="L123" s="438"/>
      <c r="M123" s="438"/>
      <c r="N123" s="438"/>
      <c r="O123" s="438"/>
      <c r="P123" s="438"/>
      <c r="Q123" s="438"/>
      <c r="R123" s="438"/>
      <c r="S123" s="438"/>
      <c r="T123" s="438"/>
      <c r="U123" s="438"/>
    </row>
    <row r="124" spans="1:21" s="58" customFormat="1" ht="18">
      <c r="A124" s="615">
        <v>123</v>
      </c>
      <c r="B124" s="421" t="s">
        <v>84</v>
      </c>
      <c r="C124" s="448" t="s">
        <v>291</v>
      </c>
      <c r="D124" s="618">
        <v>40</v>
      </c>
      <c r="E124" s="49"/>
      <c r="F124" s="497"/>
      <c r="G124" s="433">
        <v>0</v>
      </c>
      <c r="H124" s="434">
        <v>0</v>
      </c>
      <c r="I124" s="59"/>
      <c r="J124" s="59"/>
      <c r="K124" s="419" t="str">
        <f>+VLOOKUP(B124,'CALIFICACION FINAL'!$B$6:$B$431,1,0)</f>
        <v>CUCHILLA BISTURI No.  15</v>
      </c>
      <c r="L124" s="437"/>
      <c r="M124" s="437"/>
      <c r="N124" s="437"/>
      <c r="O124" s="437"/>
      <c r="P124" s="437"/>
      <c r="Q124" s="437"/>
      <c r="R124" s="437"/>
      <c r="S124" s="437"/>
      <c r="T124" s="437"/>
      <c r="U124" s="437"/>
    </row>
    <row r="125" spans="1:21" ht="18">
      <c r="A125" s="615">
        <v>124</v>
      </c>
      <c r="B125" s="421" t="s">
        <v>85</v>
      </c>
      <c r="C125" s="448" t="s">
        <v>291</v>
      </c>
      <c r="D125" s="618">
        <v>4</v>
      </c>
      <c r="E125" s="49"/>
      <c r="F125" s="497"/>
      <c r="G125" s="433">
        <v>0</v>
      </c>
      <c r="H125" s="434">
        <v>0</v>
      </c>
      <c r="I125" s="50"/>
      <c r="J125" s="50"/>
      <c r="K125" s="419" t="str">
        <f>+VLOOKUP(B125,'CALIFICACION FINAL'!$B$6:$B$431,1,0)</f>
        <v>CUCHILLA BISTURI No. 11</v>
      </c>
      <c r="L125" s="419"/>
      <c r="M125" s="419"/>
      <c r="N125" s="419"/>
      <c r="O125" s="419"/>
      <c r="P125" s="419"/>
      <c r="Q125" s="419"/>
      <c r="R125" s="419"/>
      <c r="S125" s="419"/>
      <c r="T125" s="419"/>
      <c r="U125" s="419"/>
    </row>
    <row r="126" spans="1:21" ht="18">
      <c r="A126" s="615">
        <v>125</v>
      </c>
      <c r="B126" s="421" t="s">
        <v>86</v>
      </c>
      <c r="C126" s="448" t="s">
        <v>291</v>
      </c>
      <c r="D126" s="618">
        <v>12</v>
      </c>
      <c r="E126" s="49"/>
      <c r="F126" s="497"/>
      <c r="G126" s="433">
        <v>0</v>
      </c>
      <c r="H126" s="434">
        <v>0</v>
      </c>
      <c r="I126" s="50"/>
      <c r="J126" s="50"/>
      <c r="K126" s="419" t="str">
        <f>+VLOOKUP(B126,'CALIFICACION FINAL'!$B$6:$B$431,1,0)</f>
        <v>CUCHILLA BISTURI No. 20</v>
      </c>
      <c r="L126" s="419"/>
      <c r="M126" s="419"/>
      <c r="N126" s="419"/>
      <c r="O126" s="419"/>
      <c r="P126" s="419"/>
      <c r="Q126" s="419"/>
      <c r="R126" s="419"/>
      <c r="S126" s="419"/>
      <c r="T126" s="419"/>
      <c r="U126" s="419"/>
    </row>
    <row r="127" spans="1:21" ht="18">
      <c r="A127" s="615">
        <v>126</v>
      </c>
      <c r="B127" s="439" t="s">
        <v>779</v>
      </c>
      <c r="C127" s="617" t="s">
        <v>291</v>
      </c>
      <c r="D127" s="618">
        <v>4</v>
      </c>
      <c r="E127" s="49"/>
      <c r="F127" s="497"/>
      <c r="G127" s="433">
        <v>0</v>
      </c>
      <c r="H127" s="434">
        <v>0</v>
      </c>
      <c r="I127" s="50"/>
      <c r="J127" s="50"/>
      <c r="K127" s="419" t="str">
        <f>+VLOOKUP(B127,'CALIFICACION FINAL'!$B$6:$B$431,1,0)</f>
        <v>CUCHILLA BISTURI No. 22</v>
      </c>
      <c r="L127" s="419"/>
      <c r="M127" s="419"/>
      <c r="N127" s="419"/>
      <c r="O127" s="419"/>
      <c r="P127" s="419"/>
      <c r="Q127" s="419"/>
      <c r="R127" s="419"/>
      <c r="S127" s="419"/>
      <c r="T127" s="419"/>
      <c r="U127" s="419"/>
    </row>
    <row r="128" spans="1:21" ht="18">
      <c r="A128" s="615">
        <v>127</v>
      </c>
      <c r="B128" s="421" t="s">
        <v>87</v>
      </c>
      <c r="C128" s="448" t="s">
        <v>291</v>
      </c>
      <c r="D128" s="618">
        <v>48</v>
      </c>
      <c r="E128" s="49">
        <v>3412</v>
      </c>
      <c r="F128" s="497">
        <v>546</v>
      </c>
      <c r="G128" s="433">
        <v>3958</v>
      </c>
      <c r="H128" s="434">
        <v>189984</v>
      </c>
      <c r="I128" s="50" t="s">
        <v>397</v>
      </c>
      <c r="J128" s="50" t="s">
        <v>1510</v>
      </c>
      <c r="K128" s="419" t="str">
        <f>+VLOOKUP(B128,'CALIFICACION FINAL'!$B$6:$B$431,1,0)</f>
        <v xml:space="preserve">CURITAS  REDONDAS </v>
      </c>
      <c r="L128" s="419"/>
      <c r="M128" s="419"/>
      <c r="N128" s="419"/>
      <c r="O128" s="419"/>
      <c r="P128" s="419"/>
      <c r="Q128" s="419"/>
      <c r="R128" s="419"/>
      <c r="S128" s="419"/>
      <c r="T128" s="419"/>
      <c r="U128" s="419"/>
    </row>
    <row r="129" spans="1:21" ht="18">
      <c r="A129" s="615">
        <v>128</v>
      </c>
      <c r="B129" s="421" t="s">
        <v>88</v>
      </c>
      <c r="C129" s="448" t="s">
        <v>304</v>
      </c>
      <c r="D129" s="618">
        <v>12</v>
      </c>
      <c r="E129" s="49"/>
      <c r="F129" s="497"/>
      <c r="G129" s="433">
        <v>0</v>
      </c>
      <c r="H129" s="434">
        <v>0</v>
      </c>
      <c r="I129" s="50"/>
      <c r="J129" s="50"/>
      <c r="K129" s="419" t="str">
        <f>+VLOOKUP(B129,'CALIFICACION FINAL'!$B$6:$B$431,1,0)</f>
        <v xml:space="preserve">DETERGENTE PENTAENZIMATICO </v>
      </c>
      <c r="L129" s="419"/>
      <c r="M129" s="419"/>
      <c r="N129" s="419"/>
      <c r="O129" s="419"/>
      <c r="P129" s="419"/>
      <c r="Q129" s="419"/>
      <c r="R129" s="419"/>
      <c r="S129" s="419"/>
      <c r="T129" s="419"/>
      <c r="U129" s="419"/>
    </row>
    <row r="130" spans="1:21" ht="36">
      <c r="A130" s="615">
        <v>129</v>
      </c>
      <c r="B130" s="421" t="s">
        <v>89</v>
      </c>
      <c r="C130" s="448" t="s">
        <v>292</v>
      </c>
      <c r="D130" s="618">
        <v>600</v>
      </c>
      <c r="E130" s="49"/>
      <c r="F130" s="497"/>
      <c r="G130" s="433">
        <v>0</v>
      </c>
      <c r="H130" s="434">
        <v>0</v>
      </c>
      <c r="I130" s="50"/>
      <c r="J130" s="50"/>
      <c r="K130" s="419" t="str">
        <f>+VLOOKUP(B130,'CALIFICACION FINAL'!$B$6:$B$431,1,0)</f>
        <v>DISPOSITIVO DE ACCESO INTRAVENOSO LIBRE DE AGUJAS PEQUEÑO CON MEMBRANA DE SILICONA</v>
      </c>
      <c r="L130" s="419"/>
      <c r="M130" s="419"/>
      <c r="N130" s="419"/>
      <c r="O130" s="419"/>
      <c r="P130" s="419"/>
      <c r="Q130" s="419"/>
      <c r="R130" s="419"/>
      <c r="S130" s="419"/>
      <c r="T130" s="419"/>
      <c r="U130" s="419"/>
    </row>
    <row r="131" spans="1:21" ht="18">
      <c r="A131" s="615">
        <v>130</v>
      </c>
      <c r="B131" s="439" t="s">
        <v>780</v>
      </c>
      <c r="C131" s="617" t="s">
        <v>292</v>
      </c>
      <c r="D131" s="618">
        <v>200</v>
      </c>
      <c r="E131" s="49"/>
      <c r="F131" s="497"/>
      <c r="G131" s="433">
        <v>0</v>
      </c>
      <c r="H131" s="434">
        <v>0</v>
      </c>
      <c r="I131" s="50"/>
      <c r="J131" s="50"/>
      <c r="K131" s="419" t="str">
        <f>+VLOOKUP(B131,'CALIFICACION FINAL'!$B$6:$B$431,1,0)</f>
        <v>DISPOSITIVO INTRAUTERINO  T DE COBRE</v>
      </c>
      <c r="L131" s="419"/>
      <c r="M131" s="419"/>
      <c r="N131" s="419"/>
      <c r="O131" s="419"/>
      <c r="P131" s="419"/>
      <c r="Q131" s="419"/>
      <c r="R131" s="419"/>
      <c r="S131" s="419"/>
      <c r="T131" s="419"/>
      <c r="U131" s="419"/>
    </row>
    <row r="132" spans="1:21" s="58" customFormat="1" ht="18">
      <c r="A132" s="615">
        <v>131</v>
      </c>
      <c r="B132" s="421" t="s">
        <v>90</v>
      </c>
      <c r="C132" s="448" t="s">
        <v>292</v>
      </c>
      <c r="D132" s="618">
        <v>6</v>
      </c>
      <c r="E132" s="49"/>
      <c r="F132" s="500"/>
      <c r="G132" s="433">
        <v>0</v>
      </c>
      <c r="H132" s="434">
        <v>0</v>
      </c>
      <c r="I132" s="59"/>
      <c r="J132" s="59"/>
      <c r="K132" s="419" t="str">
        <f>+VLOOKUP(B132,'CALIFICACION FINAL'!$B$6:$B$431,1,0)</f>
        <v>DISPOSITIVO INTRAUTERINO DE LEVONOGESTREL 52 MG</v>
      </c>
      <c r="L132" s="437"/>
      <c r="M132" s="437"/>
      <c r="N132" s="437"/>
      <c r="O132" s="437"/>
      <c r="P132" s="437"/>
      <c r="Q132" s="437"/>
      <c r="R132" s="437"/>
      <c r="S132" s="437"/>
      <c r="T132" s="437"/>
      <c r="U132" s="437"/>
    </row>
    <row r="133" spans="1:21" ht="18">
      <c r="A133" s="615">
        <v>132</v>
      </c>
      <c r="B133" s="421" t="s">
        <v>91</v>
      </c>
      <c r="C133" s="448" t="s">
        <v>292</v>
      </c>
      <c r="D133" s="618">
        <v>8</v>
      </c>
      <c r="E133" s="49"/>
      <c r="F133" s="497"/>
      <c r="G133" s="433">
        <v>0</v>
      </c>
      <c r="H133" s="434">
        <v>0</v>
      </c>
      <c r="I133" s="50"/>
      <c r="J133" s="50"/>
      <c r="K133" s="419" t="str">
        <f>+VLOOKUP(B133,'CALIFICACION FINAL'!$B$6:$B$431,1,0)</f>
        <v>DRENAJE CERRADO DE 1/4 X 400 ML</v>
      </c>
      <c r="L133" s="419"/>
      <c r="M133" s="419"/>
      <c r="N133" s="419"/>
      <c r="O133" s="419"/>
      <c r="P133" s="419"/>
      <c r="Q133" s="419"/>
      <c r="R133" s="419"/>
      <c r="S133" s="419"/>
      <c r="T133" s="419"/>
      <c r="U133" s="419"/>
    </row>
    <row r="134" spans="1:21" ht="18">
      <c r="A134" s="615">
        <v>133</v>
      </c>
      <c r="B134" s="421" t="s">
        <v>92</v>
      </c>
      <c r="C134" s="448" t="s">
        <v>305</v>
      </c>
      <c r="D134" s="618">
        <v>8</v>
      </c>
      <c r="E134" s="49"/>
      <c r="F134" s="498"/>
      <c r="G134" s="433">
        <v>0</v>
      </c>
      <c r="H134" s="434">
        <v>0</v>
      </c>
      <c r="I134" s="50"/>
      <c r="J134" s="50"/>
      <c r="K134" s="419" t="str">
        <f>+VLOOKUP(B134,'CALIFICACION FINAL'!$B$6:$B$431,1,0)</f>
        <v>DRENAJE CERRADO DE 1/8 X 400 ML</v>
      </c>
      <c r="L134" s="419"/>
      <c r="M134" s="419"/>
      <c r="N134" s="419"/>
      <c r="O134" s="419"/>
      <c r="P134" s="419"/>
      <c r="Q134" s="419"/>
      <c r="R134" s="419"/>
      <c r="S134" s="419"/>
      <c r="T134" s="419"/>
      <c r="U134" s="419"/>
    </row>
    <row r="135" spans="1:21" s="60" customFormat="1" ht="18">
      <c r="A135" s="615">
        <v>134</v>
      </c>
      <c r="B135" s="421" t="s">
        <v>93</v>
      </c>
      <c r="C135" s="448" t="s">
        <v>306</v>
      </c>
      <c r="D135" s="618">
        <v>10</v>
      </c>
      <c r="E135" s="49"/>
      <c r="F135" s="498"/>
      <c r="G135" s="433">
        <v>0</v>
      </c>
      <c r="H135" s="434">
        <v>0</v>
      </c>
      <c r="I135" s="66"/>
      <c r="J135" s="66"/>
      <c r="K135" s="419" t="str">
        <f>+VLOOKUP(B135,'CALIFICACION FINAL'!$B$6:$B$431,1,0)</f>
        <v>DRENES DE PEN - ROSSE DE 1/2</v>
      </c>
      <c r="L135" s="438"/>
      <c r="M135" s="438"/>
      <c r="N135" s="438"/>
      <c r="O135" s="438"/>
      <c r="P135" s="438"/>
      <c r="Q135" s="438"/>
      <c r="R135" s="438"/>
      <c r="S135" s="438"/>
      <c r="T135" s="438"/>
      <c r="U135" s="438"/>
    </row>
    <row r="136" spans="1:21" s="54" customFormat="1" ht="18">
      <c r="A136" s="615">
        <v>135</v>
      </c>
      <c r="B136" s="421" t="s">
        <v>94</v>
      </c>
      <c r="C136" s="448" t="s">
        <v>306</v>
      </c>
      <c r="D136" s="618">
        <v>16</v>
      </c>
      <c r="E136" s="49"/>
      <c r="F136" s="497"/>
      <c r="G136" s="433">
        <v>0</v>
      </c>
      <c r="H136" s="434">
        <v>0</v>
      </c>
      <c r="I136" s="53"/>
      <c r="J136" s="53"/>
      <c r="K136" s="419" t="str">
        <f>+VLOOKUP(B136,'CALIFICACION FINAL'!$B$6:$B$431,1,0)</f>
        <v>DRENES DE PEN ROSSE DE 1/4</v>
      </c>
      <c r="L136" s="435"/>
      <c r="M136" s="435"/>
      <c r="N136" s="435"/>
      <c r="O136" s="435"/>
      <c r="P136" s="435"/>
      <c r="Q136" s="435"/>
      <c r="R136" s="435"/>
      <c r="S136" s="435"/>
      <c r="T136" s="435"/>
      <c r="U136" s="435"/>
    </row>
    <row r="137" spans="1:21" s="54" customFormat="1" ht="18">
      <c r="A137" s="615">
        <v>136</v>
      </c>
      <c r="B137" s="421" t="s">
        <v>95</v>
      </c>
      <c r="C137" s="448" t="s">
        <v>307</v>
      </c>
      <c r="D137" s="618">
        <v>100</v>
      </c>
      <c r="E137" s="49">
        <v>22900</v>
      </c>
      <c r="F137" s="497">
        <v>3665</v>
      </c>
      <c r="G137" s="433">
        <v>26565</v>
      </c>
      <c r="H137" s="434">
        <v>2656500</v>
      </c>
      <c r="I137" s="53" t="s">
        <v>509</v>
      </c>
      <c r="J137" s="53" t="s">
        <v>707</v>
      </c>
      <c r="K137" s="419" t="str">
        <f>+VLOOKUP(B137,'CALIFICACION FINAL'!$B$6:$B$431,1,0)</f>
        <v>ELECTRODOS ADULTOS.</v>
      </c>
      <c r="L137" s="435"/>
      <c r="M137" s="435"/>
      <c r="N137" s="435"/>
      <c r="O137" s="435"/>
      <c r="P137" s="435"/>
      <c r="Q137" s="435"/>
      <c r="R137" s="435"/>
      <c r="S137" s="435"/>
      <c r="T137" s="435"/>
      <c r="U137" s="435"/>
    </row>
    <row r="138" spans="1:21" s="54" customFormat="1" ht="18">
      <c r="A138" s="615">
        <v>137</v>
      </c>
      <c r="B138" s="421" t="s">
        <v>96</v>
      </c>
      <c r="C138" s="448" t="s">
        <v>292</v>
      </c>
      <c r="D138" s="618">
        <v>8</v>
      </c>
      <c r="E138" s="49"/>
      <c r="F138" s="498"/>
      <c r="G138" s="433">
        <v>0</v>
      </c>
      <c r="H138" s="434">
        <v>0</v>
      </c>
      <c r="I138" s="53"/>
      <c r="J138" s="53"/>
      <c r="K138" s="419" t="str">
        <f>+VLOOKUP(B138,'CALIFICACION FINAL'!$B$6:$B$431,1,0)</f>
        <v xml:space="preserve">ELECTRODOS DE CARBONO PARA ELECTRO ESTIMULADOR </v>
      </c>
      <c r="L138" s="435"/>
      <c r="M138" s="435"/>
      <c r="N138" s="435"/>
      <c r="O138" s="435"/>
      <c r="P138" s="435"/>
      <c r="Q138" s="435"/>
      <c r="R138" s="435"/>
      <c r="S138" s="435"/>
      <c r="T138" s="435"/>
      <c r="U138" s="435"/>
    </row>
    <row r="139" spans="1:21" s="54" customFormat="1" ht="18">
      <c r="A139" s="615">
        <v>138</v>
      </c>
      <c r="B139" s="421" t="s">
        <v>97</v>
      </c>
      <c r="C139" s="448" t="s">
        <v>307</v>
      </c>
      <c r="D139" s="618">
        <v>80</v>
      </c>
      <c r="E139" s="49"/>
      <c r="F139" s="497"/>
      <c r="G139" s="433">
        <v>0</v>
      </c>
      <c r="H139" s="434">
        <v>0</v>
      </c>
      <c r="I139" s="53"/>
      <c r="J139" s="53"/>
      <c r="K139" s="419" t="str">
        <f>+VLOOKUP(B139,'CALIFICACION FINAL'!$B$6:$B$431,1,0)</f>
        <v>ELECTRODOS PEDIATRICO</v>
      </c>
      <c r="L139" s="435"/>
      <c r="M139" s="435"/>
      <c r="N139" s="435"/>
      <c r="O139" s="435"/>
      <c r="P139" s="435"/>
      <c r="Q139" s="435"/>
      <c r="R139" s="435"/>
      <c r="S139" s="435"/>
      <c r="T139" s="435"/>
      <c r="U139" s="435"/>
    </row>
    <row r="140" spans="1:21" ht="36">
      <c r="A140" s="615">
        <v>139</v>
      </c>
      <c r="B140" s="421" t="s">
        <v>781</v>
      </c>
      <c r="C140" s="448" t="s">
        <v>313</v>
      </c>
      <c r="D140" s="618">
        <v>10</v>
      </c>
      <c r="E140" s="49"/>
      <c r="F140" s="497"/>
      <c r="G140" s="433">
        <v>0</v>
      </c>
      <c r="H140" s="434">
        <v>0</v>
      </c>
      <c r="I140" s="50"/>
      <c r="J140" s="50"/>
      <c r="K140" s="419" t="str">
        <f>+VLOOKUP(B140,'CALIFICACION FINAL'!$B$6:$B$431,1,0)</f>
        <v>ELECTRODOS PARA DESFIBRILACION  MINRAY MR60  ( PARA DESFIBRILADOR MYNDRAY BENEHEART D6)</v>
      </c>
      <c r="L140" s="419"/>
      <c r="M140" s="419"/>
      <c r="N140" s="419"/>
      <c r="O140" s="419"/>
      <c r="P140" s="419"/>
      <c r="Q140" s="419"/>
      <c r="R140" s="419"/>
      <c r="S140" s="419"/>
      <c r="T140" s="419"/>
      <c r="U140" s="419"/>
    </row>
    <row r="141" spans="1:21" ht="18">
      <c r="A141" s="615">
        <v>140</v>
      </c>
      <c r="B141" s="421" t="s">
        <v>98</v>
      </c>
      <c r="C141" s="448" t="s">
        <v>292</v>
      </c>
      <c r="D141" s="618">
        <v>1200</v>
      </c>
      <c r="E141" s="49"/>
      <c r="F141" s="497"/>
      <c r="G141" s="433">
        <v>0</v>
      </c>
      <c r="H141" s="434">
        <v>0</v>
      </c>
      <c r="I141" s="50"/>
      <c r="J141" s="50"/>
      <c r="K141" s="419" t="str">
        <f>+VLOOKUP(B141,'CALIFICACION FINAL'!$B$6:$B$431,1,0)</f>
        <v>ENVASE COPROLOGICO</v>
      </c>
      <c r="L141" s="419"/>
      <c r="M141" s="419"/>
      <c r="N141" s="419"/>
      <c r="O141" s="419"/>
      <c r="P141" s="419"/>
      <c r="Q141" s="419"/>
      <c r="R141" s="419"/>
      <c r="S141" s="419"/>
      <c r="T141" s="419"/>
      <c r="U141" s="419"/>
    </row>
    <row r="142" spans="1:21" s="54" customFormat="1" ht="18">
      <c r="A142" s="615">
        <v>141</v>
      </c>
      <c r="B142" s="421" t="s">
        <v>99</v>
      </c>
      <c r="C142" s="448" t="s">
        <v>292</v>
      </c>
      <c r="D142" s="618">
        <v>10</v>
      </c>
      <c r="E142" s="49"/>
      <c r="F142" s="497"/>
      <c r="G142" s="433">
        <v>0</v>
      </c>
      <c r="H142" s="434">
        <v>0</v>
      </c>
      <c r="I142" s="53"/>
      <c r="J142" s="53"/>
      <c r="K142" s="419" t="str">
        <f>+VLOOKUP(B142,'CALIFICACION FINAL'!$B$6:$B$431,1,0)</f>
        <v>EQUIPO DE MACROGOTEO FOTOSENSIBLE PARA BOMBA BRAUN</v>
      </c>
      <c r="L142" s="435"/>
      <c r="M142" s="435"/>
      <c r="N142" s="435"/>
      <c r="O142" s="435"/>
      <c r="P142" s="435"/>
      <c r="Q142" s="435"/>
      <c r="R142" s="435"/>
      <c r="S142" s="435"/>
      <c r="T142" s="435"/>
      <c r="U142" s="435"/>
    </row>
    <row r="143" spans="1:21" ht="18">
      <c r="A143" s="615">
        <v>142</v>
      </c>
      <c r="B143" s="421" t="s">
        <v>100</v>
      </c>
      <c r="C143" s="448" t="s">
        <v>292</v>
      </c>
      <c r="D143" s="618">
        <v>5600</v>
      </c>
      <c r="E143" s="49"/>
      <c r="F143" s="497"/>
      <c r="G143" s="433">
        <v>0</v>
      </c>
      <c r="H143" s="434">
        <v>0</v>
      </c>
      <c r="I143" s="50"/>
      <c r="J143" s="50"/>
      <c r="K143" s="419" t="str">
        <f>+VLOOKUP(B143,'CALIFICACION FINAL'!$B$6:$B$431,1,0)</f>
        <v xml:space="preserve">EQUIPO DE MACROGOTEO VENOCLISIS </v>
      </c>
      <c r="L143" s="419"/>
      <c r="M143" s="419"/>
      <c r="N143" s="419"/>
      <c r="O143" s="419"/>
      <c r="P143" s="419"/>
      <c r="Q143" s="419"/>
      <c r="R143" s="419"/>
      <c r="S143" s="419"/>
      <c r="T143" s="419"/>
      <c r="U143" s="419"/>
    </row>
    <row r="144" spans="1:21" ht="18">
      <c r="A144" s="615">
        <v>143</v>
      </c>
      <c r="B144" s="421" t="s">
        <v>101</v>
      </c>
      <c r="C144" s="448" t="s">
        <v>292</v>
      </c>
      <c r="D144" s="618">
        <v>8</v>
      </c>
      <c r="E144" s="49"/>
      <c r="F144" s="498"/>
      <c r="G144" s="433">
        <v>0</v>
      </c>
      <c r="H144" s="434">
        <v>0</v>
      </c>
      <c r="I144" s="50"/>
      <c r="J144" s="50"/>
      <c r="K144" s="419" t="str">
        <f>+VLOOKUP(B144,'CALIFICACION FINAL'!$B$6:$B$431,1,0)</f>
        <v>EQUIPO PARA MEDIR PRESION VENOSA</v>
      </c>
      <c r="L144" s="419"/>
      <c r="M144" s="419"/>
      <c r="N144" s="419"/>
      <c r="O144" s="419"/>
      <c r="P144" s="419"/>
      <c r="Q144" s="419"/>
      <c r="R144" s="419"/>
      <c r="S144" s="419"/>
      <c r="T144" s="419"/>
      <c r="U144" s="419"/>
    </row>
    <row r="145" spans="1:21" ht="18">
      <c r="A145" s="615">
        <v>144</v>
      </c>
      <c r="B145" s="421" t="s">
        <v>102</v>
      </c>
      <c r="C145" s="448" t="s">
        <v>292</v>
      </c>
      <c r="D145" s="618">
        <v>200</v>
      </c>
      <c r="E145" s="49"/>
      <c r="F145" s="497"/>
      <c r="G145" s="433">
        <v>0</v>
      </c>
      <c r="H145" s="434">
        <v>0</v>
      </c>
      <c r="I145" s="50"/>
      <c r="J145" s="50"/>
      <c r="K145" s="419" t="str">
        <f>+VLOOKUP(B145,'CALIFICACION FINAL'!$B$6:$B$431,1,0)</f>
        <v>EQUIPO TRANSFUSION DE SANGRE</v>
      </c>
      <c r="L145" s="419"/>
      <c r="M145" s="419"/>
      <c r="N145" s="419"/>
      <c r="O145" s="419"/>
      <c r="P145" s="419"/>
      <c r="Q145" s="419"/>
      <c r="R145" s="419"/>
      <c r="S145" s="419"/>
      <c r="T145" s="419"/>
      <c r="U145" s="419"/>
    </row>
    <row r="146" spans="1:21" ht="18">
      <c r="A146" s="615">
        <v>145</v>
      </c>
      <c r="B146" s="421" t="s">
        <v>103</v>
      </c>
      <c r="C146" s="448" t="s">
        <v>308</v>
      </c>
      <c r="D146" s="618">
        <v>60</v>
      </c>
      <c r="E146" s="49">
        <v>47058</v>
      </c>
      <c r="F146" s="497">
        <v>0</v>
      </c>
      <c r="G146" s="433">
        <v>47058</v>
      </c>
      <c r="H146" s="434">
        <v>2823480</v>
      </c>
      <c r="I146" s="50" t="s">
        <v>397</v>
      </c>
      <c r="J146" s="50" t="s">
        <v>398</v>
      </c>
      <c r="K146" s="419" t="str">
        <f>+VLOOKUP(B146,'CALIFICACION FINAL'!$B$6:$B$431,1,0)</f>
        <v xml:space="preserve">ESPADADRAPO HIPOALERGÉNICO STRETCH FIXOMULL 15cm x 10m </v>
      </c>
      <c r="L146" s="419"/>
      <c r="M146" s="419"/>
      <c r="N146" s="419"/>
      <c r="O146" s="419"/>
      <c r="P146" s="419"/>
      <c r="Q146" s="419"/>
      <c r="R146" s="419"/>
      <c r="S146" s="419"/>
      <c r="T146" s="419"/>
      <c r="U146" s="419"/>
    </row>
    <row r="147" spans="1:21" ht="18">
      <c r="A147" s="615">
        <v>146</v>
      </c>
      <c r="B147" s="421" t="s">
        <v>104</v>
      </c>
      <c r="C147" s="448" t="s">
        <v>303</v>
      </c>
      <c r="D147" s="618">
        <v>40</v>
      </c>
      <c r="E147" s="49">
        <v>2350</v>
      </c>
      <c r="F147" s="497">
        <v>0</v>
      </c>
      <c r="G147" s="433">
        <v>2350</v>
      </c>
      <c r="H147" s="434">
        <v>94000</v>
      </c>
      <c r="I147" s="50" t="s">
        <v>509</v>
      </c>
      <c r="J147" s="50" t="s">
        <v>632</v>
      </c>
      <c r="K147" s="419" t="str">
        <f>+VLOOKUP(B147,'CALIFICACION FINAL'!$B$6:$B$431,1,0)</f>
        <v>ESPARADRAPO MICROPORE  PIEL</v>
      </c>
      <c r="L147" s="419"/>
      <c r="M147" s="419"/>
      <c r="N147" s="419"/>
      <c r="O147" s="419"/>
      <c r="P147" s="419"/>
      <c r="Q147" s="419"/>
      <c r="R147" s="419"/>
      <c r="S147" s="419"/>
      <c r="T147" s="419"/>
      <c r="U147" s="419"/>
    </row>
    <row r="148" spans="1:21" ht="18">
      <c r="A148" s="615">
        <v>147</v>
      </c>
      <c r="B148" s="421" t="s">
        <v>105</v>
      </c>
      <c r="C148" s="448" t="s">
        <v>309</v>
      </c>
      <c r="D148" s="618">
        <v>120</v>
      </c>
      <c r="E148" s="49">
        <v>4702</v>
      </c>
      <c r="F148" s="497">
        <v>0</v>
      </c>
      <c r="G148" s="433">
        <v>4702</v>
      </c>
      <c r="H148" s="434">
        <v>564240</v>
      </c>
      <c r="I148" s="50" t="s">
        <v>509</v>
      </c>
      <c r="J148" s="50" t="s">
        <v>632</v>
      </c>
      <c r="K148" s="419" t="str">
        <f>+VLOOKUP(B148,'CALIFICACION FINAL'!$B$6:$B$431,1,0)</f>
        <v xml:space="preserve">ESPARADRAPO MICROPORE PIEL </v>
      </c>
      <c r="L148" s="419"/>
      <c r="M148" s="419"/>
      <c r="N148" s="419"/>
      <c r="O148" s="419"/>
      <c r="P148" s="419"/>
      <c r="Q148" s="419"/>
      <c r="R148" s="419"/>
      <c r="S148" s="419"/>
      <c r="T148" s="419"/>
      <c r="U148" s="419"/>
    </row>
    <row r="149" spans="1:21" ht="18">
      <c r="A149" s="615">
        <v>148</v>
      </c>
      <c r="B149" s="421" t="s">
        <v>106</v>
      </c>
      <c r="C149" s="448" t="s">
        <v>310</v>
      </c>
      <c r="D149" s="618">
        <v>80</v>
      </c>
      <c r="E149" s="49">
        <v>32143</v>
      </c>
      <c r="F149" s="497">
        <v>0</v>
      </c>
      <c r="G149" s="433">
        <v>32143</v>
      </c>
      <c r="H149" s="434">
        <v>2571440</v>
      </c>
      <c r="I149" s="50" t="s">
        <v>397</v>
      </c>
      <c r="J149" s="50" t="s">
        <v>688</v>
      </c>
      <c r="K149" s="419" t="str">
        <f>+VLOOKUP(B149,'CALIFICACION FINAL'!$B$6:$B$431,1,0)</f>
        <v>ESPARADRAPO TELA TIPO HOSPITALARIO</v>
      </c>
      <c r="L149" s="419"/>
      <c r="M149" s="419"/>
      <c r="N149" s="419"/>
      <c r="O149" s="419"/>
      <c r="P149" s="419"/>
      <c r="Q149" s="419"/>
      <c r="R149" s="419"/>
      <c r="S149" s="419"/>
      <c r="T149" s="419"/>
      <c r="U149" s="419"/>
    </row>
    <row r="150" spans="1:21" ht="18">
      <c r="A150" s="615">
        <v>149</v>
      </c>
      <c r="B150" s="421" t="s">
        <v>782</v>
      </c>
      <c r="C150" s="448" t="s">
        <v>292</v>
      </c>
      <c r="D150" s="618">
        <v>160</v>
      </c>
      <c r="E150" s="49"/>
      <c r="F150" s="497"/>
      <c r="G150" s="433">
        <v>0</v>
      </c>
      <c r="H150" s="434">
        <v>0</v>
      </c>
      <c r="I150" s="50"/>
      <c r="J150" s="50"/>
      <c r="K150" s="419" t="str">
        <f>+VLOOKUP(B150,'CALIFICACION FINAL'!$B$6:$B$431,1,0)</f>
        <v xml:space="preserve">ESPECULO VAGINAL DESECHABLE </v>
      </c>
      <c r="L150" s="419"/>
      <c r="M150" s="419"/>
      <c r="N150" s="419"/>
      <c r="O150" s="419"/>
      <c r="P150" s="419"/>
      <c r="Q150" s="419"/>
      <c r="R150" s="419"/>
      <c r="S150" s="419"/>
      <c r="T150" s="419"/>
      <c r="U150" s="419"/>
    </row>
    <row r="151" spans="1:21" ht="18">
      <c r="A151" s="615">
        <v>150</v>
      </c>
      <c r="B151" s="421" t="s">
        <v>783</v>
      </c>
      <c r="C151" s="448"/>
      <c r="D151" s="618">
        <v>100</v>
      </c>
      <c r="E151" s="49"/>
      <c r="F151" s="497"/>
      <c r="G151" s="433">
        <v>0</v>
      </c>
      <c r="H151" s="434">
        <v>0</v>
      </c>
      <c r="I151" s="50"/>
      <c r="J151" s="50"/>
      <c r="K151" s="419" t="str">
        <f>+VLOOKUP(B151,'CALIFICACION FINAL'!$B$6:$B$431,1,0)</f>
        <v>ESPINOCAN 26 G X 4 INCH  ANESTESIA  BRAUN</v>
      </c>
      <c r="L151" s="419"/>
      <c r="M151" s="419"/>
      <c r="N151" s="419"/>
      <c r="O151" s="419"/>
      <c r="P151" s="419"/>
      <c r="Q151" s="419"/>
      <c r="R151" s="419"/>
      <c r="S151" s="419"/>
      <c r="T151" s="419"/>
      <c r="U151" s="419"/>
    </row>
    <row r="152" spans="1:21" ht="18">
      <c r="A152" s="615">
        <v>151</v>
      </c>
      <c r="B152" s="421" t="s">
        <v>784</v>
      </c>
      <c r="C152" s="448" t="s">
        <v>292</v>
      </c>
      <c r="D152" s="618">
        <v>200</v>
      </c>
      <c r="E152" s="49"/>
      <c r="F152" s="497"/>
      <c r="G152" s="433">
        <v>0</v>
      </c>
      <c r="H152" s="434">
        <v>0</v>
      </c>
      <c r="I152" s="50"/>
      <c r="J152" s="50"/>
      <c r="K152" s="419" t="str">
        <f>+VLOOKUP(B152,'CALIFICACION FINAL'!$B$6:$B$431,1,0)</f>
        <v>ESPINOCAN 26 G 3 1/2 ANESTESIA  BRAUN</v>
      </c>
      <c r="L152" s="419"/>
      <c r="M152" s="419"/>
      <c r="N152" s="419"/>
      <c r="O152" s="419"/>
      <c r="P152" s="419"/>
      <c r="Q152" s="419"/>
      <c r="R152" s="419"/>
      <c r="S152" s="419"/>
      <c r="T152" s="419"/>
      <c r="U152" s="419"/>
    </row>
    <row r="153" spans="1:21" ht="18">
      <c r="A153" s="615">
        <v>152</v>
      </c>
      <c r="B153" s="421" t="s">
        <v>785</v>
      </c>
      <c r="C153" s="448" t="s">
        <v>292</v>
      </c>
      <c r="D153" s="618">
        <v>400</v>
      </c>
      <c r="E153" s="49"/>
      <c r="F153" s="497"/>
      <c r="G153" s="433">
        <v>0</v>
      </c>
      <c r="H153" s="434">
        <v>0</v>
      </c>
      <c r="I153" s="50"/>
      <c r="J153" s="50"/>
      <c r="K153" s="419" t="str">
        <f>+VLOOKUP(B153,'CALIFICACION FINAL'!$B$6:$B$431,1,0)</f>
        <v>ESPINOCAN  27 G 3 1/2  P/ ANESTESIA  BRAUN</v>
      </c>
      <c r="L153" s="419"/>
      <c r="M153" s="419"/>
      <c r="N153" s="419"/>
      <c r="O153" s="419"/>
      <c r="P153" s="419"/>
      <c r="Q153" s="419"/>
      <c r="R153" s="419"/>
      <c r="S153" s="419"/>
      <c r="T153" s="419"/>
      <c r="U153" s="419"/>
    </row>
    <row r="154" spans="1:21" ht="18">
      <c r="A154" s="615">
        <v>153</v>
      </c>
      <c r="B154" s="421" t="s">
        <v>786</v>
      </c>
      <c r="C154" s="448" t="s">
        <v>292</v>
      </c>
      <c r="D154" s="618">
        <v>200</v>
      </c>
      <c r="E154" s="49"/>
      <c r="F154" s="497"/>
      <c r="G154" s="433">
        <v>0</v>
      </c>
      <c r="H154" s="434">
        <v>0</v>
      </c>
      <c r="I154" s="50"/>
      <c r="J154" s="50"/>
      <c r="K154" s="419" t="str">
        <f>+VLOOKUP(B154,'CALIFICACION FINAL'!$B$6:$B$431,1,0)</f>
        <v>ESPINOCAN No  25 31/2 G  BRAUN</v>
      </c>
      <c r="L154" s="419"/>
      <c r="M154" s="419"/>
      <c r="N154" s="419"/>
      <c r="O154" s="419"/>
      <c r="P154" s="419"/>
      <c r="Q154" s="419"/>
      <c r="R154" s="419"/>
      <c r="S154" s="419"/>
      <c r="T154" s="419"/>
      <c r="U154" s="419"/>
    </row>
    <row r="155" spans="1:21" ht="18">
      <c r="A155" s="615">
        <v>154</v>
      </c>
      <c r="B155" s="421" t="s">
        <v>107</v>
      </c>
      <c r="C155" s="448" t="s">
        <v>292</v>
      </c>
      <c r="D155" s="618">
        <v>200</v>
      </c>
      <c r="E155" s="49"/>
      <c r="F155" s="497"/>
      <c r="G155" s="433">
        <v>0</v>
      </c>
      <c r="H155" s="434">
        <v>0</v>
      </c>
      <c r="I155" s="50"/>
      <c r="J155" s="50"/>
      <c r="K155" s="419" t="str">
        <f>+VLOOKUP(B155,'CALIFICACION FINAL'!$B$6:$B$431,1,0)</f>
        <v>ESPONJA DE GELATINA ABSORBIBLE (20CMX 7 CM X 0,5MM)</v>
      </c>
      <c r="L155" s="419"/>
      <c r="M155" s="419"/>
      <c r="N155" s="419"/>
      <c r="O155" s="419"/>
      <c r="P155" s="419"/>
      <c r="Q155" s="419"/>
      <c r="R155" s="419"/>
      <c r="S155" s="419"/>
      <c r="T155" s="419"/>
      <c r="U155" s="419"/>
    </row>
    <row r="156" spans="1:21" ht="36">
      <c r="A156" s="615">
        <v>155</v>
      </c>
      <c r="B156" s="421" t="s">
        <v>108</v>
      </c>
      <c r="C156" s="448" t="s">
        <v>14</v>
      </c>
      <c r="D156" s="618">
        <v>4</v>
      </c>
      <c r="E156" s="49"/>
      <c r="F156" s="497"/>
      <c r="G156" s="433">
        <v>0</v>
      </c>
      <c r="H156" s="434">
        <v>0</v>
      </c>
      <c r="I156" s="50"/>
      <c r="J156" s="50"/>
      <c r="K156" s="419" t="str">
        <f>+VLOOKUP(B156,'CALIFICACION FINAL'!$B$6:$B$431,1,0)</f>
        <v>ESPONJA HEMOSTATICA REABSORBIBLE PARA HERIDAS ALVEOLARES (GELATAMP)</v>
      </c>
      <c r="L156" s="419"/>
      <c r="M156" s="419"/>
      <c r="N156" s="419"/>
      <c r="O156" s="419"/>
      <c r="P156" s="419"/>
      <c r="Q156" s="419"/>
      <c r="R156" s="419"/>
      <c r="S156" s="419"/>
      <c r="T156" s="419"/>
      <c r="U156" s="419"/>
    </row>
    <row r="157" spans="1:21" ht="36">
      <c r="A157" s="615">
        <v>156</v>
      </c>
      <c r="B157" s="421" t="s">
        <v>109</v>
      </c>
      <c r="C157" s="448" t="s">
        <v>311</v>
      </c>
      <c r="D157" s="618">
        <v>200</v>
      </c>
      <c r="E157" s="49"/>
      <c r="F157" s="497"/>
      <c r="G157" s="433">
        <v>0</v>
      </c>
      <c r="H157" s="434">
        <v>0</v>
      </c>
      <c r="I157" s="50"/>
      <c r="J157" s="50"/>
      <c r="K157" s="419" t="str">
        <f>+VLOOKUP(B157,'CALIFICACION FINAL'!$B$6:$B$431,1,0)</f>
        <v>ESPONJA IMPREGNADA EN ALCOHOL ISOPROPILICO AL 70 % (SACHETT)</v>
      </c>
      <c r="L157" s="419"/>
      <c r="M157" s="419"/>
      <c r="N157" s="419"/>
      <c r="O157" s="419"/>
      <c r="P157" s="419"/>
      <c r="Q157" s="419"/>
      <c r="R157" s="419"/>
      <c r="S157" s="419"/>
      <c r="T157" s="419"/>
      <c r="U157" s="419"/>
    </row>
    <row r="158" spans="1:21" ht="18">
      <c r="A158" s="615">
        <v>157</v>
      </c>
      <c r="B158" s="421" t="s">
        <v>110</v>
      </c>
      <c r="C158" s="448" t="s">
        <v>292</v>
      </c>
      <c r="D158" s="618">
        <v>48</v>
      </c>
      <c r="E158" s="49">
        <v>6828</v>
      </c>
      <c r="F158" s="497">
        <v>0</v>
      </c>
      <c r="G158" s="433">
        <v>6828</v>
      </c>
      <c r="H158" s="434">
        <v>327744</v>
      </c>
      <c r="I158" s="50" t="s">
        <v>686</v>
      </c>
      <c r="J158" s="50" t="s">
        <v>689</v>
      </c>
      <c r="K158" s="419" t="str">
        <f>+VLOOKUP(B158,'CALIFICACION FINAL'!$B$6:$B$431,1,0)</f>
        <v>ETHIBOND 0 CT2 POLIESTER 0 C</v>
      </c>
      <c r="L158" s="419"/>
      <c r="M158" s="419"/>
      <c r="N158" s="419"/>
      <c r="O158" s="419"/>
      <c r="P158" s="419"/>
      <c r="Q158" s="419"/>
      <c r="R158" s="419"/>
      <c r="S158" s="419"/>
      <c r="T158" s="419"/>
      <c r="U158" s="419"/>
    </row>
    <row r="159" spans="1:21" ht="18">
      <c r="A159" s="615">
        <v>158</v>
      </c>
      <c r="B159" s="421" t="s">
        <v>111</v>
      </c>
      <c r="C159" s="448" t="s">
        <v>292</v>
      </c>
      <c r="D159" s="618">
        <v>48</v>
      </c>
      <c r="E159" s="49"/>
      <c r="F159" s="497"/>
      <c r="G159" s="433">
        <v>0</v>
      </c>
      <c r="H159" s="434">
        <v>0</v>
      </c>
      <c r="I159" s="50"/>
      <c r="J159" s="50"/>
      <c r="K159" s="419" t="str">
        <f>+VLOOKUP(B159,'CALIFICACION FINAL'!$B$6:$B$431,1,0)</f>
        <v>ETHIBOND 2/0 CT1 ASTRALEN SY</v>
      </c>
      <c r="L159" s="419"/>
      <c r="M159" s="419"/>
      <c r="N159" s="419"/>
      <c r="O159" s="419"/>
      <c r="P159" s="419"/>
      <c r="Q159" s="419"/>
      <c r="R159" s="419"/>
      <c r="S159" s="419"/>
      <c r="T159" s="419"/>
      <c r="U159" s="419"/>
    </row>
    <row r="160" spans="1:21" ht="18">
      <c r="A160" s="615">
        <v>159</v>
      </c>
      <c r="B160" s="421" t="s">
        <v>112</v>
      </c>
      <c r="C160" s="448" t="s">
        <v>292</v>
      </c>
      <c r="D160" s="618">
        <v>40</v>
      </c>
      <c r="E160" s="49"/>
      <c r="F160" s="497"/>
      <c r="G160" s="433">
        <v>0</v>
      </c>
      <c r="H160" s="434">
        <v>0</v>
      </c>
      <c r="I160" s="50"/>
      <c r="J160" s="50"/>
      <c r="K160" s="419" t="str">
        <f>+VLOOKUP(B160,'CALIFICACION FINAL'!$B$6:$B$431,1,0)</f>
        <v>EXTENSION DE ANESTESIA ADULTO</v>
      </c>
      <c r="L160" s="419"/>
      <c r="M160" s="419"/>
      <c r="N160" s="419"/>
      <c r="O160" s="419"/>
      <c r="P160" s="419"/>
      <c r="Q160" s="419"/>
      <c r="R160" s="419"/>
      <c r="S160" s="419"/>
      <c r="T160" s="419"/>
      <c r="U160" s="419"/>
    </row>
    <row r="161" spans="1:21" ht="18">
      <c r="A161" s="615">
        <v>160</v>
      </c>
      <c r="B161" s="421" t="s">
        <v>113</v>
      </c>
      <c r="C161" s="448" t="s">
        <v>292</v>
      </c>
      <c r="D161" s="618">
        <v>250</v>
      </c>
      <c r="E161" s="49"/>
      <c r="F161" s="502"/>
      <c r="G161" s="433">
        <v>0</v>
      </c>
      <c r="H161" s="434">
        <v>0</v>
      </c>
      <c r="I161" s="50"/>
      <c r="J161" s="50"/>
      <c r="K161" s="419" t="str">
        <f>+VLOOKUP(B161,'CALIFICACION FINAL'!$B$6:$B$431,1,0)</f>
        <v>EXTENSION DE ANESTESIA PEDIATRICO</v>
      </c>
      <c r="L161" s="419"/>
      <c r="M161" s="419"/>
      <c r="N161" s="419"/>
      <c r="O161" s="419"/>
      <c r="P161" s="419"/>
      <c r="Q161" s="419"/>
      <c r="R161" s="419"/>
      <c r="S161" s="419"/>
      <c r="T161" s="419"/>
      <c r="U161" s="419"/>
    </row>
    <row r="162" spans="1:21" ht="18">
      <c r="A162" s="615">
        <v>161</v>
      </c>
      <c r="B162" s="421" t="s">
        <v>114</v>
      </c>
      <c r="C162" s="448" t="s">
        <v>312</v>
      </c>
      <c r="D162" s="618">
        <v>4</v>
      </c>
      <c r="E162" s="49"/>
      <c r="F162" s="497"/>
      <c r="G162" s="433">
        <v>0</v>
      </c>
      <c r="H162" s="434">
        <v>0</v>
      </c>
      <c r="I162" s="50"/>
      <c r="J162" s="50"/>
      <c r="K162" s="419" t="str">
        <f>+VLOOKUP(B162,'CALIFICACION FINAL'!$B$6:$B$431,1,0)</f>
        <v xml:space="preserve">EYECTORES DE SALIVA DESECHABLES </v>
      </c>
      <c r="L162" s="419"/>
      <c r="M162" s="419"/>
      <c r="N162" s="419"/>
      <c r="O162" s="419"/>
      <c r="P162" s="419"/>
      <c r="Q162" s="419"/>
      <c r="R162" s="419"/>
      <c r="S162" s="419"/>
      <c r="T162" s="419"/>
      <c r="U162" s="419"/>
    </row>
    <row r="163" spans="1:21" ht="18">
      <c r="A163" s="615">
        <v>162</v>
      </c>
      <c r="B163" s="421" t="s">
        <v>115</v>
      </c>
      <c r="C163" s="448" t="s">
        <v>292</v>
      </c>
      <c r="D163" s="618">
        <v>30</v>
      </c>
      <c r="E163" s="49"/>
      <c r="F163" s="497"/>
      <c r="G163" s="433">
        <v>0</v>
      </c>
      <c r="H163" s="434">
        <v>0</v>
      </c>
      <c r="I163" s="50"/>
      <c r="J163" s="50"/>
      <c r="K163" s="419" t="str">
        <f>+VLOOKUP(B163,'CALIFICACION FINAL'!$B$6:$B$431,1,0)</f>
        <v>FIJADOR DE TUBO ENDOTRAQUEAL</v>
      </c>
      <c r="L163" s="419"/>
      <c r="M163" s="419"/>
      <c r="N163" s="419"/>
      <c r="O163" s="419"/>
      <c r="P163" s="419"/>
      <c r="Q163" s="419"/>
      <c r="R163" s="419"/>
      <c r="S163" s="419"/>
      <c r="T163" s="419"/>
      <c r="U163" s="419"/>
    </row>
    <row r="164" spans="1:21" s="67" customFormat="1" ht="18">
      <c r="A164" s="615">
        <v>163</v>
      </c>
      <c r="B164" s="421" t="s">
        <v>116</v>
      </c>
      <c r="C164" s="448" t="s">
        <v>292</v>
      </c>
      <c r="D164" s="618">
        <v>200</v>
      </c>
      <c r="E164" s="49"/>
      <c r="F164" s="503"/>
      <c r="G164" s="433">
        <v>0</v>
      </c>
      <c r="H164" s="434">
        <v>0</v>
      </c>
      <c r="I164" s="68"/>
      <c r="J164" s="68"/>
      <c r="K164" s="419" t="str">
        <f>+VLOOKUP(B164,'CALIFICACION FINAL'!$B$6:$B$431,1,0)</f>
        <v>FILTRO  NARIZ CAMELLO</v>
      </c>
      <c r="L164" s="452"/>
      <c r="M164" s="452"/>
      <c r="N164" s="452"/>
      <c r="O164" s="452"/>
      <c r="P164" s="452"/>
      <c r="Q164" s="452"/>
      <c r="R164" s="452"/>
      <c r="S164" s="452"/>
      <c r="T164" s="452"/>
      <c r="U164" s="452"/>
    </row>
    <row r="165" spans="1:21" s="67" customFormat="1" ht="18">
      <c r="A165" s="615">
        <v>164</v>
      </c>
      <c r="B165" s="421" t="s">
        <v>117</v>
      </c>
      <c r="C165" s="448" t="s">
        <v>292</v>
      </c>
      <c r="D165" s="618">
        <v>6000</v>
      </c>
      <c r="E165" s="49"/>
      <c r="F165" s="503"/>
      <c r="G165" s="433">
        <v>0</v>
      </c>
      <c r="H165" s="434">
        <v>0</v>
      </c>
      <c r="I165" s="68"/>
      <c r="J165" s="68"/>
      <c r="K165" s="419" t="str">
        <f>+VLOOKUP(B165,'CALIFICACION FINAL'!$B$6:$B$431,1,0)</f>
        <v>FRASCOS RECOLECTOR DE ORINA</v>
      </c>
      <c r="L165" s="452"/>
      <c r="M165" s="452"/>
      <c r="N165" s="452"/>
      <c r="O165" s="452"/>
      <c r="P165" s="452"/>
      <c r="Q165" s="452"/>
      <c r="R165" s="452"/>
      <c r="S165" s="452"/>
      <c r="T165" s="452"/>
      <c r="U165" s="452"/>
    </row>
    <row r="166" spans="1:21" s="67" customFormat="1" ht="18">
      <c r="A166" s="615">
        <v>165</v>
      </c>
      <c r="B166" s="421" t="s">
        <v>118</v>
      </c>
      <c r="C166" s="448" t="s">
        <v>313</v>
      </c>
      <c r="D166" s="618">
        <v>40</v>
      </c>
      <c r="E166" s="49"/>
      <c r="F166" s="503"/>
      <c r="G166" s="433">
        <v>0</v>
      </c>
      <c r="H166" s="434">
        <v>0</v>
      </c>
      <c r="I166" s="68"/>
      <c r="J166" s="68"/>
      <c r="K166" s="419" t="str">
        <f>+VLOOKUP(B166,'CALIFICACION FINAL'!$B$6:$B$431,1,0)</f>
        <v>FRESAS LARGAS  DE CARBURO PARA PIEZA DE MANO # 730</v>
      </c>
      <c r="L166" s="452"/>
      <c r="M166" s="452"/>
      <c r="N166" s="452"/>
      <c r="O166" s="452"/>
      <c r="P166" s="452"/>
      <c r="Q166" s="452"/>
      <c r="R166" s="452"/>
      <c r="S166" s="452"/>
      <c r="T166" s="452"/>
      <c r="U166" s="452"/>
    </row>
    <row r="167" spans="1:21" ht="36">
      <c r="A167" s="615">
        <v>166</v>
      </c>
      <c r="B167" s="421" t="s">
        <v>119</v>
      </c>
      <c r="C167" s="448" t="s">
        <v>314</v>
      </c>
      <c r="D167" s="618">
        <v>120</v>
      </c>
      <c r="E167" s="49"/>
      <c r="F167" s="497"/>
      <c r="G167" s="433">
        <v>0</v>
      </c>
      <c r="H167" s="434">
        <v>0</v>
      </c>
      <c r="I167" s="50"/>
      <c r="J167" s="50"/>
      <c r="K167" s="419" t="str">
        <f>+VLOOKUP(B167,'CALIFICACION FINAL'!$B$6:$B$431,1,0)</f>
        <v>GASA HOSPITALARIA X 100 YARDAS DE 40 HILOS x PULGADA CUADRADA</v>
      </c>
      <c r="L167" s="419"/>
      <c r="M167" s="419"/>
      <c r="N167" s="419"/>
      <c r="O167" s="419"/>
      <c r="P167" s="419"/>
      <c r="Q167" s="419"/>
      <c r="R167" s="419"/>
      <c r="S167" s="419"/>
      <c r="T167" s="419"/>
      <c r="U167" s="419"/>
    </row>
    <row r="168" spans="1:21" s="67" customFormat="1" ht="18">
      <c r="A168" s="615">
        <v>167</v>
      </c>
      <c r="B168" s="421" t="s">
        <v>120</v>
      </c>
      <c r="C168" s="448" t="s">
        <v>315</v>
      </c>
      <c r="D168" s="618">
        <v>20</v>
      </c>
      <c r="E168" s="49">
        <v>53809</v>
      </c>
      <c r="F168" s="503">
        <v>0</v>
      </c>
      <c r="G168" s="433">
        <v>53809</v>
      </c>
      <c r="H168" s="434">
        <v>1076180</v>
      </c>
      <c r="I168" s="68" t="s">
        <v>369</v>
      </c>
      <c r="J168" s="68" t="s">
        <v>1511</v>
      </c>
      <c r="K168" s="419" t="str">
        <f>+VLOOKUP(B168,'CALIFICACION FINAL'!$B$6:$B$431,1,0)</f>
        <v>GEL CON ACIDO BÓRICO E HIDANTOÍNA</v>
      </c>
      <c r="L168" s="452"/>
      <c r="M168" s="452"/>
      <c r="N168" s="452"/>
      <c r="O168" s="452"/>
      <c r="P168" s="452"/>
      <c r="Q168" s="452"/>
      <c r="R168" s="452"/>
      <c r="S168" s="452"/>
      <c r="T168" s="452"/>
      <c r="U168" s="452"/>
    </row>
    <row r="169" spans="1:21" s="67" customFormat="1" ht="36">
      <c r="A169" s="615">
        <v>168</v>
      </c>
      <c r="B169" s="421" t="s">
        <v>121</v>
      </c>
      <c r="C169" s="448" t="s">
        <v>316</v>
      </c>
      <c r="D169" s="618">
        <v>40</v>
      </c>
      <c r="E169" s="49">
        <v>21547</v>
      </c>
      <c r="F169" s="503">
        <v>0</v>
      </c>
      <c r="G169" s="433">
        <v>21547</v>
      </c>
      <c r="H169" s="434">
        <v>861880</v>
      </c>
      <c r="I169" s="68" t="s">
        <v>369</v>
      </c>
      <c r="J169" s="68" t="s">
        <v>570</v>
      </c>
      <c r="K169" s="419" t="str">
        <f>+VLOOKUP(B169,'CALIFICACION FINAL'!$B$6:$B$431,1,0)</f>
        <v>GEL HIDROCOLOIDE  CON PECTINA AL 1% Y CARBOXIMETILCELULOSA 3,4%</v>
      </c>
      <c r="L169" s="452"/>
      <c r="M169" s="452"/>
      <c r="N169" s="452"/>
      <c r="O169" s="452"/>
      <c r="P169" s="452"/>
      <c r="Q169" s="452"/>
      <c r="R169" s="452"/>
      <c r="S169" s="452"/>
      <c r="T169" s="452"/>
      <c r="U169" s="452"/>
    </row>
    <row r="170" spans="1:21" s="67" customFormat="1" ht="36">
      <c r="A170" s="615">
        <v>169</v>
      </c>
      <c r="B170" s="421" t="s">
        <v>121</v>
      </c>
      <c r="C170" s="448" t="s">
        <v>317</v>
      </c>
      <c r="D170" s="618">
        <v>40</v>
      </c>
      <c r="E170" s="49">
        <v>42380</v>
      </c>
      <c r="F170" s="503">
        <v>0</v>
      </c>
      <c r="G170" s="433">
        <v>42380</v>
      </c>
      <c r="H170" s="434">
        <v>1695200</v>
      </c>
      <c r="I170" s="68" t="s">
        <v>369</v>
      </c>
      <c r="J170" s="68" t="s">
        <v>570</v>
      </c>
      <c r="K170" s="419" t="str">
        <f>+VLOOKUP(B170,'CALIFICACION FINAL'!$B$6:$B$431,1,0)</f>
        <v>GEL HIDROCOLOIDE  CON PECTINA AL 1% Y CARBOXIMETILCELULOSA 3,4%</v>
      </c>
      <c r="L170" s="452"/>
      <c r="M170" s="452"/>
      <c r="N170" s="452"/>
      <c r="O170" s="452"/>
      <c r="P170" s="452"/>
      <c r="Q170" s="452"/>
      <c r="R170" s="452"/>
      <c r="S170" s="452"/>
      <c r="T170" s="452"/>
      <c r="U170" s="452"/>
    </row>
    <row r="171" spans="1:21" ht="18">
      <c r="A171" s="615">
        <v>170</v>
      </c>
      <c r="B171" s="439" t="s">
        <v>122</v>
      </c>
      <c r="C171" s="617" t="s">
        <v>880</v>
      </c>
      <c r="D171" s="618">
        <v>40</v>
      </c>
      <c r="E171" s="49"/>
      <c r="F171" s="497"/>
      <c r="G171" s="433">
        <v>0</v>
      </c>
      <c r="H171" s="434">
        <v>0</v>
      </c>
      <c r="I171" s="50"/>
      <c r="J171" s="50"/>
      <c r="K171" s="419" t="str">
        <f>+VLOOKUP(B171,'CALIFICACION FINAL'!$B$6:$B$431,1,0)</f>
        <v>GEL PARA MONITOREO ULTRASONIDO</v>
      </c>
      <c r="L171" s="419"/>
      <c r="M171" s="419"/>
      <c r="N171" s="419"/>
      <c r="O171" s="419"/>
      <c r="P171" s="419"/>
      <c r="Q171" s="419"/>
      <c r="R171" s="419"/>
      <c r="S171" s="419"/>
      <c r="T171" s="419"/>
      <c r="U171" s="419"/>
    </row>
    <row r="172" spans="1:21" ht="18">
      <c r="A172" s="615">
        <v>171</v>
      </c>
      <c r="B172" s="421" t="s">
        <v>123</v>
      </c>
      <c r="C172" s="448" t="s">
        <v>318</v>
      </c>
      <c r="D172" s="618">
        <v>4</v>
      </c>
      <c r="E172" s="49"/>
      <c r="F172" s="497"/>
      <c r="G172" s="433">
        <v>0</v>
      </c>
      <c r="H172" s="434">
        <v>0</v>
      </c>
      <c r="I172" s="50"/>
      <c r="J172" s="50"/>
      <c r="K172" s="419" t="str">
        <f>+VLOOKUP(B172,'CALIFICACION FINAL'!$B$6:$B$431,1,0)</f>
        <v xml:space="preserve">GLUTARALDEHIDO AL 2% </v>
      </c>
      <c r="L172" s="419"/>
      <c r="M172" s="419"/>
      <c r="N172" s="419"/>
      <c r="O172" s="419"/>
      <c r="P172" s="419"/>
      <c r="Q172" s="419"/>
      <c r="R172" s="419"/>
      <c r="S172" s="419"/>
      <c r="T172" s="419"/>
      <c r="U172" s="419"/>
    </row>
    <row r="173" spans="1:21" ht="18">
      <c r="A173" s="615">
        <v>172</v>
      </c>
      <c r="B173" s="421" t="s">
        <v>124</v>
      </c>
      <c r="C173" s="448" t="s">
        <v>319</v>
      </c>
      <c r="D173" s="618">
        <v>240</v>
      </c>
      <c r="E173" s="49"/>
      <c r="F173" s="497"/>
      <c r="G173" s="433">
        <v>0</v>
      </c>
      <c r="H173" s="434">
        <v>0</v>
      </c>
      <c r="I173" s="50"/>
      <c r="J173" s="50"/>
      <c r="K173" s="419" t="str">
        <f>+VLOOKUP(B173,'CALIFICACION FINAL'!$B$6:$B$431,1,0)</f>
        <v>GORRO DESECHABLE P/ ENFERMERA</v>
      </c>
      <c r="L173" s="419"/>
      <c r="M173" s="419"/>
      <c r="N173" s="419"/>
      <c r="O173" s="419"/>
      <c r="P173" s="419"/>
      <c r="Q173" s="419"/>
      <c r="R173" s="419"/>
      <c r="S173" s="419"/>
      <c r="T173" s="419"/>
      <c r="U173" s="419"/>
    </row>
    <row r="174" spans="1:21" ht="18">
      <c r="A174" s="615">
        <v>173</v>
      </c>
      <c r="B174" s="421" t="s">
        <v>125</v>
      </c>
      <c r="C174" s="448" t="s">
        <v>320</v>
      </c>
      <c r="D174" s="618">
        <v>24</v>
      </c>
      <c r="E174" s="49"/>
      <c r="F174" s="497"/>
      <c r="G174" s="433">
        <v>0</v>
      </c>
      <c r="H174" s="434">
        <v>0</v>
      </c>
      <c r="I174" s="50"/>
      <c r="J174" s="50"/>
      <c r="K174" s="419" t="str">
        <f>+VLOOKUP(B174,'CALIFICACION FINAL'!$B$6:$B$431,1,0)</f>
        <v>GUANTE EXAMEN  TALLA  L</v>
      </c>
      <c r="L174" s="419"/>
      <c r="M174" s="419"/>
      <c r="N174" s="419"/>
      <c r="O174" s="419"/>
      <c r="P174" s="419"/>
      <c r="Q174" s="419"/>
      <c r="R174" s="419"/>
      <c r="S174" s="419"/>
      <c r="T174" s="419"/>
      <c r="U174" s="419"/>
    </row>
    <row r="175" spans="1:21" ht="18">
      <c r="A175" s="615">
        <v>174</v>
      </c>
      <c r="B175" s="421" t="s">
        <v>126</v>
      </c>
      <c r="C175" s="448" t="s">
        <v>320</v>
      </c>
      <c r="D175" s="618">
        <v>800</v>
      </c>
      <c r="E175" s="49"/>
      <c r="F175" s="497"/>
      <c r="G175" s="433">
        <v>0</v>
      </c>
      <c r="H175" s="434">
        <v>0</v>
      </c>
      <c r="I175" s="50"/>
      <c r="J175" s="50"/>
      <c r="K175" s="419" t="str">
        <f>+VLOOKUP(B175,'CALIFICACION FINAL'!$B$6:$B$431,1,0)</f>
        <v>GUANTE EXAMEN TALLA M</v>
      </c>
      <c r="L175" s="419"/>
      <c r="M175" s="419"/>
      <c r="N175" s="419"/>
      <c r="O175" s="419"/>
      <c r="P175" s="419"/>
      <c r="Q175" s="419"/>
      <c r="R175" s="419"/>
      <c r="S175" s="419"/>
      <c r="T175" s="419"/>
      <c r="U175" s="419"/>
    </row>
    <row r="176" spans="1:21" ht="18">
      <c r="A176" s="615">
        <v>175</v>
      </c>
      <c r="B176" s="421" t="s">
        <v>127</v>
      </c>
      <c r="C176" s="448" t="s">
        <v>320</v>
      </c>
      <c r="D176" s="618">
        <v>800</v>
      </c>
      <c r="E176" s="49"/>
      <c r="F176" s="497"/>
      <c r="G176" s="433">
        <v>0</v>
      </c>
      <c r="H176" s="434">
        <v>0</v>
      </c>
      <c r="I176" s="50"/>
      <c r="J176" s="50"/>
      <c r="K176" s="419" t="str">
        <f>+VLOOKUP(B176,'CALIFICACION FINAL'!$B$6:$B$431,1,0)</f>
        <v>GUANTE EXAMEN TALLA S</v>
      </c>
      <c r="L176" s="419"/>
      <c r="M176" s="419"/>
      <c r="N176" s="419"/>
      <c r="O176" s="419"/>
      <c r="P176" s="419"/>
      <c r="Q176" s="419"/>
      <c r="R176" s="419"/>
      <c r="S176" s="419"/>
      <c r="T176" s="419"/>
      <c r="U176" s="419"/>
    </row>
    <row r="177" spans="1:21" ht="18">
      <c r="A177" s="615">
        <v>176</v>
      </c>
      <c r="B177" s="421" t="s">
        <v>128</v>
      </c>
      <c r="C177" s="448" t="s">
        <v>320</v>
      </c>
      <c r="D177" s="618">
        <v>40</v>
      </c>
      <c r="E177" s="49"/>
      <c r="F177" s="497"/>
      <c r="G177" s="433">
        <v>0</v>
      </c>
      <c r="H177" s="434">
        <v>0</v>
      </c>
      <c r="I177" s="50"/>
      <c r="J177" s="50"/>
      <c r="K177" s="419" t="str">
        <f>+VLOOKUP(B177,'CALIFICACION FINAL'!$B$6:$B$431,1,0)</f>
        <v xml:space="preserve">GUANTE EXAMEN TALLA XS </v>
      </c>
      <c r="L177" s="419"/>
      <c r="M177" s="419"/>
      <c r="N177" s="419"/>
      <c r="O177" s="419"/>
      <c r="P177" s="419"/>
      <c r="Q177" s="419"/>
      <c r="R177" s="419"/>
      <c r="S177" s="419"/>
      <c r="T177" s="419"/>
      <c r="U177" s="419"/>
    </row>
    <row r="178" spans="1:21" ht="18">
      <c r="A178" s="615">
        <v>177</v>
      </c>
      <c r="B178" s="421" t="s">
        <v>129</v>
      </c>
      <c r="C178" s="448" t="s">
        <v>320</v>
      </c>
      <c r="D178" s="618">
        <v>60</v>
      </c>
      <c r="E178" s="49"/>
      <c r="F178" s="497"/>
      <c r="G178" s="433">
        <v>0</v>
      </c>
      <c r="H178" s="434">
        <v>0</v>
      </c>
      <c r="I178" s="50"/>
      <c r="J178" s="50"/>
      <c r="K178" s="419" t="str">
        <f>+VLOOKUP(B178,'CALIFICACION FINAL'!$B$6:$B$431,1,0)</f>
        <v>GUANTE P / CIRUGIA TALLA 6,5</v>
      </c>
      <c r="L178" s="419"/>
      <c r="M178" s="419"/>
      <c r="N178" s="419"/>
      <c r="O178" s="419"/>
      <c r="P178" s="419"/>
      <c r="Q178" s="419"/>
      <c r="R178" s="419"/>
      <c r="S178" s="419"/>
      <c r="T178" s="419"/>
      <c r="U178" s="419"/>
    </row>
    <row r="179" spans="1:21" ht="18">
      <c r="A179" s="615">
        <v>178</v>
      </c>
      <c r="B179" s="421" t="s">
        <v>130</v>
      </c>
      <c r="C179" s="448" t="s">
        <v>320</v>
      </c>
      <c r="D179" s="618">
        <v>60</v>
      </c>
      <c r="E179" s="49"/>
      <c r="F179" s="497"/>
      <c r="G179" s="433">
        <v>0</v>
      </c>
      <c r="H179" s="434">
        <v>0</v>
      </c>
      <c r="I179" s="50"/>
      <c r="J179" s="50"/>
      <c r="K179" s="419" t="str">
        <f>+VLOOKUP(B179,'CALIFICACION FINAL'!$B$6:$B$431,1,0)</f>
        <v>GUANTE P / CIRUGIA TALLA 7,5</v>
      </c>
      <c r="L179" s="419"/>
      <c r="M179" s="419"/>
      <c r="N179" s="419"/>
      <c r="O179" s="419"/>
      <c r="P179" s="419"/>
      <c r="Q179" s="419"/>
      <c r="R179" s="419"/>
      <c r="S179" s="419"/>
      <c r="T179" s="419"/>
      <c r="U179" s="419"/>
    </row>
    <row r="180" spans="1:21" ht="18">
      <c r="A180" s="615">
        <v>179</v>
      </c>
      <c r="B180" s="421" t="s">
        <v>131</v>
      </c>
      <c r="C180" s="448" t="s">
        <v>320</v>
      </c>
      <c r="D180" s="618">
        <v>80</v>
      </c>
      <c r="E180" s="49"/>
      <c r="F180" s="497"/>
      <c r="G180" s="433">
        <v>0</v>
      </c>
      <c r="H180" s="434">
        <v>0</v>
      </c>
      <c r="I180" s="50"/>
      <c r="J180" s="50"/>
      <c r="K180" s="419" t="str">
        <f>+VLOOKUP(B180,'CALIFICACION FINAL'!$B$6:$B$431,1,0)</f>
        <v xml:space="preserve">GUANTE P / CIRUGIA TALLA 7.0 </v>
      </c>
      <c r="L180" s="419"/>
      <c r="M180" s="419"/>
      <c r="N180" s="419"/>
      <c r="O180" s="419"/>
      <c r="P180" s="419"/>
      <c r="Q180" s="419"/>
      <c r="R180" s="419"/>
      <c r="S180" s="419"/>
      <c r="T180" s="419"/>
      <c r="U180" s="419"/>
    </row>
    <row r="181" spans="1:21" ht="18">
      <c r="A181" s="615">
        <v>180</v>
      </c>
      <c r="B181" s="421" t="s">
        <v>132</v>
      </c>
      <c r="C181" s="448" t="s">
        <v>320</v>
      </c>
      <c r="D181" s="618">
        <v>24</v>
      </c>
      <c r="E181" s="49"/>
      <c r="F181" s="497"/>
      <c r="G181" s="433">
        <v>0</v>
      </c>
      <c r="H181" s="434">
        <v>0</v>
      </c>
      <c r="I181" s="50"/>
      <c r="J181" s="50"/>
      <c r="K181" s="419" t="str">
        <f>+VLOOKUP(B181,'CALIFICACION FINAL'!$B$6:$B$431,1,0)</f>
        <v>GUANTE P/ CIRUGIA TALLA 6,0</v>
      </c>
      <c r="L181" s="419"/>
      <c r="M181" s="419"/>
      <c r="N181" s="419"/>
      <c r="O181" s="419"/>
      <c r="P181" s="419"/>
      <c r="Q181" s="419"/>
      <c r="R181" s="419"/>
      <c r="S181" s="419"/>
      <c r="T181" s="419"/>
      <c r="U181" s="419"/>
    </row>
    <row r="182" spans="1:21" ht="18">
      <c r="A182" s="615">
        <v>181</v>
      </c>
      <c r="B182" s="421" t="s">
        <v>133</v>
      </c>
      <c r="C182" s="448" t="s">
        <v>320</v>
      </c>
      <c r="D182" s="618">
        <v>12</v>
      </c>
      <c r="E182" s="49"/>
      <c r="F182" s="497"/>
      <c r="G182" s="433">
        <v>0</v>
      </c>
      <c r="H182" s="434">
        <v>0</v>
      </c>
      <c r="I182" s="50"/>
      <c r="J182" s="50"/>
      <c r="K182" s="419" t="str">
        <f>+VLOOKUP(B182,'CALIFICACION FINAL'!$B$6:$B$431,1,0)</f>
        <v xml:space="preserve">GUANTES DE NITRILO  TALLA S </v>
      </c>
      <c r="L182" s="419"/>
      <c r="M182" s="419"/>
      <c r="N182" s="419"/>
      <c r="O182" s="419"/>
      <c r="P182" s="419"/>
      <c r="Q182" s="419"/>
      <c r="R182" s="419"/>
      <c r="S182" s="419"/>
      <c r="T182" s="419"/>
      <c r="U182" s="419"/>
    </row>
    <row r="183" spans="1:21" s="58" customFormat="1" ht="18">
      <c r="A183" s="615">
        <v>182</v>
      </c>
      <c r="B183" s="421" t="s">
        <v>134</v>
      </c>
      <c r="C183" s="448" t="s">
        <v>320</v>
      </c>
      <c r="D183" s="618">
        <v>12</v>
      </c>
      <c r="E183" s="49"/>
      <c r="F183" s="500"/>
      <c r="G183" s="433">
        <v>0</v>
      </c>
      <c r="H183" s="434">
        <v>0</v>
      </c>
      <c r="I183" s="59"/>
      <c r="J183" s="59"/>
      <c r="K183" s="419" t="str">
        <f>+VLOOKUP(B183,'CALIFICACION FINAL'!$B$6:$B$431,1,0)</f>
        <v xml:space="preserve">GUANTES DE NITRILO TALLA L </v>
      </c>
      <c r="L183" s="437"/>
      <c r="M183" s="437"/>
      <c r="N183" s="437"/>
      <c r="O183" s="437"/>
      <c r="P183" s="437"/>
      <c r="Q183" s="437"/>
      <c r="R183" s="437"/>
      <c r="S183" s="437"/>
      <c r="T183" s="437"/>
      <c r="U183" s="437"/>
    </row>
    <row r="184" spans="1:21" s="67" customFormat="1" ht="18">
      <c r="A184" s="615">
        <v>183</v>
      </c>
      <c r="B184" s="421" t="s">
        <v>135</v>
      </c>
      <c r="C184" s="448" t="s">
        <v>320</v>
      </c>
      <c r="D184" s="618">
        <v>20</v>
      </c>
      <c r="E184" s="49"/>
      <c r="F184" s="503"/>
      <c r="G184" s="433">
        <v>0</v>
      </c>
      <c r="H184" s="434">
        <v>0</v>
      </c>
      <c r="I184" s="68"/>
      <c r="J184" s="68"/>
      <c r="K184" s="419" t="str">
        <f>+VLOOKUP(B184,'CALIFICACION FINAL'!$B$6:$B$431,1,0)</f>
        <v xml:space="preserve">GUANTES DE NITRILO TALLA M </v>
      </c>
      <c r="L184" s="452"/>
      <c r="M184" s="452"/>
      <c r="N184" s="452"/>
      <c r="O184" s="452"/>
      <c r="P184" s="452"/>
      <c r="Q184" s="452"/>
      <c r="R184" s="452"/>
      <c r="S184" s="452"/>
      <c r="T184" s="452"/>
      <c r="U184" s="452"/>
    </row>
    <row r="185" spans="1:21" s="63" customFormat="1" ht="18">
      <c r="A185" s="615">
        <v>184</v>
      </c>
      <c r="B185" s="421" t="s">
        <v>136</v>
      </c>
      <c r="C185" s="448" t="s">
        <v>292</v>
      </c>
      <c r="D185" s="618">
        <v>300</v>
      </c>
      <c r="E185" s="49"/>
      <c r="F185" s="503"/>
      <c r="G185" s="433">
        <v>0</v>
      </c>
      <c r="H185" s="434">
        <v>0</v>
      </c>
      <c r="I185" s="444"/>
      <c r="J185" s="444"/>
      <c r="K185" s="419" t="str">
        <f>+VLOOKUP(B185,'CALIFICACION FINAL'!$B$6:$B$431,1,0)</f>
        <v>GUARDIAN  CORTOPUNZANTE 3 LITROS</v>
      </c>
      <c r="L185" s="445"/>
      <c r="M185" s="445"/>
      <c r="N185" s="445"/>
      <c r="O185" s="445"/>
      <c r="P185" s="445"/>
      <c r="Q185" s="445"/>
      <c r="R185" s="445"/>
      <c r="S185" s="445"/>
      <c r="T185" s="445"/>
      <c r="U185" s="445"/>
    </row>
    <row r="186" spans="1:21" s="67" customFormat="1" ht="18">
      <c r="A186" s="615">
        <v>185</v>
      </c>
      <c r="B186" s="421" t="s">
        <v>137</v>
      </c>
      <c r="C186" s="448" t="s">
        <v>292</v>
      </c>
      <c r="D186" s="618">
        <v>120</v>
      </c>
      <c r="E186" s="49"/>
      <c r="F186" s="503"/>
      <c r="G186" s="433">
        <v>0</v>
      </c>
      <c r="H186" s="434">
        <v>0</v>
      </c>
      <c r="I186" s="68"/>
      <c r="J186" s="68"/>
      <c r="K186" s="419" t="str">
        <f>+VLOOKUP(B186,'CALIFICACION FINAL'!$B$6:$B$431,1,0)</f>
        <v>GUARDIAN 1.5 LITROS REPUESTO</v>
      </c>
      <c r="L186" s="452"/>
      <c r="M186" s="452"/>
      <c r="N186" s="452"/>
      <c r="O186" s="452"/>
      <c r="P186" s="452"/>
      <c r="Q186" s="452"/>
      <c r="R186" s="452"/>
      <c r="S186" s="452"/>
      <c r="T186" s="452"/>
      <c r="U186" s="452"/>
    </row>
    <row r="187" spans="1:21" ht="18">
      <c r="A187" s="615">
        <v>186</v>
      </c>
      <c r="B187" s="421" t="s">
        <v>138</v>
      </c>
      <c r="C187" s="448" t="s">
        <v>292</v>
      </c>
      <c r="D187" s="618">
        <v>200</v>
      </c>
      <c r="E187" s="49"/>
      <c r="F187" s="497"/>
      <c r="G187" s="433">
        <v>0</v>
      </c>
      <c r="H187" s="434">
        <v>0</v>
      </c>
      <c r="I187" s="50"/>
      <c r="J187" s="50"/>
      <c r="K187" s="419" t="str">
        <f>+VLOOKUP(B187,'CALIFICACION FINAL'!$B$6:$B$431,1,0)</f>
        <v>GUARDIANES 0.5 LITROS</v>
      </c>
      <c r="L187" s="419"/>
      <c r="M187" s="419"/>
      <c r="N187" s="419"/>
      <c r="O187" s="419"/>
      <c r="P187" s="419"/>
      <c r="Q187" s="419"/>
      <c r="R187" s="419"/>
      <c r="S187" s="419"/>
      <c r="T187" s="419"/>
      <c r="U187" s="419"/>
    </row>
    <row r="188" spans="1:21" s="63" customFormat="1" ht="18">
      <c r="A188" s="615">
        <v>187</v>
      </c>
      <c r="B188" s="439" t="s">
        <v>787</v>
      </c>
      <c r="C188" s="617" t="s">
        <v>292</v>
      </c>
      <c r="D188" s="618">
        <v>4</v>
      </c>
      <c r="E188" s="49"/>
      <c r="F188" s="501"/>
      <c r="G188" s="433">
        <v>0</v>
      </c>
      <c r="H188" s="434">
        <v>0</v>
      </c>
      <c r="I188" s="444"/>
      <c r="J188" s="444"/>
      <c r="K188" s="419" t="str">
        <f>+VLOOKUP(B188,'CALIFICACION FINAL'!$B$6:$B$431,1,0)</f>
        <v>GUIA DE INTUBACIÓN PARA ANESTESIA N° 10</v>
      </c>
      <c r="L188" s="445"/>
      <c r="M188" s="445"/>
      <c r="N188" s="445"/>
      <c r="O188" s="445"/>
      <c r="P188" s="445"/>
      <c r="Q188" s="445"/>
      <c r="R188" s="445"/>
      <c r="S188" s="445"/>
      <c r="T188" s="445"/>
      <c r="U188" s="445"/>
    </row>
    <row r="189" spans="1:21" s="60" customFormat="1" ht="18">
      <c r="A189" s="615">
        <v>188</v>
      </c>
      <c r="B189" s="439" t="s">
        <v>788</v>
      </c>
      <c r="C189" s="617" t="s">
        <v>292</v>
      </c>
      <c r="D189" s="618">
        <v>4</v>
      </c>
      <c r="E189" s="49"/>
      <c r="F189" s="497"/>
      <c r="G189" s="433">
        <v>0</v>
      </c>
      <c r="H189" s="434">
        <v>0</v>
      </c>
      <c r="I189" s="66"/>
      <c r="J189" s="66"/>
      <c r="K189" s="419" t="str">
        <f>+VLOOKUP(B189,'CALIFICACION FINAL'!$B$6:$B$431,1,0)</f>
        <v>GUIA DE INTUBACIÓN PARA ANESTESIA N° 12</v>
      </c>
      <c r="L189" s="438"/>
      <c r="M189" s="438"/>
      <c r="N189" s="438"/>
      <c r="O189" s="438"/>
      <c r="P189" s="438"/>
      <c r="Q189" s="438"/>
      <c r="R189" s="438"/>
      <c r="S189" s="438"/>
      <c r="T189" s="438"/>
      <c r="U189" s="438"/>
    </row>
    <row r="190" spans="1:21" s="63" customFormat="1" ht="18">
      <c r="A190" s="615">
        <v>189</v>
      </c>
      <c r="B190" s="439" t="s">
        <v>789</v>
      </c>
      <c r="C190" s="617" t="s">
        <v>292</v>
      </c>
      <c r="D190" s="618">
        <v>4</v>
      </c>
      <c r="E190" s="49"/>
      <c r="F190" s="501"/>
      <c r="G190" s="433">
        <v>0</v>
      </c>
      <c r="H190" s="434">
        <v>0</v>
      </c>
      <c r="I190" s="444"/>
      <c r="J190" s="444"/>
      <c r="K190" s="419" t="str">
        <f>+VLOOKUP(B190,'CALIFICACION FINAL'!$B$6:$B$431,1,0)</f>
        <v>GUIA DE INTUBACIÓN PARA ANESTESIA N° 14</v>
      </c>
      <c r="L190" s="445"/>
      <c r="M190" s="445"/>
      <c r="N190" s="445"/>
      <c r="O190" s="445"/>
      <c r="P190" s="445"/>
      <c r="Q190" s="445"/>
      <c r="R190" s="445"/>
      <c r="S190" s="445"/>
      <c r="T190" s="445"/>
      <c r="U190" s="445"/>
    </row>
    <row r="191" spans="1:21" s="63" customFormat="1" ht="18">
      <c r="A191" s="615">
        <v>190</v>
      </c>
      <c r="B191" s="421" t="s">
        <v>139</v>
      </c>
      <c r="C191" s="448" t="s">
        <v>292</v>
      </c>
      <c r="D191" s="618">
        <v>8</v>
      </c>
      <c r="E191" s="49"/>
      <c r="F191" s="501"/>
      <c r="G191" s="433">
        <v>0</v>
      </c>
      <c r="H191" s="434">
        <v>0</v>
      </c>
      <c r="I191" s="444"/>
      <c r="J191" s="444"/>
      <c r="K191" s="419" t="str">
        <f>+VLOOKUP(B191,'CALIFICACION FINAL'!$B$6:$B$431,1,0)</f>
        <v>GUIA DE INTUBACIÓN PARA ANESTESIA N° 6</v>
      </c>
      <c r="L191" s="445"/>
      <c r="M191" s="445"/>
      <c r="N191" s="445"/>
      <c r="O191" s="445"/>
      <c r="P191" s="445"/>
      <c r="Q191" s="445"/>
      <c r="R191" s="445"/>
      <c r="S191" s="445"/>
      <c r="T191" s="445"/>
      <c r="U191" s="445"/>
    </row>
    <row r="192" spans="1:21" s="63" customFormat="1" ht="18">
      <c r="A192" s="615">
        <v>191</v>
      </c>
      <c r="B192" s="421" t="s">
        <v>140</v>
      </c>
      <c r="C192" s="448" t="s">
        <v>292</v>
      </c>
      <c r="D192" s="618">
        <v>8</v>
      </c>
      <c r="E192" s="49"/>
      <c r="F192" s="501"/>
      <c r="G192" s="433">
        <v>0</v>
      </c>
      <c r="H192" s="434">
        <v>0</v>
      </c>
      <c r="I192" s="444"/>
      <c r="J192" s="444"/>
      <c r="K192" s="419" t="str">
        <f>+VLOOKUP(B192,'CALIFICACION FINAL'!$B$6:$B$431,1,0)</f>
        <v>GUIA DE INTUBACIÓN PARA ANESTESIA N° 7</v>
      </c>
      <c r="L192" s="445"/>
      <c r="M192" s="445"/>
      <c r="N192" s="445"/>
      <c r="O192" s="445"/>
      <c r="P192" s="445"/>
      <c r="Q192" s="445"/>
      <c r="R192" s="445"/>
      <c r="S192" s="445"/>
      <c r="T192" s="445"/>
      <c r="U192" s="445"/>
    </row>
    <row r="193" spans="1:21" s="58" customFormat="1" ht="18">
      <c r="A193" s="615">
        <v>192</v>
      </c>
      <c r="B193" s="421" t="s">
        <v>141</v>
      </c>
      <c r="C193" s="448" t="s">
        <v>292</v>
      </c>
      <c r="D193" s="618">
        <v>8</v>
      </c>
      <c r="E193" s="49"/>
      <c r="F193" s="500"/>
      <c r="G193" s="433">
        <v>0</v>
      </c>
      <c r="H193" s="434">
        <v>0</v>
      </c>
      <c r="I193" s="59"/>
      <c r="J193" s="59"/>
      <c r="K193" s="419" t="str">
        <f>+VLOOKUP(B193,'CALIFICACION FINAL'!$B$6:$B$431,1,0)</f>
        <v>GUIA DE INTUBACIÓN PARA ANESTESIA N° 8</v>
      </c>
      <c r="L193" s="437"/>
      <c r="M193" s="437"/>
      <c r="N193" s="437"/>
      <c r="O193" s="437"/>
      <c r="P193" s="437"/>
      <c r="Q193" s="437"/>
      <c r="R193" s="437"/>
      <c r="S193" s="437"/>
      <c r="T193" s="437"/>
      <c r="U193" s="437"/>
    </row>
    <row r="194" spans="1:21" s="60" customFormat="1" ht="18">
      <c r="A194" s="615">
        <v>193</v>
      </c>
      <c r="B194" s="421" t="s">
        <v>790</v>
      </c>
      <c r="C194" s="448" t="s">
        <v>302</v>
      </c>
      <c r="D194" s="618">
        <v>4</v>
      </c>
      <c r="E194" s="49">
        <v>1216032</v>
      </c>
      <c r="F194" s="497">
        <v>0</v>
      </c>
      <c r="G194" s="433">
        <v>1216032</v>
      </c>
      <c r="H194" s="434">
        <v>4864128</v>
      </c>
      <c r="I194" s="66" t="s">
        <v>686</v>
      </c>
      <c r="J194" s="66" t="s">
        <v>693</v>
      </c>
      <c r="K194" s="419" t="str">
        <f>+VLOOKUP(B194,'CALIFICACION FINAL'!$B$6:$B$431,1,0)</f>
        <v>HEMOSTATICO ABSORBIBLE DE CELULOSA OXIDADA 2 IN  X 3 IN</v>
      </c>
      <c r="L194" s="438"/>
      <c r="M194" s="438"/>
      <c r="N194" s="438"/>
      <c r="O194" s="438"/>
      <c r="P194" s="438"/>
      <c r="Q194" s="438"/>
      <c r="R194" s="438"/>
      <c r="S194" s="438"/>
      <c r="T194" s="438"/>
      <c r="U194" s="438"/>
    </row>
    <row r="195" spans="1:21" s="60" customFormat="1" ht="18">
      <c r="A195" s="615">
        <v>194</v>
      </c>
      <c r="B195" s="421" t="s">
        <v>142</v>
      </c>
      <c r="C195" s="448" t="s">
        <v>292</v>
      </c>
      <c r="D195" s="618">
        <v>1600</v>
      </c>
      <c r="E195" s="49"/>
      <c r="F195" s="497"/>
      <c r="G195" s="433">
        <v>0</v>
      </c>
      <c r="H195" s="434">
        <v>0</v>
      </c>
      <c r="I195" s="66"/>
      <c r="J195" s="66"/>
      <c r="K195" s="419" t="str">
        <f>+VLOOKUP(B195,'CALIFICACION FINAL'!$B$6:$B$431,1,0)</f>
        <v>HUMIDIFICADOR</v>
      </c>
      <c r="L195" s="438"/>
      <c r="M195" s="438"/>
      <c r="N195" s="438"/>
      <c r="O195" s="438"/>
      <c r="P195" s="438"/>
      <c r="Q195" s="438"/>
      <c r="R195" s="438"/>
      <c r="S195" s="438"/>
      <c r="T195" s="438"/>
      <c r="U195" s="438"/>
    </row>
    <row r="196" spans="1:21" s="67" customFormat="1" ht="18">
      <c r="A196" s="615">
        <v>195</v>
      </c>
      <c r="B196" s="421" t="s">
        <v>143</v>
      </c>
      <c r="C196" s="448" t="s">
        <v>292</v>
      </c>
      <c r="D196" s="618">
        <v>200</v>
      </c>
      <c r="E196" s="49"/>
      <c r="F196" s="503"/>
      <c r="G196" s="433">
        <v>0</v>
      </c>
      <c r="H196" s="434">
        <v>0</v>
      </c>
      <c r="I196" s="68"/>
      <c r="J196" s="68"/>
      <c r="K196" s="419" t="str">
        <f>+VLOOKUP(B196,'CALIFICACION FINAL'!$B$6:$B$431,1,0)</f>
        <v>INHALOCAMARA ADULTO AJUSTABLE CON VÁLVULA</v>
      </c>
      <c r="L196" s="452"/>
      <c r="M196" s="452"/>
      <c r="N196" s="452"/>
      <c r="O196" s="452"/>
      <c r="P196" s="452"/>
      <c r="Q196" s="452"/>
      <c r="R196" s="452"/>
      <c r="S196" s="452"/>
      <c r="T196" s="452"/>
      <c r="U196" s="452"/>
    </row>
    <row r="197" spans="1:21" s="54" customFormat="1" ht="18">
      <c r="A197" s="615">
        <v>196</v>
      </c>
      <c r="B197" s="421" t="s">
        <v>144</v>
      </c>
      <c r="C197" s="448" t="s">
        <v>292</v>
      </c>
      <c r="D197" s="618">
        <v>160</v>
      </c>
      <c r="E197" s="49"/>
      <c r="F197" s="497"/>
      <c r="G197" s="433">
        <v>0</v>
      </c>
      <c r="H197" s="434">
        <v>0</v>
      </c>
      <c r="I197" s="53"/>
      <c r="J197" s="53"/>
      <c r="K197" s="419" t="str">
        <f>+VLOOKUP(B197,'CALIFICACION FINAL'!$B$6:$B$431,1,0)</f>
        <v>INHALOCAMARA PEDIATRICA AJUSTABLE CON VÁLVULA</v>
      </c>
      <c r="L197" s="435"/>
      <c r="M197" s="435"/>
      <c r="N197" s="435"/>
      <c r="O197" s="435"/>
      <c r="P197" s="435"/>
      <c r="Q197" s="435"/>
      <c r="R197" s="435"/>
      <c r="S197" s="435"/>
      <c r="T197" s="435"/>
      <c r="U197" s="435"/>
    </row>
    <row r="198" spans="1:21" ht="18">
      <c r="A198" s="615">
        <v>197</v>
      </c>
      <c r="B198" s="439" t="s">
        <v>791</v>
      </c>
      <c r="C198" s="617" t="s">
        <v>292</v>
      </c>
      <c r="D198" s="618">
        <v>4</v>
      </c>
      <c r="E198" s="49"/>
      <c r="F198" s="497"/>
      <c r="G198" s="433">
        <v>0</v>
      </c>
      <c r="H198" s="434">
        <v>0</v>
      </c>
      <c r="I198" s="50"/>
      <c r="J198" s="50"/>
      <c r="K198" s="419" t="str">
        <f>+VLOOKUP(B198,'CALIFICACION FINAL'!$B$6:$B$431,1,0)</f>
        <v>INTERCAMBIADOR INTUBACION CONEXIÓN O2 ADULTO N. 14</v>
      </c>
      <c r="L198" s="419"/>
      <c r="M198" s="419"/>
      <c r="N198" s="419"/>
      <c r="O198" s="419"/>
      <c r="P198" s="419"/>
      <c r="Q198" s="419"/>
      <c r="R198" s="419"/>
      <c r="S198" s="419"/>
      <c r="T198" s="419"/>
      <c r="U198" s="419"/>
    </row>
    <row r="199" spans="1:21" ht="36">
      <c r="A199" s="615">
        <v>198</v>
      </c>
      <c r="B199" s="421" t="s">
        <v>145</v>
      </c>
      <c r="C199" s="448" t="s">
        <v>292</v>
      </c>
      <c r="D199" s="618">
        <v>8</v>
      </c>
      <c r="E199" s="49"/>
      <c r="F199" s="497"/>
      <c r="G199" s="433">
        <v>0</v>
      </c>
      <c r="H199" s="434">
        <v>0</v>
      </c>
      <c r="I199" s="50"/>
      <c r="J199" s="50"/>
      <c r="K199" s="419" t="str">
        <f>+VLOOKUP(B199,'CALIFICACION FINAL'!$B$6:$B$431,1,0)</f>
        <v>INYECTORES  DESECHABLES ESCLEROTERAPIA DE VARICES ESOFAGICAS</v>
      </c>
      <c r="L199" s="419"/>
      <c r="M199" s="419"/>
      <c r="N199" s="419"/>
      <c r="O199" s="419"/>
      <c r="P199" s="419"/>
      <c r="Q199" s="419"/>
      <c r="R199" s="419"/>
      <c r="S199" s="419"/>
      <c r="T199" s="419"/>
      <c r="U199" s="419"/>
    </row>
    <row r="200" spans="1:21" ht="36">
      <c r="A200" s="615">
        <v>199</v>
      </c>
      <c r="B200" s="421" t="s">
        <v>147</v>
      </c>
      <c r="C200" s="448" t="s">
        <v>322</v>
      </c>
      <c r="D200" s="618">
        <v>1000</v>
      </c>
      <c r="E200" s="49">
        <v>2521</v>
      </c>
      <c r="F200" s="497">
        <v>0</v>
      </c>
      <c r="G200" s="433">
        <v>2521</v>
      </c>
      <c r="H200" s="434">
        <v>2521000</v>
      </c>
      <c r="I200" s="50" t="s">
        <v>487</v>
      </c>
      <c r="J200" s="50" t="s">
        <v>1512</v>
      </c>
      <c r="K200" s="419" t="e">
        <f>+VLOOKUP(B200,'CALIFICACION FINAL'!$B$6:$B$431,1,0)</f>
        <v>#N/A</v>
      </c>
      <c r="L200" s="419"/>
      <c r="M200" s="419"/>
      <c r="N200" s="419"/>
      <c r="O200" s="419"/>
      <c r="P200" s="419"/>
      <c r="Q200" s="419"/>
      <c r="R200" s="419"/>
      <c r="S200" s="419"/>
      <c r="T200" s="419"/>
      <c r="U200" s="419"/>
    </row>
    <row r="201" spans="1:21" ht="36">
      <c r="A201" s="615">
        <v>200</v>
      </c>
      <c r="B201" s="421" t="s">
        <v>793</v>
      </c>
      <c r="C201" s="448" t="s">
        <v>322</v>
      </c>
      <c r="D201" s="618">
        <v>1000</v>
      </c>
      <c r="E201" s="49">
        <v>4007</v>
      </c>
      <c r="F201" s="497">
        <v>0</v>
      </c>
      <c r="G201" s="433">
        <v>4007</v>
      </c>
      <c r="H201" s="434">
        <v>4007000</v>
      </c>
      <c r="I201" s="50" t="s">
        <v>487</v>
      </c>
      <c r="J201" s="50" t="s">
        <v>1513</v>
      </c>
      <c r="K201" s="419" t="str">
        <f>+VLOOKUP(B201,'CALIFICACION FINAL'!$B$6:$B$431,1,0)</f>
        <v>JABON QUIRURGICO ESPUMA A BASE DE CLORHEXIDINA CON EMOLIENTES 3% FRASCO UNIDOSIS X 60 CC</v>
      </c>
      <c r="L201" s="419"/>
      <c r="M201" s="419"/>
      <c r="N201" s="419"/>
      <c r="O201" s="419"/>
      <c r="P201" s="419"/>
      <c r="Q201" s="419"/>
      <c r="R201" s="419"/>
      <c r="S201" s="419"/>
      <c r="T201" s="419"/>
      <c r="U201" s="419"/>
    </row>
    <row r="202" spans="1:21" ht="36">
      <c r="A202" s="615">
        <v>201</v>
      </c>
      <c r="B202" s="421" t="s">
        <v>794</v>
      </c>
      <c r="C202" s="448" t="s">
        <v>321</v>
      </c>
      <c r="D202" s="618">
        <v>40</v>
      </c>
      <c r="E202" s="49">
        <v>17541</v>
      </c>
      <c r="F202" s="497">
        <v>0</v>
      </c>
      <c r="G202" s="433">
        <v>17541</v>
      </c>
      <c r="H202" s="434">
        <v>701640</v>
      </c>
      <c r="I202" s="50" t="s">
        <v>487</v>
      </c>
      <c r="J202" s="50" t="s">
        <v>1514</v>
      </c>
      <c r="K202" s="419" t="str">
        <f>+VLOOKUP(B202,'CALIFICACION FINAL'!$B$6:$B$431,1,0)</f>
        <v>JABON QUIRURGICO ESPUMA A BASE DE CLORHEXIDINA CON EMOLIENTES 4% BOLSA PARA DISPENSADOR DE PUSH</v>
      </c>
      <c r="L202" s="419"/>
      <c r="M202" s="419"/>
      <c r="N202" s="419"/>
      <c r="O202" s="419"/>
      <c r="P202" s="419"/>
      <c r="Q202" s="419"/>
      <c r="R202" s="419"/>
      <c r="S202" s="419"/>
      <c r="T202" s="419"/>
      <c r="U202" s="419"/>
    </row>
    <row r="203" spans="1:21" s="67" customFormat="1" ht="36">
      <c r="A203" s="615">
        <v>202</v>
      </c>
      <c r="B203" s="421" t="s">
        <v>146</v>
      </c>
      <c r="C203" s="448" t="s">
        <v>321</v>
      </c>
      <c r="D203" s="618">
        <v>80</v>
      </c>
      <c r="E203" s="49"/>
      <c r="F203" s="503"/>
      <c r="G203" s="433">
        <v>0</v>
      </c>
      <c r="H203" s="434">
        <v>0</v>
      </c>
      <c r="I203" s="68"/>
      <c r="J203" s="68"/>
      <c r="K203" s="419" t="str">
        <f>+VLOOKUP(B203,'CALIFICACION FINAL'!$B$6:$B$431,1,0)</f>
        <v>JABON QUIRURGICO ESPUMA A BASE DE CLORHEXIDINA CON EMOLIENTES 4% BOLSA PARA DISPENSADOR DE SENSOR</v>
      </c>
      <c r="L203" s="452"/>
      <c r="M203" s="452"/>
      <c r="N203" s="452"/>
      <c r="O203" s="452"/>
      <c r="P203" s="452"/>
      <c r="Q203" s="452"/>
      <c r="R203" s="452"/>
      <c r="S203" s="452"/>
      <c r="T203" s="452"/>
      <c r="U203" s="452"/>
    </row>
    <row r="204" spans="1:21" s="67" customFormat="1" ht="18">
      <c r="A204" s="615">
        <v>203</v>
      </c>
      <c r="B204" s="421" t="s">
        <v>148</v>
      </c>
      <c r="C204" s="422" t="s">
        <v>292</v>
      </c>
      <c r="D204" s="618">
        <v>800</v>
      </c>
      <c r="E204" s="49"/>
      <c r="F204" s="503"/>
      <c r="G204" s="433">
        <v>0</v>
      </c>
      <c r="H204" s="434">
        <v>0</v>
      </c>
      <c r="I204" s="68"/>
      <c r="J204" s="68"/>
      <c r="K204" s="419" t="str">
        <f>+VLOOKUP(B204,'CALIFICACION FINAL'!$B$6:$B$431,1,0)</f>
        <v xml:space="preserve">JERINGA 1CC CON AGUJA </v>
      </c>
      <c r="L204" s="452"/>
      <c r="M204" s="452"/>
      <c r="N204" s="452"/>
      <c r="O204" s="452"/>
      <c r="P204" s="452"/>
      <c r="Q204" s="452"/>
      <c r="R204" s="452"/>
      <c r="S204" s="452"/>
      <c r="T204" s="452"/>
      <c r="U204" s="452"/>
    </row>
    <row r="205" spans="1:21" s="67" customFormat="1" ht="18">
      <c r="A205" s="615">
        <v>204</v>
      </c>
      <c r="B205" s="421" t="s">
        <v>795</v>
      </c>
      <c r="C205" s="448" t="s">
        <v>292</v>
      </c>
      <c r="D205" s="618">
        <v>2000</v>
      </c>
      <c r="E205" s="49"/>
      <c r="F205" s="503"/>
      <c r="G205" s="433">
        <v>0</v>
      </c>
      <c r="H205" s="434">
        <v>0</v>
      </c>
      <c r="I205" s="68"/>
      <c r="J205" s="68"/>
      <c r="K205" s="419" t="str">
        <f>+VLOOKUP(B205,'CALIFICACION FINAL'!$B$6:$B$431,1,0)</f>
        <v>JERINGA PARA INSULINA CON AGUJA FIJA 8mm 50 UNIDADES</v>
      </c>
      <c r="L205" s="452"/>
      <c r="M205" s="452"/>
      <c r="N205" s="452"/>
      <c r="O205" s="452"/>
      <c r="P205" s="452"/>
      <c r="Q205" s="452"/>
      <c r="R205" s="452"/>
      <c r="S205" s="452"/>
      <c r="T205" s="452"/>
      <c r="U205" s="452"/>
    </row>
    <row r="206" spans="1:21" s="67" customFormat="1" ht="18">
      <c r="A206" s="615">
        <v>205</v>
      </c>
      <c r="B206" s="421" t="s">
        <v>149</v>
      </c>
      <c r="C206" s="448" t="s">
        <v>292</v>
      </c>
      <c r="D206" s="618">
        <v>4000</v>
      </c>
      <c r="E206" s="49"/>
      <c r="F206" s="503"/>
      <c r="G206" s="433">
        <v>0</v>
      </c>
      <c r="H206" s="434">
        <v>0</v>
      </c>
      <c r="I206" s="68"/>
      <c r="J206" s="68"/>
      <c r="K206" s="419" t="str">
        <f>+VLOOKUP(B206,'CALIFICACION FINAL'!$B$6:$B$431,1,0)</f>
        <v>JERINGAS DESECHABLE X 20 CC CON AGUJA</v>
      </c>
      <c r="L206" s="452"/>
      <c r="M206" s="452"/>
      <c r="N206" s="452"/>
      <c r="O206" s="452"/>
      <c r="P206" s="452"/>
      <c r="Q206" s="452"/>
      <c r="R206" s="452"/>
      <c r="S206" s="452"/>
      <c r="T206" s="452"/>
      <c r="U206" s="452"/>
    </row>
    <row r="207" spans="1:21" s="67" customFormat="1" ht="18">
      <c r="A207" s="615">
        <v>206</v>
      </c>
      <c r="B207" s="421" t="s">
        <v>150</v>
      </c>
      <c r="C207" s="448" t="s">
        <v>292</v>
      </c>
      <c r="D207" s="618">
        <v>40000</v>
      </c>
      <c r="E207" s="49"/>
      <c r="F207" s="503"/>
      <c r="G207" s="433">
        <v>0</v>
      </c>
      <c r="H207" s="434">
        <v>0</v>
      </c>
      <c r="I207" s="68"/>
      <c r="J207" s="68"/>
      <c r="K207" s="419" t="str">
        <f>+VLOOKUP(B207,'CALIFICACION FINAL'!$B$6:$B$431,1,0)</f>
        <v>JERINGAS DESECHABLES X 10 CC CON AGUJA</v>
      </c>
      <c r="L207" s="452"/>
      <c r="M207" s="452"/>
      <c r="N207" s="452"/>
      <c r="O207" s="452"/>
      <c r="P207" s="452"/>
      <c r="Q207" s="452"/>
      <c r="R207" s="452"/>
      <c r="S207" s="452"/>
      <c r="T207" s="452"/>
      <c r="U207" s="452"/>
    </row>
    <row r="208" spans="1:21" s="67" customFormat="1" ht="18">
      <c r="A208" s="615">
        <v>207</v>
      </c>
      <c r="B208" s="421" t="s">
        <v>151</v>
      </c>
      <c r="C208" s="448" t="s">
        <v>292</v>
      </c>
      <c r="D208" s="618">
        <v>20000</v>
      </c>
      <c r="E208" s="49"/>
      <c r="F208" s="503"/>
      <c r="G208" s="433">
        <v>0</v>
      </c>
      <c r="H208" s="434">
        <v>0</v>
      </c>
      <c r="I208" s="68"/>
      <c r="J208" s="68"/>
      <c r="K208" s="419" t="str">
        <f>+VLOOKUP(B208,'CALIFICACION FINAL'!$B$6:$B$431,1,0)</f>
        <v>JERINGAS DESECHABLES X 10 CC SIN AGUJA</v>
      </c>
      <c r="L208" s="452"/>
      <c r="M208" s="452"/>
      <c r="N208" s="452"/>
      <c r="O208" s="452"/>
      <c r="P208" s="452"/>
      <c r="Q208" s="452"/>
      <c r="R208" s="452"/>
      <c r="S208" s="452"/>
      <c r="T208" s="452"/>
      <c r="U208" s="452"/>
    </row>
    <row r="209" spans="1:21" s="67" customFormat="1" ht="18">
      <c r="A209" s="615">
        <v>208</v>
      </c>
      <c r="B209" s="421" t="s">
        <v>152</v>
      </c>
      <c r="C209" s="448" t="s">
        <v>292</v>
      </c>
      <c r="D209" s="618">
        <v>20000</v>
      </c>
      <c r="E209" s="49"/>
      <c r="F209" s="503"/>
      <c r="G209" s="433">
        <v>0</v>
      </c>
      <c r="H209" s="434">
        <v>0</v>
      </c>
      <c r="I209" s="68"/>
      <c r="J209" s="68"/>
      <c r="K209" s="419" t="str">
        <f>+VLOOKUP(B209,'CALIFICACION FINAL'!$B$6:$B$431,1,0)</f>
        <v>JERINGAS DESECHABLES X 3 CC CON AGUJA</v>
      </c>
      <c r="L209" s="452"/>
      <c r="M209" s="452"/>
      <c r="N209" s="452"/>
      <c r="O209" s="452"/>
      <c r="P209" s="452"/>
      <c r="Q209" s="452"/>
      <c r="R209" s="452"/>
      <c r="S209" s="452"/>
      <c r="T209" s="452"/>
      <c r="U209" s="452"/>
    </row>
    <row r="210" spans="1:21" s="67" customFormat="1" ht="18">
      <c r="A210" s="615">
        <v>209</v>
      </c>
      <c r="B210" s="421" t="s">
        <v>153</v>
      </c>
      <c r="C210" s="448" t="s">
        <v>292</v>
      </c>
      <c r="D210" s="618">
        <v>32000</v>
      </c>
      <c r="E210" s="49"/>
      <c r="F210" s="503"/>
      <c r="G210" s="433">
        <v>0</v>
      </c>
      <c r="H210" s="434">
        <v>0</v>
      </c>
      <c r="I210" s="68"/>
      <c r="J210" s="68"/>
      <c r="K210" s="419" t="str">
        <f>+VLOOKUP(B210,'CALIFICACION FINAL'!$B$6:$B$431,1,0)</f>
        <v>JERINGAS DESECHABLES X 5 CC CON AGUJA</v>
      </c>
      <c r="L210" s="452"/>
      <c r="M210" s="452"/>
      <c r="N210" s="452"/>
      <c r="O210" s="452"/>
      <c r="P210" s="452"/>
      <c r="Q210" s="452"/>
      <c r="R210" s="452"/>
      <c r="S210" s="452"/>
      <c r="T210" s="452"/>
      <c r="U210" s="452"/>
    </row>
    <row r="211" spans="1:21" s="67" customFormat="1" ht="18">
      <c r="A211" s="615">
        <v>210</v>
      </c>
      <c r="B211" s="421" t="s">
        <v>154</v>
      </c>
      <c r="C211" s="448" t="s">
        <v>292</v>
      </c>
      <c r="D211" s="618">
        <v>200</v>
      </c>
      <c r="E211" s="49"/>
      <c r="F211" s="503"/>
      <c r="G211" s="433">
        <v>0</v>
      </c>
      <c r="H211" s="434">
        <v>0</v>
      </c>
      <c r="I211" s="68"/>
      <c r="J211" s="68"/>
      <c r="K211" s="419" t="str">
        <f>+VLOOKUP(B211,'CALIFICACION FINAL'!$B$6:$B$431,1,0)</f>
        <v>JERINGAS DESECHABLES X 50 C</v>
      </c>
      <c r="L211" s="452"/>
      <c r="M211" s="452"/>
      <c r="N211" s="452"/>
      <c r="O211" s="452"/>
      <c r="P211" s="452"/>
      <c r="Q211" s="452"/>
      <c r="R211" s="452"/>
      <c r="S211" s="452"/>
      <c r="T211" s="452"/>
      <c r="U211" s="452"/>
    </row>
    <row r="212" spans="1:21" ht="36">
      <c r="A212" s="615">
        <v>211</v>
      </c>
      <c r="B212" s="421" t="s">
        <v>155</v>
      </c>
      <c r="C212" s="448" t="s">
        <v>323</v>
      </c>
      <c r="D212" s="618">
        <v>4</v>
      </c>
      <c r="E212" s="49"/>
      <c r="F212" s="497"/>
      <c r="G212" s="433">
        <v>0</v>
      </c>
      <c r="H212" s="434">
        <v>0</v>
      </c>
      <c r="I212" s="50"/>
      <c r="J212" s="50"/>
      <c r="K212" s="419" t="str">
        <f>+VLOOKUP(B212,'CALIFICACION FINAL'!$B$6:$B$431,1,0)</f>
        <v xml:space="preserve">KAVO UNISPRAY LUBRICANTE PARA INSTRUMENTAL DE ALTA Y BAJA ROTACION </v>
      </c>
      <c r="L212" s="419"/>
      <c r="M212" s="419"/>
      <c r="N212" s="419"/>
      <c r="O212" s="419"/>
      <c r="P212" s="419"/>
      <c r="Q212" s="419"/>
      <c r="R212" s="419"/>
      <c r="S212" s="419"/>
      <c r="T212" s="419"/>
      <c r="U212" s="419"/>
    </row>
    <row r="213" spans="1:21" ht="36">
      <c r="A213" s="615">
        <v>212</v>
      </c>
      <c r="B213" s="421" t="s">
        <v>158</v>
      </c>
      <c r="C213" s="448" t="s">
        <v>292</v>
      </c>
      <c r="D213" s="618">
        <v>10</v>
      </c>
      <c r="E213" s="49"/>
      <c r="F213" s="497"/>
      <c r="G213" s="433">
        <v>0</v>
      </c>
      <c r="H213" s="434">
        <v>0</v>
      </c>
      <c r="I213" s="50"/>
      <c r="J213" s="50"/>
      <c r="K213" s="419" t="str">
        <f>+VLOOKUP(B213,'CALIFICACION FINAL'!$B$6:$B$431,1,0)</f>
        <v>KIT CATETER PARA ANESTESIA EPIDURAL CONTINUA CON AGUJA TUOHY Cal. 16</v>
      </c>
      <c r="L213" s="419"/>
      <c r="M213" s="419"/>
      <c r="N213" s="419"/>
      <c r="O213" s="419"/>
      <c r="P213" s="419"/>
      <c r="Q213" s="419"/>
      <c r="R213" s="419"/>
      <c r="S213" s="419"/>
      <c r="T213" s="419"/>
      <c r="U213" s="419"/>
    </row>
    <row r="214" spans="1:21" ht="36">
      <c r="A214" s="615">
        <v>213</v>
      </c>
      <c r="B214" s="421" t="s">
        <v>157</v>
      </c>
      <c r="C214" s="448" t="s">
        <v>292</v>
      </c>
      <c r="D214" s="618">
        <v>10</v>
      </c>
      <c r="E214" s="49"/>
      <c r="F214" s="497"/>
      <c r="G214" s="433">
        <v>0</v>
      </c>
      <c r="H214" s="434">
        <v>0</v>
      </c>
      <c r="I214" s="50"/>
      <c r="J214" s="50"/>
      <c r="K214" s="419" t="str">
        <f>+VLOOKUP(B214,'CALIFICACION FINAL'!$B$6:$B$431,1,0)</f>
        <v>KIT CATETER PARA ANESTESIA EPIDURAL CONTINUA CON AGUJA TUOHY Cal. 17 X 3 1/2 (No 19 X 36")</v>
      </c>
      <c r="L214" s="419"/>
      <c r="M214" s="419"/>
      <c r="N214" s="419"/>
      <c r="O214" s="419"/>
      <c r="P214" s="419"/>
      <c r="Q214" s="419"/>
      <c r="R214" s="419"/>
      <c r="S214" s="419"/>
      <c r="T214" s="419"/>
      <c r="U214" s="419"/>
    </row>
    <row r="215" spans="1:21" ht="36">
      <c r="A215" s="615">
        <v>214</v>
      </c>
      <c r="B215" s="421" t="s">
        <v>156</v>
      </c>
      <c r="C215" s="448" t="s">
        <v>292</v>
      </c>
      <c r="D215" s="618">
        <v>10</v>
      </c>
      <c r="E215" s="49"/>
      <c r="F215" s="497"/>
      <c r="G215" s="433">
        <v>0</v>
      </c>
      <c r="H215" s="434">
        <v>0</v>
      </c>
      <c r="I215" s="50"/>
      <c r="J215" s="50"/>
      <c r="K215" s="419" t="str">
        <f>+VLOOKUP(B215,'CALIFICACION FINAL'!$B$6:$B$431,1,0)</f>
        <v>KIT CATETER PARA ANESTESIA EPIDURAL CONTINUA CON AGUJA TUOHY Cal. 18</v>
      </c>
      <c r="L215" s="419"/>
      <c r="M215" s="419"/>
      <c r="N215" s="419"/>
      <c r="O215" s="419"/>
      <c r="P215" s="419"/>
      <c r="Q215" s="419"/>
      <c r="R215" s="419"/>
      <c r="S215" s="419"/>
      <c r="T215" s="419"/>
      <c r="U215" s="419"/>
    </row>
    <row r="216" spans="1:21" ht="18">
      <c r="A216" s="615">
        <v>215</v>
      </c>
      <c r="B216" s="421" t="s">
        <v>159</v>
      </c>
      <c r="C216" s="448" t="s">
        <v>324</v>
      </c>
      <c r="D216" s="618">
        <v>120</v>
      </c>
      <c r="E216" s="49"/>
      <c r="F216" s="497"/>
      <c r="G216" s="433">
        <v>0</v>
      </c>
      <c r="H216" s="434">
        <v>0</v>
      </c>
      <c r="I216" s="50"/>
      <c r="J216" s="50"/>
      <c r="K216" s="419" t="str">
        <f>+VLOOKUP(B216,'CALIFICACION FINAL'!$B$6:$B$431,1,0)</f>
        <v xml:space="preserve">KIT CEPILLO ESPATULA LAMINA  CITOLOGIA </v>
      </c>
      <c r="L216" s="419"/>
      <c r="M216" s="419"/>
      <c r="N216" s="419"/>
      <c r="O216" s="419"/>
      <c r="P216" s="419"/>
      <c r="Q216" s="419"/>
      <c r="R216" s="419"/>
      <c r="S216" s="419"/>
      <c r="T216" s="419"/>
      <c r="U216" s="419"/>
    </row>
    <row r="217" spans="1:21" ht="18">
      <c r="A217" s="615">
        <v>216</v>
      </c>
      <c r="B217" s="421" t="s">
        <v>161</v>
      </c>
      <c r="C217" s="448" t="s">
        <v>325</v>
      </c>
      <c r="D217" s="618">
        <v>12</v>
      </c>
      <c r="E217" s="49"/>
      <c r="F217" s="497"/>
      <c r="G217" s="433">
        <v>0</v>
      </c>
      <c r="H217" s="434">
        <v>0</v>
      </c>
      <c r="I217" s="50"/>
      <c r="J217" s="50"/>
      <c r="K217" s="419" t="str">
        <f>+VLOOKUP(B217,'CALIFICACION FINAL'!$B$6:$B$431,1,0)</f>
        <v>KIT DE ROPA QUIRÚRGICA ESTÉRIL</v>
      </c>
      <c r="L217" s="419"/>
      <c r="M217" s="419"/>
      <c r="N217" s="419"/>
      <c r="O217" s="419"/>
      <c r="P217" s="419"/>
      <c r="Q217" s="419"/>
      <c r="R217" s="419"/>
      <c r="S217" s="419"/>
      <c r="T217" s="419"/>
      <c r="U217" s="419"/>
    </row>
    <row r="218" spans="1:21" ht="36">
      <c r="A218" s="615">
        <v>217</v>
      </c>
      <c r="B218" s="421" t="s">
        <v>160</v>
      </c>
      <c r="C218" s="448" t="s">
        <v>324</v>
      </c>
      <c r="D218" s="618">
        <v>20</v>
      </c>
      <c r="E218" s="49"/>
      <c r="F218" s="497"/>
      <c r="G218" s="433">
        <v>0</v>
      </c>
      <c r="H218" s="434">
        <v>0</v>
      </c>
      <c r="I218" s="50"/>
      <c r="J218" s="50"/>
      <c r="K218" s="419" t="str">
        <f>+VLOOKUP(B218,'CALIFICACION FINAL'!$B$6:$B$431,1,0)</f>
        <v>KIT IMPLANTE SUBDÉRMICO LEVONORGESTREL MICRONIZADO 75 mg</v>
      </c>
      <c r="L218" s="419"/>
      <c r="M218" s="419"/>
      <c r="N218" s="419"/>
      <c r="O218" s="419"/>
      <c r="P218" s="419"/>
      <c r="Q218" s="419"/>
      <c r="R218" s="419"/>
      <c r="S218" s="419"/>
      <c r="T218" s="419"/>
      <c r="U218" s="419"/>
    </row>
    <row r="219" spans="1:21" ht="18">
      <c r="A219" s="615">
        <v>218</v>
      </c>
      <c r="B219" s="421" t="s">
        <v>202</v>
      </c>
      <c r="C219" s="448" t="s">
        <v>292</v>
      </c>
      <c r="D219" s="618">
        <v>20</v>
      </c>
      <c r="E219" s="49"/>
      <c r="F219" s="497"/>
      <c r="G219" s="433">
        <v>0</v>
      </c>
      <c r="H219" s="434">
        <v>0</v>
      </c>
      <c r="I219" s="50"/>
      <c r="J219" s="50"/>
      <c r="K219" s="419" t="str">
        <f>+VLOOKUP(B219,'CALIFICACION FINAL'!$B$6:$B$431,1,0)</f>
        <v xml:space="preserve">KIT PARA DRENAJE PLEURAL DE DOS CAMARAS </v>
      </c>
      <c r="L219" s="419"/>
      <c r="M219" s="419"/>
      <c r="N219" s="419"/>
      <c r="O219" s="419"/>
      <c r="P219" s="419"/>
      <c r="Q219" s="419"/>
      <c r="R219" s="419"/>
      <c r="S219" s="419"/>
      <c r="T219" s="419"/>
      <c r="U219" s="419"/>
    </row>
    <row r="220" spans="1:21" ht="36">
      <c r="A220" s="615">
        <v>219</v>
      </c>
      <c r="B220" s="421" t="s">
        <v>796</v>
      </c>
      <c r="C220" s="448" t="s">
        <v>324</v>
      </c>
      <c r="D220" s="618">
        <v>2</v>
      </c>
      <c r="E220" s="49"/>
      <c r="F220" s="497"/>
      <c r="G220" s="433">
        <v>0</v>
      </c>
      <c r="H220" s="434">
        <v>0</v>
      </c>
      <c r="I220" s="50"/>
      <c r="J220" s="50"/>
      <c r="K220" s="419" t="str">
        <f>+VLOOKUP(B220,'CALIFICACION FINAL'!$B$6:$B$431,1,0)</f>
        <v>KIT INCUBADORA SMART WELL CINTA INK DE IMPRESION Y ROLLO DE PAPEL PARA IMPRESORA SMART  WELL</v>
      </c>
      <c r="L220" s="419"/>
      <c r="M220" s="419"/>
      <c r="N220" s="419"/>
      <c r="O220" s="419"/>
      <c r="P220" s="419"/>
      <c r="Q220" s="419"/>
      <c r="R220" s="419"/>
      <c r="S220" s="419"/>
      <c r="T220" s="419"/>
      <c r="U220" s="419"/>
    </row>
    <row r="221" spans="1:21" ht="18">
      <c r="A221" s="615">
        <v>220</v>
      </c>
      <c r="B221" s="421" t="s">
        <v>162</v>
      </c>
      <c r="C221" s="448" t="s">
        <v>291</v>
      </c>
      <c r="D221" s="618">
        <v>16</v>
      </c>
      <c r="E221" s="49"/>
      <c r="F221" s="497"/>
      <c r="G221" s="433">
        <v>0</v>
      </c>
      <c r="H221" s="434">
        <v>0</v>
      </c>
      <c r="I221" s="50"/>
      <c r="J221" s="50"/>
      <c r="K221" s="419" t="str">
        <f>+VLOOKUP(B221,'CALIFICACION FINAL'!$B$6:$B$431,1,0)</f>
        <v xml:space="preserve">LAMINA PORTA OBJETO </v>
      </c>
      <c r="L221" s="419"/>
      <c r="M221" s="419"/>
      <c r="N221" s="419"/>
      <c r="O221" s="419"/>
      <c r="P221" s="419"/>
      <c r="Q221" s="419"/>
      <c r="R221" s="419"/>
      <c r="S221" s="419"/>
      <c r="T221" s="419"/>
      <c r="U221" s="419"/>
    </row>
    <row r="222" spans="1:21" ht="18">
      <c r="A222" s="615">
        <v>221</v>
      </c>
      <c r="B222" s="421" t="s">
        <v>163</v>
      </c>
      <c r="C222" s="448" t="s">
        <v>291</v>
      </c>
      <c r="D222" s="618">
        <v>8</v>
      </c>
      <c r="E222" s="49"/>
      <c r="F222" s="497"/>
      <c r="G222" s="433">
        <v>0</v>
      </c>
      <c r="H222" s="434">
        <v>0</v>
      </c>
      <c r="I222" s="50"/>
      <c r="J222" s="50"/>
      <c r="K222" s="419" t="str">
        <f>+VLOOKUP(B222,'CALIFICACION FINAL'!$B$6:$B$431,1,0)</f>
        <v>LAMINILLAS CUBRE OBJETOS 22 X 40</v>
      </c>
      <c r="L222" s="419"/>
      <c r="M222" s="419"/>
      <c r="N222" s="419"/>
      <c r="O222" s="419"/>
      <c r="P222" s="419"/>
      <c r="Q222" s="419"/>
      <c r="R222" s="419"/>
      <c r="S222" s="419"/>
      <c r="T222" s="419"/>
      <c r="U222" s="419"/>
    </row>
    <row r="223" spans="1:21" ht="18">
      <c r="A223" s="615">
        <v>222</v>
      </c>
      <c r="B223" s="421" t="s">
        <v>164</v>
      </c>
      <c r="C223" s="448" t="s">
        <v>292</v>
      </c>
      <c r="D223" s="618">
        <v>700</v>
      </c>
      <c r="E223" s="49"/>
      <c r="F223" s="497"/>
      <c r="G223" s="433">
        <v>0</v>
      </c>
      <c r="H223" s="434">
        <v>0</v>
      </c>
      <c r="I223" s="50"/>
      <c r="J223" s="50"/>
      <c r="K223" s="419" t="str">
        <f>+VLOOKUP(B223,'CALIFICACION FINAL'!$B$6:$B$431,1,0)</f>
        <v>LAPIZ PARA ELECTROBISTURI VALLEYLAB-GOLDEN</v>
      </c>
      <c r="L223" s="419"/>
      <c r="M223" s="419"/>
      <c r="N223" s="419"/>
      <c r="O223" s="419"/>
      <c r="P223" s="419"/>
      <c r="Q223" s="419"/>
      <c r="R223" s="419"/>
      <c r="S223" s="419"/>
      <c r="T223" s="419"/>
      <c r="U223" s="419"/>
    </row>
    <row r="224" spans="1:21" ht="19">
      <c r="A224" s="615">
        <v>223</v>
      </c>
      <c r="B224" s="619" t="s">
        <v>797</v>
      </c>
      <c r="C224" s="617" t="s">
        <v>292</v>
      </c>
      <c r="D224" s="618">
        <v>4</v>
      </c>
      <c r="E224" s="49">
        <v>25652</v>
      </c>
      <c r="F224" s="497">
        <v>4105</v>
      </c>
      <c r="G224" s="433">
        <v>29757</v>
      </c>
      <c r="H224" s="434">
        <v>119028</v>
      </c>
      <c r="I224" s="50" t="s">
        <v>686</v>
      </c>
      <c r="J224" s="50" t="s">
        <v>1515</v>
      </c>
      <c r="K224" s="419" t="str">
        <f>+VLOOKUP(B224,'CALIFICACION FINAL'!$B$6:$B$431,1,0)</f>
        <v xml:space="preserve">LIGACLIP LT 300 CARTUCHO </v>
      </c>
      <c r="L224" s="419"/>
      <c r="M224" s="419"/>
      <c r="N224" s="419"/>
      <c r="O224" s="419"/>
      <c r="P224" s="419"/>
      <c r="Q224" s="419"/>
      <c r="R224" s="419"/>
      <c r="S224" s="419"/>
      <c r="T224" s="419"/>
      <c r="U224" s="419"/>
    </row>
    <row r="225" spans="1:21" ht="18">
      <c r="A225" s="615">
        <v>224</v>
      </c>
      <c r="B225" s="421" t="s">
        <v>165</v>
      </c>
      <c r="C225" s="448" t="s">
        <v>292</v>
      </c>
      <c r="D225" s="618">
        <v>120</v>
      </c>
      <c r="E225" s="49"/>
      <c r="F225" s="498"/>
      <c r="G225" s="433">
        <v>0</v>
      </c>
      <c r="H225" s="434">
        <v>0</v>
      </c>
      <c r="I225" s="50"/>
      <c r="J225" s="50"/>
      <c r="K225" s="419" t="str">
        <f>+VLOOKUP(B225,'CALIFICACION FINAL'!$B$6:$B$431,1,0)</f>
        <v>LLAVE DE TRES VIAS PLASTICA</v>
      </c>
      <c r="L225" s="419"/>
      <c r="M225" s="419"/>
      <c r="N225" s="419"/>
      <c r="O225" s="419"/>
      <c r="P225" s="419"/>
      <c r="Q225" s="419"/>
      <c r="R225" s="419"/>
      <c r="S225" s="419"/>
      <c r="T225" s="419"/>
      <c r="U225" s="419"/>
    </row>
    <row r="226" spans="1:21" ht="18">
      <c r="A226" s="615">
        <v>225</v>
      </c>
      <c r="B226" s="421" t="s">
        <v>166</v>
      </c>
      <c r="C226" s="448" t="s">
        <v>292</v>
      </c>
      <c r="D226" s="618">
        <v>4</v>
      </c>
      <c r="E226" s="49">
        <v>297647</v>
      </c>
      <c r="F226" s="498">
        <v>0</v>
      </c>
      <c r="G226" s="433">
        <v>297647</v>
      </c>
      <c r="H226" s="434">
        <v>1190588</v>
      </c>
      <c r="I226" s="50" t="s">
        <v>686</v>
      </c>
      <c r="J226" s="50" t="s">
        <v>1458</v>
      </c>
      <c r="K226" s="419" t="str">
        <f>+VLOOKUP(B226,'CALIFICACION FINAL'!$B$6:$B$431,1,0)</f>
        <v>MALLA DE PROLENE 30 X 30 REF P</v>
      </c>
      <c r="L226" s="419"/>
      <c r="M226" s="419"/>
      <c r="N226" s="419"/>
      <c r="O226" s="419"/>
      <c r="P226" s="419"/>
      <c r="Q226" s="419"/>
      <c r="R226" s="419"/>
      <c r="S226" s="419"/>
      <c r="T226" s="419"/>
      <c r="U226" s="419"/>
    </row>
    <row r="227" spans="1:21" s="54" customFormat="1" ht="18">
      <c r="A227" s="615">
        <v>226</v>
      </c>
      <c r="B227" s="421" t="s">
        <v>167</v>
      </c>
      <c r="C227" s="448" t="s">
        <v>326</v>
      </c>
      <c r="D227" s="618">
        <v>4</v>
      </c>
      <c r="E227" s="49"/>
      <c r="F227" s="497"/>
      <c r="G227" s="433">
        <v>0</v>
      </c>
      <c r="H227" s="434">
        <v>0</v>
      </c>
      <c r="I227" s="53"/>
      <c r="J227" s="53"/>
      <c r="K227" s="419" t="str">
        <f>+VLOOKUP(B227,'CALIFICACION FINAL'!$B$6:$B$431,1,0)</f>
        <v>MANGUERA CORRUGADA X 22 MM X 30MTS</v>
      </c>
      <c r="L227" s="435"/>
      <c r="M227" s="435"/>
      <c r="N227" s="435"/>
      <c r="O227" s="435"/>
      <c r="P227" s="435"/>
      <c r="Q227" s="435"/>
      <c r="R227" s="435"/>
      <c r="S227" s="435"/>
      <c r="T227" s="435"/>
      <c r="U227" s="435"/>
    </row>
    <row r="228" spans="1:21" s="54" customFormat="1" ht="18">
      <c r="A228" s="615">
        <v>227</v>
      </c>
      <c r="B228" s="421" t="s">
        <v>168</v>
      </c>
      <c r="C228" s="448" t="s">
        <v>292</v>
      </c>
      <c r="D228" s="618">
        <v>200</v>
      </c>
      <c r="E228" s="49"/>
      <c r="F228" s="497"/>
      <c r="G228" s="433">
        <v>0</v>
      </c>
      <c r="H228" s="434">
        <v>0</v>
      </c>
      <c r="I228" s="53"/>
      <c r="J228" s="53"/>
      <c r="K228" s="419" t="str">
        <f>+VLOOKUP(B228,'CALIFICACION FINAL'!$B$6:$B$431,1,0)</f>
        <v>MAQUINA DE AFEITAR DESECHABLE DOBLE HOJA</v>
      </c>
      <c r="L228" s="435"/>
      <c r="M228" s="435"/>
      <c r="N228" s="435"/>
      <c r="O228" s="435"/>
      <c r="P228" s="435"/>
      <c r="Q228" s="435"/>
      <c r="R228" s="435"/>
      <c r="S228" s="435"/>
      <c r="T228" s="435"/>
      <c r="U228" s="435"/>
    </row>
    <row r="229" spans="1:21" s="70" customFormat="1" ht="18">
      <c r="A229" s="615">
        <v>228</v>
      </c>
      <c r="B229" s="421" t="s">
        <v>172</v>
      </c>
      <c r="C229" s="448" t="s">
        <v>292</v>
      </c>
      <c r="D229" s="618">
        <v>12</v>
      </c>
      <c r="E229" s="49"/>
      <c r="F229" s="503"/>
      <c r="G229" s="433">
        <v>0</v>
      </c>
      <c r="H229" s="434">
        <v>0</v>
      </c>
      <c r="I229" s="68"/>
      <c r="J229" s="68"/>
      <c r="K229" s="419" t="str">
        <f>+VLOOKUP(B229,'CALIFICACION FINAL'!$B$6:$B$431,1,0)</f>
        <v>MARCARA LARINGEA REUSABLE No. 1</v>
      </c>
      <c r="L229" s="452"/>
      <c r="M229" s="452"/>
      <c r="N229" s="452"/>
      <c r="O229" s="452"/>
      <c r="P229" s="452"/>
      <c r="Q229" s="452"/>
      <c r="R229" s="452"/>
      <c r="S229" s="452"/>
      <c r="T229" s="452"/>
      <c r="U229" s="452"/>
    </row>
    <row r="230" spans="1:21" ht="18">
      <c r="A230" s="615">
        <v>229</v>
      </c>
      <c r="B230" s="421" t="s">
        <v>169</v>
      </c>
      <c r="C230" s="448" t="s">
        <v>292</v>
      </c>
      <c r="D230" s="618">
        <v>40</v>
      </c>
      <c r="E230" s="49"/>
      <c r="F230" s="497"/>
      <c r="G230" s="433">
        <v>0</v>
      </c>
      <c r="H230" s="434">
        <v>0</v>
      </c>
      <c r="I230" s="50"/>
      <c r="J230" s="50"/>
      <c r="K230" s="419" t="str">
        <f>+VLOOKUP(B230,'CALIFICACION FINAL'!$B$6:$B$431,1,0)</f>
        <v>MASCARA  VENTURY PEDIATRICA KIT</v>
      </c>
      <c r="L230" s="419"/>
      <c r="M230" s="419"/>
      <c r="N230" s="419"/>
      <c r="O230" s="419"/>
      <c r="P230" s="419"/>
      <c r="Q230" s="419"/>
      <c r="R230" s="419"/>
      <c r="S230" s="419"/>
      <c r="T230" s="419"/>
      <c r="U230" s="419"/>
    </row>
    <row r="231" spans="1:21" ht="18">
      <c r="A231" s="615">
        <v>230</v>
      </c>
      <c r="B231" s="421" t="s">
        <v>170</v>
      </c>
      <c r="C231" s="448" t="s">
        <v>292</v>
      </c>
      <c r="D231" s="618">
        <v>4</v>
      </c>
      <c r="E231" s="49"/>
      <c r="F231" s="497"/>
      <c r="G231" s="433">
        <v>0</v>
      </c>
      <c r="H231" s="434">
        <v>0</v>
      </c>
      <c r="I231" s="50"/>
      <c r="J231" s="50"/>
      <c r="K231" s="419" t="str">
        <f>+VLOOKUP(B231,'CALIFICACION FINAL'!$B$6:$B$431,1,0)</f>
        <v xml:space="preserve">MASCARA DE TRAQUEOSTOMIA ADULTO </v>
      </c>
      <c r="L231" s="419"/>
      <c r="M231" s="419"/>
      <c r="N231" s="419"/>
      <c r="O231" s="419"/>
      <c r="P231" s="419"/>
      <c r="Q231" s="419"/>
      <c r="R231" s="419"/>
      <c r="S231" s="419"/>
      <c r="T231" s="419"/>
      <c r="U231" s="419"/>
    </row>
    <row r="232" spans="1:21" ht="18">
      <c r="A232" s="615">
        <v>231</v>
      </c>
      <c r="B232" s="421" t="s">
        <v>171</v>
      </c>
      <c r="C232" s="448" t="s">
        <v>292</v>
      </c>
      <c r="D232" s="618">
        <v>4</v>
      </c>
      <c r="E232" s="49"/>
      <c r="F232" s="498"/>
      <c r="G232" s="433">
        <v>0</v>
      </c>
      <c r="H232" s="434">
        <v>0</v>
      </c>
      <c r="I232" s="50"/>
      <c r="J232" s="50"/>
      <c r="K232" s="419" t="str">
        <f>+VLOOKUP(B232,'CALIFICACION FINAL'!$B$6:$B$431,1,0)</f>
        <v>MASCARA DE TRAQUEOSTOMIA PEDIATRICO</v>
      </c>
      <c r="L232" s="419"/>
      <c r="M232" s="419"/>
      <c r="N232" s="419"/>
      <c r="O232" s="419"/>
      <c r="P232" s="419"/>
      <c r="Q232" s="419"/>
      <c r="R232" s="419"/>
      <c r="S232" s="419"/>
      <c r="T232" s="419"/>
      <c r="U232" s="419"/>
    </row>
    <row r="233" spans="1:21" s="71" customFormat="1" ht="18">
      <c r="A233" s="615">
        <v>232</v>
      </c>
      <c r="B233" s="421" t="s">
        <v>174</v>
      </c>
      <c r="C233" s="448" t="s">
        <v>292</v>
      </c>
      <c r="D233" s="618">
        <v>12</v>
      </c>
      <c r="E233" s="49"/>
      <c r="F233" s="497"/>
      <c r="G233" s="433">
        <v>0</v>
      </c>
      <c r="H233" s="434">
        <v>0</v>
      </c>
      <c r="I233" s="64"/>
      <c r="J233" s="64"/>
      <c r="K233" s="419" t="str">
        <f>+VLOOKUP(B233,'CALIFICACION FINAL'!$B$6:$B$431,1,0)</f>
        <v>MASCARA LARINGEA REUSABLE No 2</v>
      </c>
      <c r="L233" s="453"/>
      <c r="M233" s="453"/>
      <c r="N233" s="453"/>
      <c r="O233" s="453"/>
      <c r="P233" s="453"/>
      <c r="Q233" s="453"/>
      <c r="R233" s="453"/>
      <c r="S233" s="453"/>
      <c r="T233" s="453"/>
      <c r="U233" s="453"/>
    </row>
    <row r="234" spans="1:21" s="63" customFormat="1" ht="18">
      <c r="A234" s="615">
        <v>233</v>
      </c>
      <c r="B234" s="421" t="s">
        <v>176</v>
      </c>
      <c r="C234" s="448" t="s">
        <v>292</v>
      </c>
      <c r="D234" s="618">
        <v>12</v>
      </c>
      <c r="E234" s="49"/>
      <c r="F234" s="497"/>
      <c r="G234" s="433">
        <v>0</v>
      </c>
      <c r="H234" s="434">
        <v>0</v>
      </c>
      <c r="I234" s="444"/>
      <c r="J234" s="444"/>
      <c r="K234" s="419" t="str">
        <f>+VLOOKUP(B234,'CALIFICACION FINAL'!$B$6:$B$431,1,0)</f>
        <v>MASCARA LARINGEA REUSABLE No 3</v>
      </c>
      <c r="L234" s="445"/>
      <c r="M234" s="445"/>
      <c r="N234" s="445"/>
      <c r="O234" s="445"/>
      <c r="P234" s="445"/>
      <c r="Q234" s="445"/>
      <c r="R234" s="445"/>
      <c r="S234" s="445"/>
      <c r="T234" s="445"/>
      <c r="U234" s="445"/>
    </row>
    <row r="235" spans="1:21" s="63" customFormat="1" ht="18">
      <c r="A235" s="615">
        <v>234</v>
      </c>
      <c r="B235" s="421" t="s">
        <v>177</v>
      </c>
      <c r="C235" s="448" t="s">
        <v>292</v>
      </c>
      <c r="D235" s="618">
        <v>12</v>
      </c>
      <c r="E235" s="49"/>
      <c r="F235" s="497"/>
      <c r="G235" s="433">
        <v>0</v>
      </c>
      <c r="H235" s="434">
        <v>0</v>
      </c>
      <c r="I235" s="444"/>
      <c r="J235" s="444"/>
      <c r="K235" s="419" t="str">
        <f>+VLOOKUP(B235,'CALIFICACION FINAL'!$B$6:$B$431,1,0)</f>
        <v>MASCARA LARINGEA REUSABLE No 4</v>
      </c>
      <c r="L235" s="445"/>
      <c r="M235" s="445"/>
      <c r="N235" s="445"/>
      <c r="O235" s="445"/>
      <c r="P235" s="445"/>
      <c r="Q235" s="445"/>
      <c r="R235" s="445"/>
      <c r="S235" s="445"/>
      <c r="T235" s="445"/>
      <c r="U235" s="445"/>
    </row>
    <row r="236" spans="1:21" s="54" customFormat="1" ht="18">
      <c r="A236" s="615">
        <v>235</v>
      </c>
      <c r="B236" s="421" t="s">
        <v>178</v>
      </c>
      <c r="C236" s="448" t="s">
        <v>292</v>
      </c>
      <c r="D236" s="618">
        <v>12</v>
      </c>
      <c r="E236" s="49"/>
      <c r="F236" s="498"/>
      <c r="G236" s="433">
        <v>0</v>
      </c>
      <c r="H236" s="434">
        <v>0</v>
      </c>
      <c r="I236" s="53"/>
      <c r="J236" s="53"/>
      <c r="K236" s="419" t="str">
        <f>+VLOOKUP(B236,'CALIFICACION FINAL'!$B$6:$B$431,1,0)</f>
        <v>MASCARA LARINGEA REUSABLE No 4.5</v>
      </c>
      <c r="L236" s="435"/>
      <c r="M236" s="435"/>
      <c r="N236" s="435"/>
      <c r="O236" s="435"/>
      <c r="P236" s="435"/>
      <c r="Q236" s="435"/>
      <c r="R236" s="435"/>
      <c r="S236" s="435"/>
      <c r="T236" s="435"/>
      <c r="U236" s="435"/>
    </row>
    <row r="237" spans="1:21" s="54" customFormat="1" ht="18">
      <c r="A237" s="615">
        <v>236</v>
      </c>
      <c r="B237" s="421" t="s">
        <v>179</v>
      </c>
      <c r="C237" s="448" t="s">
        <v>292</v>
      </c>
      <c r="D237" s="618">
        <v>12</v>
      </c>
      <c r="E237" s="49"/>
      <c r="F237" s="498"/>
      <c r="G237" s="433">
        <v>0</v>
      </c>
      <c r="H237" s="434">
        <v>0</v>
      </c>
      <c r="I237" s="53"/>
      <c r="J237" s="53"/>
      <c r="K237" s="419" t="str">
        <f>+VLOOKUP(B237,'CALIFICACION FINAL'!$B$6:$B$431,1,0)</f>
        <v>MASCARA LARINGEA REUSABLE No 5</v>
      </c>
      <c r="L237" s="435"/>
      <c r="M237" s="435"/>
      <c r="N237" s="435"/>
      <c r="O237" s="435"/>
      <c r="P237" s="435"/>
      <c r="Q237" s="435"/>
      <c r="R237" s="435"/>
      <c r="S237" s="435"/>
      <c r="T237" s="435"/>
      <c r="U237" s="435"/>
    </row>
    <row r="238" spans="1:21" s="54" customFormat="1" ht="18">
      <c r="A238" s="615">
        <v>237</v>
      </c>
      <c r="B238" s="421" t="s">
        <v>180</v>
      </c>
      <c r="C238" s="448" t="s">
        <v>292</v>
      </c>
      <c r="D238" s="618">
        <v>12</v>
      </c>
      <c r="E238" s="49"/>
      <c r="F238" s="498"/>
      <c r="G238" s="433">
        <v>0</v>
      </c>
      <c r="H238" s="434">
        <v>0</v>
      </c>
      <c r="I238" s="53"/>
      <c r="J238" s="53"/>
      <c r="K238" s="419" t="str">
        <f>+VLOOKUP(B238,'CALIFICACION FINAL'!$B$6:$B$431,1,0)</f>
        <v>MASCARA LARINGEA REUSABLE No 5,5</v>
      </c>
      <c r="L238" s="435"/>
      <c r="M238" s="435"/>
      <c r="N238" s="435"/>
      <c r="O238" s="435"/>
      <c r="P238" s="435"/>
      <c r="Q238" s="435"/>
      <c r="R238" s="435"/>
      <c r="S238" s="435"/>
      <c r="T238" s="435"/>
      <c r="U238" s="435"/>
    </row>
    <row r="239" spans="1:21" s="54" customFormat="1" ht="18">
      <c r="A239" s="615">
        <v>238</v>
      </c>
      <c r="B239" s="421" t="s">
        <v>173</v>
      </c>
      <c r="C239" s="448" t="s">
        <v>292</v>
      </c>
      <c r="D239" s="618">
        <v>12</v>
      </c>
      <c r="E239" s="49"/>
      <c r="F239" s="498"/>
      <c r="G239" s="433">
        <v>0</v>
      </c>
      <c r="H239" s="434">
        <v>0</v>
      </c>
      <c r="I239" s="53"/>
      <c r="J239" s="53"/>
      <c r="K239" s="419" t="str">
        <f>+VLOOKUP(B239,'CALIFICACION FINAL'!$B$6:$B$431,1,0)</f>
        <v>MASCARA LARINGEA REUSABLE No. 1,5</v>
      </c>
      <c r="L239" s="435"/>
      <c r="M239" s="435"/>
      <c r="N239" s="435"/>
      <c r="O239" s="435"/>
      <c r="P239" s="435"/>
      <c r="Q239" s="435"/>
      <c r="R239" s="435"/>
      <c r="S239" s="435"/>
      <c r="T239" s="435"/>
      <c r="U239" s="435"/>
    </row>
    <row r="240" spans="1:21" s="54" customFormat="1" ht="18">
      <c r="A240" s="615">
        <v>239</v>
      </c>
      <c r="B240" s="421" t="s">
        <v>175</v>
      </c>
      <c r="C240" s="448" t="s">
        <v>292</v>
      </c>
      <c r="D240" s="618">
        <v>12</v>
      </c>
      <c r="E240" s="49"/>
      <c r="F240" s="498"/>
      <c r="G240" s="433">
        <v>0</v>
      </c>
      <c r="H240" s="434">
        <v>0</v>
      </c>
      <c r="I240" s="53"/>
      <c r="J240" s="53"/>
      <c r="K240" s="419" t="str">
        <f>+VLOOKUP(B240,'CALIFICACION FINAL'!$B$6:$B$431,1,0)</f>
        <v>MASCARA LARINGEA REUSABLE No.2.5</v>
      </c>
      <c r="L240" s="435"/>
      <c r="M240" s="435"/>
      <c r="N240" s="435"/>
      <c r="O240" s="435"/>
      <c r="P240" s="435"/>
      <c r="Q240" s="435"/>
      <c r="R240" s="435"/>
      <c r="S240" s="435"/>
      <c r="T240" s="435"/>
      <c r="U240" s="435"/>
    </row>
    <row r="241" spans="1:21" s="54" customFormat="1" ht="18">
      <c r="A241" s="615">
        <v>240</v>
      </c>
      <c r="B241" s="421" t="s">
        <v>181</v>
      </c>
      <c r="C241" s="448" t="s">
        <v>292</v>
      </c>
      <c r="D241" s="618">
        <v>80</v>
      </c>
      <c r="E241" s="49"/>
      <c r="F241" s="498"/>
      <c r="G241" s="433">
        <v>0</v>
      </c>
      <c r="H241" s="434">
        <v>0</v>
      </c>
      <c r="I241" s="53"/>
      <c r="J241" s="53"/>
      <c r="K241" s="419" t="str">
        <f>+VLOOKUP(B241,'CALIFICACION FINAL'!$B$6:$B$431,1,0)</f>
        <v>MASCARA PARA OXIGENO CON RESERVORIO ADULTO</v>
      </c>
      <c r="L241" s="435"/>
      <c r="M241" s="435"/>
      <c r="N241" s="435"/>
      <c r="O241" s="435"/>
      <c r="P241" s="435"/>
      <c r="Q241" s="435"/>
      <c r="R241" s="435"/>
      <c r="S241" s="435"/>
      <c r="T241" s="435"/>
      <c r="U241" s="435"/>
    </row>
    <row r="242" spans="1:21" s="54" customFormat="1" ht="18">
      <c r="A242" s="615">
        <v>241</v>
      </c>
      <c r="B242" s="439" t="s">
        <v>798</v>
      </c>
      <c r="C242" s="617" t="s">
        <v>292</v>
      </c>
      <c r="D242" s="618">
        <v>40</v>
      </c>
      <c r="E242" s="49"/>
      <c r="F242" s="498"/>
      <c r="G242" s="433">
        <v>0</v>
      </c>
      <c r="H242" s="434">
        <v>0</v>
      </c>
      <c r="I242" s="53"/>
      <c r="J242" s="53"/>
      <c r="K242" s="419" t="str">
        <f>+VLOOKUP(B242,'CALIFICACION FINAL'!$B$6:$B$431,1,0)</f>
        <v>MASCARA PARA OXIGENO CON RESERVORIO PEDIATRICA</v>
      </c>
      <c r="L242" s="435"/>
      <c r="M242" s="435"/>
      <c r="N242" s="435"/>
      <c r="O242" s="435"/>
      <c r="P242" s="435"/>
      <c r="Q242" s="435"/>
      <c r="R242" s="435"/>
      <c r="S242" s="435"/>
      <c r="T242" s="435"/>
      <c r="U242" s="435"/>
    </row>
    <row r="243" spans="1:21" s="54" customFormat="1" ht="18">
      <c r="A243" s="615">
        <v>242</v>
      </c>
      <c r="B243" s="421" t="s">
        <v>182</v>
      </c>
      <c r="C243" s="448" t="s">
        <v>292</v>
      </c>
      <c r="D243" s="618">
        <v>200</v>
      </c>
      <c r="E243" s="49"/>
      <c r="F243" s="498"/>
      <c r="G243" s="433">
        <v>0</v>
      </c>
      <c r="H243" s="434">
        <v>0</v>
      </c>
      <c r="I243" s="53"/>
      <c r="J243" s="53"/>
      <c r="K243" s="419" t="str">
        <f>+VLOOKUP(B243,'CALIFICACION FINAL'!$B$6:$B$431,1,0)</f>
        <v>MASCARA SIMPLE PARA OXIGENO ADULTO</v>
      </c>
      <c r="L243" s="435"/>
      <c r="M243" s="435"/>
      <c r="N243" s="435"/>
      <c r="O243" s="435"/>
      <c r="P243" s="435"/>
      <c r="Q243" s="435"/>
      <c r="R243" s="435"/>
      <c r="S243" s="435"/>
      <c r="T243" s="435"/>
      <c r="U243" s="435"/>
    </row>
    <row r="244" spans="1:21" s="54" customFormat="1" ht="18">
      <c r="A244" s="615">
        <v>243</v>
      </c>
      <c r="B244" s="421" t="s">
        <v>183</v>
      </c>
      <c r="C244" s="448" t="s">
        <v>292</v>
      </c>
      <c r="D244" s="618">
        <v>80</v>
      </c>
      <c r="E244" s="49"/>
      <c r="F244" s="498"/>
      <c r="G244" s="433">
        <v>0</v>
      </c>
      <c r="H244" s="434">
        <v>0</v>
      </c>
      <c r="I244" s="53"/>
      <c r="J244" s="53"/>
      <c r="K244" s="419" t="str">
        <f>+VLOOKUP(B244,'CALIFICACION FINAL'!$B$6:$B$431,1,0)</f>
        <v>MASCARA SIMPLE PARA OXIGENO PEDIATRICA</v>
      </c>
      <c r="L244" s="435"/>
      <c r="M244" s="435"/>
      <c r="N244" s="435"/>
      <c r="O244" s="435"/>
      <c r="P244" s="435"/>
      <c r="Q244" s="435"/>
      <c r="R244" s="435"/>
      <c r="S244" s="435"/>
      <c r="T244" s="435"/>
      <c r="U244" s="435"/>
    </row>
    <row r="245" spans="1:21" s="54" customFormat="1" ht="18">
      <c r="A245" s="615">
        <v>244</v>
      </c>
      <c r="B245" s="421" t="s">
        <v>184</v>
      </c>
      <c r="C245" s="448" t="s">
        <v>292</v>
      </c>
      <c r="D245" s="618">
        <v>60</v>
      </c>
      <c r="E245" s="49"/>
      <c r="F245" s="498"/>
      <c r="G245" s="433">
        <v>0</v>
      </c>
      <c r="H245" s="434">
        <v>0</v>
      </c>
      <c r="I245" s="53"/>
      <c r="J245" s="53"/>
      <c r="K245" s="419" t="str">
        <f>+VLOOKUP(B245,'CALIFICACION FINAL'!$B$6:$B$431,1,0)</f>
        <v>MASCARA VENTURY ADULTO KIT</v>
      </c>
      <c r="L245" s="435"/>
      <c r="M245" s="435"/>
      <c r="N245" s="435"/>
      <c r="O245" s="435"/>
      <c r="P245" s="435"/>
      <c r="Q245" s="435"/>
      <c r="R245" s="435"/>
      <c r="S245" s="435"/>
      <c r="T245" s="435"/>
      <c r="U245" s="435"/>
    </row>
    <row r="246" spans="1:21" s="54" customFormat="1" ht="18">
      <c r="A246" s="615">
        <v>245</v>
      </c>
      <c r="B246" s="421" t="s">
        <v>188</v>
      </c>
      <c r="C246" s="448" t="s">
        <v>292</v>
      </c>
      <c r="D246" s="618">
        <v>60</v>
      </c>
      <c r="E246" s="49"/>
      <c r="F246" s="498"/>
      <c r="G246" s="433">
        <v>0</v>
      </c>
      <c r="H246" s="434">
        <v>0</v>
      </c>
      <c r="I246" s="53"/>
      <c r="J246" s="53"/>
      <c r="K246" s="419" t="str">
        <f>+VLOOKUP(B246,'CALIFICACION FINAL'!$B$6:$B$431,1,0)</f>
        <v>MASCARILLA P/ ANESTESIA No.3 DESECHABLE</v>
      </c>
      <c r="L246" s="435"/>
      <c r="M246" s="435"/>
      <c r="N246" s="435"/>
      <c r="O246" s="435"/>
      <c r="P246" s="435"/>
      <c r="Q246" s="435"/>
      <c r="R246" s="435"/>
      <c r="S246" s="435"/>
      <c r="T246" s="435"/>
      <c r="U246" s="435"/>
    </row>
    <row r="247" spans="1:21" s="54" customFormat="1" ht="18">
      <c r="A247" s="615">
        <v>246</v>
      </c>
      <c r="B247" s="421" t="s">
        <v>185</v>
      </c>
      <c r="C247" s="448" t="s">
        <v>292</v>
      </c>
      <c r="D247" s="618">
        <v>20</v>
      </c>
      <c r="E247" s="49"/>
      <c r="F247" s="498"/>
      <c r="G247" s="433">
        <v>0</v>
      </c>
      <c r="H247" s="434">
        <v>0</v>
      </c>
      <c r="I247" s="53"/>
      <c r="J247" s="53"/>
      <c r="K247" s="419" t="str">
        <f>+VLOOKUP(B247,'CALIFICACION FINAL'!$B$6:$B$431,1,0)</f>
        <v>MASCARILLA P/ANESTESIA No. 0 DESECHABLE</v>
      </c>
      <c r="L247" s="435"/>
      <c r="M247" s="435"/>
      <c r="N247" s="435"/>
      <c r="O247" s="435"/>
      <c r="P247" s="435"/>
      <c r="Q247" s="435"/>
      <c r="R247" s="435"/>
      <c r="S247" s="435"/>
      <c r="T247" s="435"/>
      <c r="U247" s="435"/>
    </row>
    <row r="248" spans="1:21" s="54" customFormat="1" ht="18">
      <c r="A248" s="615">
        <v>247</v>
      </c>
      <c r="B248" s="421" t="s">
        <v>186</v>
      </c>
      <c r="C248" s="448" t="s">
        <v>292</v>
      </c>
      <c r="D248" s="618">
        <v>20</v>
      </c>
      <c r="E248" s="49"/>
      <c r="F248" s="498"/>
      <c r="G248" s="433">
        <v>0</v>
      </c>
      <c r="H248" s="434">
        <v>0</v>
      </c>
      <c r="I248" s="53"/>
      <c r="J248" s="53"/>
      <c r="K248" s="419" t="str">
        <f>+VLOOKUP(B248,'CALIFICACION FINAL'!$B$6:$B$431,1,0)</f>
        <v>MASCARILLA P/ANESTESIA No. 1 DESECHABLE</v>
      </c>
      <c r="L248" s="435"/>
      <c r="M248" s="435"/>
      <c r="N248" s="435"/>
      <c r="O248" s="435"/>
      <c r="P248" s="435"/>
      <c r="Q248" s="435"/>
      <c r="R248" s="435"/>
      <c r="S248" s="435"/>
      <c r="T248" s="435"/>
      <c r="U248" s="435"/>
    </row>
    <row r="249" spans="1:21" s="54" customFormat="1" ht="18">
      <c r="A249" s="615">
        <v>248</v>
      </c>
      <c r="B249" s="421" t="s">
        <v>189</v>
      </c>
      <c r="C249" s="448" t="s">
        <v>292</v>
      </c>
      <c r="D249" s="618">
        <v>40</v>
      </c>
      <c r="E249" s="49"/>
      <c r="F249" s="497"/>
      <c r="G249" s="433">
        <v>0</v>
      </c>
      <c r="H249" s="434">
        <v>0</v>
      </c>
      <c r="I249" s="53"/>
      <c r="J249" s="53"/>
      <c r="K249" s="419" t="str">
        <f>+VLOOKUP(B249,'CALIFICACION FINAL'!$B$6:$B$431,1,0)</f>
        <v>MASCARILLA P/ANESTESIA No. 4 DESECHABLE</v>
      </c>
      <c r="L249" s="435"/>
      <c r="M249" s="435"/>
      <c r="N249" s="435"/>
      <c r="O249" s="435"/>
      <c r="P249" s="435"/>
      <c r="Q249" s="435"/>
      <c r="R249" s="435"/>
      <c r="S249" s="435"/>
      <c r="T249" s="435"/>
      <c r="U249" s="435"/>
    </row>
    <row r="250" spans="1:21" ht="18">
      <c r="A250" s="615">
        <v>249</v>
      </c>
      <c r="B250" s="421" t="s">
        <v>190</v>
      </c>
      <c r="C250" s="448" t="s">
        <v>292</v>
      </c>
      <c r="D250" s="618">
        <v>40</v>
      </c>
      <c r="E250" s="49"/>
      <c r="F250" s="497"/>
      <c r="G250" s="433">
        <v>0</v>
      </c>
      <c r="H250" s="434">
        <v>0</v>
      </c>
      <c r="I250" s="50"/>
      <c r="J250" s="50"/>
      <c r="K250" s="419" t="str">
        <f>+VLOOKUP(B250,'CALIFICACION FINAL'!$B$6:$B$431,1,0)</f>
        <v>MASCARILLA P/ANESTESIA No. 5 DESECHABLE</v>
      </c>
      <c r="L250" s="419"/>
      <c r="M250" s="419"/>
      <c r="N250" s="419"/>
      <c r="O250" s="419"/>
      <c r="P250" s="419"/>
      <c r="Q250" s="419"/>
      <c r="R250" s="419"/>
      <c r="S250" s="419"/>
      <c r="T250" s="419"/>
      <c r="U250" s="419"/>
    </row>
    <row r="251" spans="1:21" ht="18">
      <c r="A251" s="615">
        <v>250</v>
      </c>
      <c r="B251" s="421" t="s">
        <v>187</v>
      </c>
      <c r="C251" s="448" t="s">
        <v>292</v>
      </c>
      <c r="D251" s="618">
        <v>32</v>
      </c>
      <c r="E251" s="49"/>
      <c r="F251" s="497"/>
      <c r="G251" s="433">
        <v>0</v>
      </c>
      <c r="H251" s="434">
        <v>0</v>
      </c>
      <c r="I251" s="50"/>
      <c r="J251" s="50"/>
      <c r="K251" s="419" t="str">
        <f>+VLOOKUP(B251,'CALIFICACION FINAL'!$B$6:$B$431,1,0)</f>
        <v>MASCARILLA P/ANESTESIA No: 2 DESECHABLE</v>
      </c>
      <c r="L251" s="419"/>
      <c r="M251" s="419"/>
      <c r="N251" s="419"/>
      <c r="O251" s="419"/>
      <c r="P251" s="419"/>
      <c r="Q251" s="419"/>
      <c r="R251" s="419"/>
      <c r="S251" s="419"/>
      <c r="T251" s="419"/>
      <c r="U251" s="419"/>
    </row>
    <row r="252" spans="1:21" ht="18">
      <c r="A252" s="615">
        <v>251</v>
      </c>
      <c r="B252" s="421" t="s">
        <v>191</v>
      </c>
      <c r="C252" s="448" t="s">
        <v>292</v>
      </c>
      <c r="D252" s="618">
        <v>600</v>
      </c>
      <c r="E252" s="49"/>
      <c r="F252" s="497"/>
      <c r="G252" s="433">
        <v>0</v>
      </c>
      <c r="H252" s="434">
        <v>0</v>
      </c>
      <c r="I252" s="50"/>
      <c r="J252" s="50"/>
      <c r="K252" s="419" t="str">
        <f>+VLOOKUP(B252,'CALIFICACION FINAL'!$B$6:$B$431,1,0)</f>
        <v>MICRONEBULIZADOR  ADULTO</v>
      </c>
      <c r="L252" s="419"/>
      <c r="M252" s="419"/>
      <c r="N252" s="419"/>
      <c r="O252" s="419"/>
      <c r="P252" s="419"/>
      <c r="Q252" s="419"/>
      <c r="R252" s="419"/>
      <c r="S252" s="419"/>
      <c r="T252" s="419"/>
      <c r="U252" s="419"/>
    </row>
    <row r="253" spans="1:21" ht="18">
      <c r="A253" s="615">
        <v>252</v>
      </c>
      <c r="B253" s="421" t="s">
        <v>192</v>
      </c>
      <c r="C253" s="448" t="s">
        <v>292</v>
      </c>
      <c r="D253" s="618">
        <v>400</v>
      </c>
      <c r="E253" s="49"/>
      <c r="F253" s="498"/>
      <c r="G253" s="433">
        <v>0</v>
      </c>
      <c r="H253" s="434">
        <v>0</v>
      </c>
      <c r="I253" s="50"/>
      <c r="J253" s="50"/>
      <c r="K253" s="419" t="str">
        <f>+VLOOKUP(B253,'CALIFICACION FINAL'!$B$6:$B$431,1,0)</f>
        <v>MICRONEBULIZADOR  PEDIATRICO</v>
      </c>
      <c r="L253" s="419"/>
      <c r="M253" s="419"/>
      <c r="N253" s="419"/>
      <c r="O253" s="419"/>
      <c r="P253" s="419"/>
      <c r="Q253" s="419"/>
      <c r="R253" s="419"/>
      <c r="S253" s="419"/>
      <c r="T253" s="419"/>
      <c r="U253" s="419"/>
    </row>
    <row r="254" spans="1:21" s="54" customFormat="1" ht="18">
      <c r="A254" s="615">
        <v>253</v>
      </c>
      <c r="B254" s="421" t="s">
        <v>193</v>
      </c>
      <c r="C254" s="448" t="s">
        <v>292</v>
      </c>
      <c r="D254" s="618">
        <v>48</v>
      </c>
      <c r="E254" s="49">
        <v>18999</v>
      </c>
      <c r="F254" s="498">
        <v>0</v>
      </c>
      <c r="G254" s="433">
        <v>18999</v>
      </c>
      <c r="H254" s="434">
        <v>911952</v>
      </c>
      <c r="I254" s="53" t="s">
        <v>686</v>
      </c>
      <c r="J254" s="53" t="s">
        <v>1516</v>
      </c>
      <c r="K254" s="419" t="str">
        <f>+VLOOKUP(B254,'CALIFICACION FINAL'!$B$6:$B$431,1,0)</f>
        <v>MONOCRYL 3/0 CON AGUJA CORTANTE</v>
      </c>
      <c r="L254" s="435"/>
      <c r="M254" s="435"/>
      <c r="N254" s="435"/>
      <c r="O254" s="435"/>
      <c r="P254" s="435"/>
      <c r="Q254" s="435"/>
      <c r="R254" s="435"/>
      <c r="S254" s="435"/>
      <c r="T254" s="435"/>
      <c r="U254" s="435"/>
    </row>
    <row r="255" spans="1:21" s="54" customFormat="1" ht="18">
      <c r="A255" s="615">
        <v>254</v>
      </c>
      <c r="B255" s="421" t="s">
        <v>194</v>
      </c>
      <c r="C255" s="448" t="s">
        <v>292</v>
      </c>
      <c r="D255" s="618">
        <v>320</v>
      </c>
      <c r="E255" s="49"/>
      <c r="F255" s="498"/>
      <c r="G255" s="433">
        <v>0</v>
      </c>
      <c r="H255" s="434">
        <v>0</v>
      </c>
      <c r="I255" s="53"/>
      <c r="J255" s="53"/>
      <c r="K255" s="419" t="str">
        <f>+VLOOKUP(B255,'CALIFICACION FINAL'!$B$6:$B$431,1,0)</f>
        <v>NIPLES PARA OXIGENO</v>
      </c>
      <c r="L255" s="435"/>
      <c r="M255" s="435"/>
      <c r="N255" s="435"/>
      <c r="O255" s="435"/>
      <c r="P255" s="435"/>
      <c r="Q255" s="435"/>
      <c r="R255" s="435"/>
      <c r="S255" s="435"/>
      <c r="T255" s="435"/>
      <c r="U255" s="435"/>
    </row>
    <row r="256" spans="1:21" s="54" customFormat="1" ht="18">
      <c r="A256" s="615">
        <v>255</v>
      </c>
      <c r="B256" s="421" t="s">
        <v>195</v>
      </c>
      <c r="C256" s="448" t="s">
        <v>327</v>
      </c>
      <c r="D256" s="618">
        <v>4</v>
      </c>
      <c r="E256" s="49">
        <v>15477</v>
      </c>
      <c r="F256" s="498">
        <v>2477</v>
      </c>
      <c r="G256" s="433">
        <v>17954</v>
      </c>
      <c r="H256" s="434">
        <v>71816</v>
      </c>
      <c r="I256" s="53" t="s">
        <v>397</v>
      </c>
      <c r="J256" s="53" t="s">
        <v>434</v>
      </c>
      <c r="K256" s="419" t="str">
        <f>+VLOOKUP(B256,'CALIFICACION FINAL'!$B$6:$B$431,1,0)</f>
        <v>PARCHE OCULAR ADULTO</v>
      </c>
      <c r="L256" s="435"/>
      <c r="M256" s="435"/>
      <c r="N256" s="435"/>
      <c r="O256" s="435"/>
      <c r="P256" s="435"/>
      <c r="Q256" s="435"/>
      <c r="R256" s="435"/>
      <c r="S256" s="435"/>
      <c r="T256" s="435"/>
      <c r="U256" s="435"/>
    </row>
    <row r="257" spans="1:21" s="63" customFormat="1" ht="18">
      <c r="A257" s="615">
        <v>256</v>
      </c>
      <c r="B257" s="421" t="s">
        <v>196</v>
      </c>
      <c r="C257" s="448" t="s">
        <v>327</v>
      </c>
      <c r="D257" s="618">
        <v>4</v>
      </c>
      <c r="E257" s="49">
        <v>16358</v>
      </c>
      <c r="F257" s="501">
        <v>2617</v>
      </c>
      <c r="G257" s="433">
        <v>18975</v>
      </c>
      <c r="H257" s="434">
        <v>75900</v>
      </c>
      <c r="I257" s="444" t="s">
        <v>397</v>
      </c>
      <c r="J257" s="53" t="s">
        <v>434</v>
      </c>
      <c r="K257" s="419" t="str">
        <f>+VLOOKUP(B257,'CALIFICACION FINAL'!$B$6:$B$431,1,0)</f>
        <v>PARCHE OCULAR PEDIATRICO</v>
      </c>
      <c r="L257" s="445"/>
      <c r="M257" s="445"/>
      <c r="N257" s="445"/>
      <c r="O257" s="445"/>
      <c r="P257" s="445"/>
      <c r="Q257" s="445"/>
      <c r="R257" s="445"/>
      <c r="S257" s="445"/>
      <c r="T257" s="445"/>
      <c r="U257" s="445"/>
    </row>
    <row r="258" spans="1:21" s="63" customFormat="1" ht="18">
      <c r="A258" s="615">
        <v>257</v>
      </c>
      <c r="B258" s="421" t="s">
        <v>799</v>
      </c>
      <c r="C258" s="448" t="s">
        <v>317</v>
      </c>
      <c r="D258" s="618">
        <v>4</v>
      </c>
      <c r="E258" s="49">
        <v>51190</v>
      </c>
      <c r="F258" s="501">
        <v>0</v>
      </c>
      <c r="G258" s="433">
        <v>51190</v>
      </c>
      <c r="H258" s="434">
        <v>204760</v>
      </c>
      <c r="I258" s="444" t="s">
        <v>369</v>
      </c>
      <c r="J258" s="444" t="s">
        <v>1417</v>
      </c>
      <c r="K258" s="419" t="str">
        <f>+VLOOKUP(B258,'CALIFICACION FINAL'!$B$6:$B$431,1,0)</f>
        <v xml:space="preserve">PASTA HIDROACTIVA CON HIDROCOLOIDES </v>
      </c>
      <c r="L258" s="445"/>
      <c r="M258" s="445"/>
      <c r="N258" s="445"/>
      <c r="O258" s="445"/>
      <c r="P258" s="445"/>
      <c r="Q258" s="445"/>
      <c r="R258" s="445"/>
      <c r="S258" s="445"/>
      <c r="T258" s="445"/>
      <c r="U258" s="445"/>
    </row>
    <row r="259" spans="1:21" s="58" customFormat="1" ht="18">
      <c r="A259" s="615">
        <v>258</v>
      </c>
      <c r="B259" s="421" t="s">
        <v>198</v>
      </c>
      <c r="C259" s="448" t="s">
        <v>328</v>
      </c>
      <c r="D259" s="618">
        <v>4</v>
      </c>
      <c r="E259" s="49">
        <v>42023</v>
      </c>
      <c r="F259" s="500">
        <v>0</v>
      </c>
      <c r="G259" s="433">
        <v>42023</v>
      </c>
      <c r="H259" s="434">
        <v>168092</v>
      </c>
      <c r="I259" s="59" t="s">
        <v>369</v>
      </c>
      <c r="J259" s="59" t="s">
        <v>691</v>
      </c>
      <c r="K259" s="419" t="str">
        <f>+VLOOKUP(B259,'CALIFICACION FINAL'!$B$6:$B$431,1,0)</f>
        <v xml:space="preserve">PASTA PROTECTORA DE PIEL </v>
      </c>
      <c r="L259" s="437"/>
      <c r="M259" s="437"/>
      <c r="N259" s="437"/>
      <c r="O259" s="437"/>
      <c r="P259" s="437"/>
      <c r="Q259" s="437"/>
      <c r="R259" s="437"/>
      <c r="S259" s="437"/>
      <c r="T259" s="437"/>
      <c r="U259" s="437"/>
    </row>
    <row r="260" spans="1:21" s="60" customFormat="1" ht="18">
      <c r="A260" s="615">
        <v>259</v>
      </c>
      <c r="B260" s="439" t="s">
        <v>213</v>
      </c>
      <c r="C260" s="617" t="s">
        <v>292</v>
      </c>
      <c r="D260" s="618">
        <v>36</v>
      </c>
      <c r="E260" s="49"/>
      <c r="F260" s="497"/>
      <c r="G260" s="433">
        <v>0</v>
      </c>
      <c r="H260" s="434">
        <v>0</v>
      </c>
      <c r="I260" s="66"/>
      <c r="J260" s="66"/>
      <c r="K260" s="419" t="str">
        <f>+VLOOKUP(B260,'CALIFICACION FINAL'!$B$6:$B$431,1,0)</f>
        <v>PDS 7/0 BV-1</v>
      </c>
      <c r="L260" s="438"/>
      <c r="M260" s="438"/>
      <c r="N260" s="438"/>
      <c r="O260" s="438"/>
      <c r="P260" s="438"/>
      <c r="Q260" s="438"/>
      <c r="R260" s="438"/>
      <c r="S260" s="438"/>
      <c r="T260" s="438"/>
      <c r="U260" s="438"/>
    </row>
    <row r="261" spans="1:21" s="58" customFormat="1" ht="18">
      <c r="A261" s="615">
        <v>260</v>
      </c>
      <c r="B261" s="439" t="s">
        <v>800</v>
      </c>
      <c r="C261" s="617" t="s">
        <v>292</v>
      </c>
      <c r="D261" s="618">
        <v>200</v>
      </c>
      <c r="E261" s="49">
        <v>2355</v>
      </c>
      <c r="F261" s="500">
        <v>0</v>
      </c>
      <c r="G261" s="433">
        <v>2355</v>
      </c>
      <c r="H261" s="434">
        <v>471000</v>
      </c>
      <c r="I261" s="59" t="s">
        <v>509</v>
      </c>
      <c r="J261" s="59" t="s">
        <v>519</v>
      </c>
      <c r="K261" s="419" t="str">
        <f>+VLOOKUP(B261,'CALIFICACION FINAL'!$B$6:$B$431,1,0)</f>
        <v>PELICULA TRANSPARENTE PROTECTOR DE SITIO DE INSERCION PARA FIJACION DE CATETER VASCULAR ADULTO 6X8cm</v>
      </c>
      <c r="L261" s="437"/>
      <c r="M261" s="437"/>
      <c r="N261" s="437"/>
      <c r="O261" s="437"/>
      <c r="P261" s="437"/>
      <c r="Q261" s="437"/>
      <c r="R261" s="437"/>
      <c r="S261" s="437"/>
      <c r="T261" s="437"/>
      <c r="U261" s="437"/>
    </row>
    <row r="262" spans="1:21" s="58" customFormat="1" ht="18">
      <c r="A262" s="615">
        <v>261</v>
      </c>
      <c r="B262" s="439" t="s">
        <v>801</v>
      </c>
      <c r="C262" s="617"/>
      <c r="D262" s="618">
        <v>200</v>
      </c>
      <c r="E262" s="49">
        <v>3077</v>
      </c>
      <c r="F262" s="500">
        <v>0</v>
      </c>
      <c r="G262" s="433">
        <v>3077</v>
      </c>
      <c r="H262" s="434">
        <v>615400</v>
      </c>
      <c r="I262" s="59" t="s">
        <v>509</v>
      </c>
      <c r="J262" s="59" t="s">
        <v>519</v>
      </c>
      <c r="K262" s="419" t="str">
        <f>+VLOOKUP(B262,'CALIFICACION FINAL'!$B$6:$B$431,1,0)</f>
        <v>PELICULA TRANSPARENTE PROTECTOR DE SITIO DE INSERCION PARA FIJACION DE CATETER VASCULAR PEDIATRICO 4.5X4.5cm</v>
      </c>
      <c r="L262" s="437"/>
      <c r="M262" s="437"/>
      <c r="N262" s="437"/>
      <c r="O262" s="437"/>
      <c r="P262" s="437"/>
      <c r="Q262" s="437"/>
      <c r="R262" s="437"/>
      <c r="S262" s="437"/>
      <c r="T262" s="437"/>
      <c r="U262" s="437"/>
    </row>
    <row r="263" spans="1:21" s="58" customFormat="1" ht="36">
      <c r="A263" s="615">
        <v>262</v>
      </c>
      <c r="B263" s="421" t="s">
        <v>802</v>
      </c>
      <c r="C263" s="448" t="s">
        <v>292</v>
      </c>
      <c r="D263" s="618">
        <v>20</v>
      </c>
      <c r="E263" s="49">
        <v>3160</v>
      </c>
      <c r="F263" s="500">
        <v>505</v>
      </c>
      <c r="G263" s="433">
        <v>3665</v>
      </c>
      <c r="H263" s="434">
        <v>73300</v>
      </c>
      <c r="I263" s="59" t="s">
        <v>369</v>
      </c>
      <c r="J263" s="59" t="s">
        <v>531</v>
      </c>
      <c r="K263" s="419" t="str">
        <f>+VLOOKUP(B263,'CALIFICACION FINAL'!$B$6:$B$431,1,0)</f>
        <v>PINZAS PARA CIERRE DE BOLSAS DRENABLES DE ADULTOS DE UNA Y DOS PIEZAS</v>
      </c>
      <c r="L263" s="437"/>
      <c r="M263" s="437"/>
      <c r="N263" s="437"/>
      <c r="O263" s="437"/>
      <c r="P263" s="437"/>
      <c r="Q263" s="437"/>
      <c r="R263" s="437"/>
      <c r="S263" s="437"/>
      <c r="T263" s="437"/>
      <c r="U263" s="437"/>
    </row>
    <row r="264" spans="1:21" s="58" customFormat="1" ht="18">
      <c r="A264" s="615">
        <v>263</v>
      </c>
      <c r="B264" s="421" t="s">
        <v>199</v>
      </c>
      <c r="C264" s="448" t="s">
        <v>292</v>
      </c>
      <c r="D264" s="618">
        <v>120</v>
      </c>
      <c r="E264" s="49"/>
      <c r="F264" s="500"/>
      <c r="G264" s="433">
        <v>0</v>
      </c>
      <c r="H264" s="434">
        <v>0</v>
      </c>
      <c r="I264" s="59"/>
      <c r="J264" s="59"/>
      <c r="K264" s="419" t="str">
        <f>+VLOOKUP(B264,'CALIFICACION FINAL'!$B$6:$B$431,1,0)</f>
        <v>PLACA PARA ELECTROBISTURI VALLEYLAB ADULTO</v>
      </c>
      <c r="L264" s="437"/>
      <c r="M264" s="437"/>
      <c r="N264" s="437"/>
      <c r="O264" s="437"/>
      <c r="P264" s="437"/>
      <c r="Q264" s="437"/>
      <c r="R264" s="437"/>
      <c r="S264" s="437"/>
      <c r="T264" s="437"/>
      <c r="U264" s="437"/>
    </row>
    <row r="265" spans="1:21" s="58" customFormat="1" ht="18">
      <c r="A265" s="615">
        <v>264</v>
      </c>
      <c r="B265" s="421" t="s">
        <v>200</v>
      </c>
      <c r="C265" s="448" t="s">
        <v>292</v>
      </c>
      <c r="D265" s="618">
        <v>40</v>
      </c>
      <c r="E265" s="49"/>
      <c r="F265" s="500"/>
      <c r="G265" s="433">
        <v>0</v>
      </c>
      <c r="H265" s="434">
        <v>0</v>
      </c>
      <c r="I265" s="59"/>
      <c r="J265" s="59"/>
      <c r="K265" s="419" t="str">
        <f>+VLOOKUP(B265,'CALIFICACION FINAL'!$B$6:$B$431,1,0)</f>
        <v>PLACAS PARA ELECTROBISTURÍ WEM MODELO SC5015</v>
      </c>
      <c r="L265" s="437"/>
      <c r="M265" s="437"/>
      <c r="N265" s="437"/>
      <c r="O265" s="437"/>
      <c r="P265" s="437"/>
      <c r="Q265" s="437"/>
      <c r="R265" s="437"/>
      <c r="S265" s="437"/>
      <c r="T265" s="437"/>
      <c r="U265" s="437"/>
    </row>
    <row r="266" spans="1:21" s="58" customFormat="1" ht="18">
      <c r="A266" s="615">
        <v>265</v>
      </c>
      <c r="B266" s="421" t="s">
        <v>201</v>
      </c>
      <c r="C266" s="448" t="s">
        <v>292</v>
      </c>
      <c r="D266" s="618">
        <v>40</v>
      </c>
      <c r="E266" s="49"/>
      <c r="F266" s="500"/>
      <c r="G266" s="433">
        <v>0</v>
      </c>
      <c r="H266" s="434">
        <v>0</v>
      </c>
      <c r="I266" s="59"/>
      <c r="J266" s="59"/>
      <c r="K266" s="419" t="str">
        <f>+VLOOKUP(B266,'CALIFICACION FINAL'!$B$6:$B$431,1,0)</f>
        <v>PLACAS PARA ELECTROBISTURÍ WEM MODELO SS601 Mca</v>
      </c>
      <c r="L266" s="437"/>
      <c r="M266" s="437"/>
      <c r="N266" s="437"/>
      <c r="O266" s="437"/>
      <c r="P266" s="437"/>
      <c r="Q266" s="437"/>
      <c r="R266" s="437"/>
      <c r="S266" s="437"/>
      <c r="T266" s="437"/>
      <c r="U266" s="437"/>
    </row>
    <row r="267" spans="1:21" s="58" customFormat="1" ht="18">
      <c r="A267" s="615">
        <v>266</v>
      </c>
      <c r="B267" s="421" t="s">
        <v>203</v>
      </c>
      <c r="C267" s="448" t="s">
        <v>329</v>
      </c>
      <c r="D267" s="618">
        <v>200</v>
      </c>
      <c r="E267" s="49"/>
      <c r="F267" s="500"/>
      <c r="G267" s="433">
        <v>0</v>
      </c>
      <c r="H267" s="434">
        <v>0</v>
      </c>
      <c r="I267" s="59"/>
      <c r="J267" s="59"/>
      <c r="K267" s="419" t="str">
        <f>+VLOOKUP(B267,'CALIFICACION FINAL'!$B$6:$B$431,1,0)</f>
        <v xml:space="preserve">POLAINAS DESECHABLES </v>
      </c>
      <c r="L267" s="437"/>
      <c r="M267" s="437"/>
      <c r="N267" s="437"/>
      <c r="O267" s="437"/>
      <c r="P267" s="437"/>
      <c r="Q267" s="437"/>
      <c r="R267" s="437"/>
      <c r="S267" s="437"/>
      <c r="T267" s="437"/>
      <c r="U267" s="437"/>
    </row>
    <row r="268" spans="1:21" s="58" customFormat="1" ht="18">
      <c r="A268" s="615">
        <v>267</v>
      </c>
      <c r="B268" s="421" t="s">
        <v>803</v>
      </c>
      <c r="C268" s="448" t="s">
        <v>330</v>
      </c>
      <c r="D268" s="618">
        <v>4</v>
      </c>
      <c r="E268" s="49">
        <v>37559</v>
      </c>
      <c r="F268" s="500">
        <v>0</v>
      </c>
      <c r="G268" s="433">
        <v>37559</v>
      </c>
      <c r="H268" s="434">
        <v>150236</v>
      </c>
      <c r="I268" s="59" t="s">
        <v>369</v>
      </c>
      <c r="J268" s="59" t="s">
        <v>1517</v>
      </c>
      <c r="K268" s="419" t="str">
        <f>+VLOOKUP(B268,'CALIFICACION FINAL'!$B$6:$B$431,1,0)</f>
        <v xml:space="preserve">POLVO HIDROCOLOIDE PARA PIEL PERIOSTOMAL </v>
      </c>
      <c r="L268" s="437"/>
      <c r="M268" s="437"/>
      <c r="N268" s="437"/>
      <c r="O268" s="437"/>
      <c r="P268" s="437"/>
      <c r="Q268" s="437"/>
      <c r="R268" s="437"/>
      <c r="S268" s="437"/>
      <c r="T268" s="437"/>
      <c r="U268" s="437"/>
    </row>
    <row r="269" spans="1:21" ht="18">
      <c r="A269" s="615">
        <v>268</v>
      </c>
      <c r="B269" s="421" t="s">
        <v>204</v>
      </c>
      <c r="C269" s="448" t="s">
        <v>292</v>
      </c>
      <c r="D269" s="618">
        <v>48</v>
      </c>
      <c r="E269" s="49">
        <v>6828</v>
      </c>
      <c r="F269" s="497">
        <v>0</v>
      </c>
      <c r="G269" s="433">
        <v>6828</v>
      </c>
      <c r="H269" s="434">
        <v>327744</v>
      </c>
      <c r="I269" s="50" t="s">
        <v>686</v>
      </c>
      <c r="J269" s="50" t="s">
        <v>462</v>
      </c>
      <c r="K269" s="419" t="str">
        <f>+VLOOKUP(B269,'CALIFICACION FINAL'!$B$6:$B$431,1,0)</f>
        <v>PROLENE 0 CT2</v>
      </c>
      <c r="L269" s="419"/>
      <c r="M269" s="419"/>
      <c r="N269" s="419"/>
      <c r="O269" s="419"/>
      <c r="P269" s="419"/>
      <c r="Q269" s="419"/>
      <c r="R269" s="419"/>
      <c r="S269" s="419"/>
      <c r="T269" s="419"/>
      <c r="U269" s="419"/>
    </row>
    <row r="270" spans="1:21" ht="18">
      <c r="A270" s="615">
        <v>269</v>
      </c>
      <c r="B270" s="421" t="s">
        <v>205</v>
      </c>
      <c r="C270" s="448" t="s">
        <v>292</v>
      </c>
      <c r="D270" s="618">
        <v>288</v>
      </c>
      <c r="E270" s="49">
        <v>7471</v>
      </c>
      <c r="F270" s="497">
        <v>0</v>
      </c>
      <c r="G270" s="433">
        <v>7471</v>
      </c>
      <c r="H270" s="434">
        <v>2151648</v>
      </c>
      <c r="I270" s="50" t="s">
        <v>686</v>
      </c>
      <c r="J270" s="50" t="s">
        <v>462</v>
      </c>
      <c r="K270" s="419" t="str">
        <f>+VLOOKUP(B270,'CALIFICACION FINAL'!$B$6:$B$431,1,0)</f>
        <v xml:space="preserve">PROLENE 2/0- KS  RS58 X </v>
      </c>
      <c r="L270" s="419"/>
      <c r="M270" s="419"/>
      <c r="N270" s="419"/>
      <c r="O270" s="419"/>
      <c r="P270" s="419"/>
      <c r="Q270" s="419"/>
      <c r="R270" s="419"/>
      <c r="S270" s="419"/>
      <c r="T270" s="419"/>
      <c r="U270" s="419"/>
    </row>
    <row r="271" spans="1:21" ht="18">
      <c r="A271" s="615">
        <v>270</v>
      </c>
      <c r="B271" s="421" t="s">
        <v>206</v>
      </c>
      <c r="C271" s="448" t="s">
        <v>292</v>
      </c>
      <c r="D271" s="618">
        <v>192</v>
      </c>
      <c r="E271" s="49">
        <v>7358</v>
      </c>
      <c r="F271" s="497">
        <v>0</v>
      </c>
      <c r="G271" s="433">
        <v>7358</v>
      </c>
      <c r="H271" s="434">
        <v>1412736</v>
      </c>
      <c r="I271" s="50" t="s">
        <v>686</v>
      </c>
      <c r="J271" s="50" t="s">
        <v>462</v>
      </c>
      <c r="K271" s="419" t="str">
        <f>+VLOOKUP(B271,'CALIFICACION FINAL'!$B$6:$B$431,1,0)</f>
        <v>PROLENE 2/0 SC-26</v>
      </c>
      <c r="L271" s="419"/>
      <c r="M271" s="419"/>
      <c r="N271" s="419"/>
      <c r="O271" s="419"/>
      <c r="P271" s="419"/>
      <c r="Q271" s="419"/>
      <c r="R271" s="419"/>
      <c r="S271" s="419"/>
      <c r="T271" s="419"/>
      <c r="U271" s="419"/>
    </row>
    <row r="272" spans="1:21" ht="18">
      <c r="A272" s="615">
        <v>271</v>
      </c>
      <c r="B272" s="421" t="s">
        <v>207</v>
      </c>
      <c r="C272" s="448" t="s">
        <v>292</v>
      </c>
      <c r="D272" s="618">
        <v>48</v>
      </c>
      <c r="E272" s="49">
        <v>16035</v>
      </c>
      <c r="F272" s="497">
        <v>0</v>
      </c>
      <c r="G272" s="433">
        <v>16035</v>
      </c>
      <c r="H272" s="434">
        <v>769680</v>
      </c>
      <c r="I272" s="50" t="s">
        <v>686</v>
      </c>
      <c r="J272" s="50" t="s">
        <v>462</v>
      </c>
      <c r="K272" s="419" t="str">
        <f>+VLOOKUP(B272,'CALIFICACION FINAL'!$B$6:$B$431,1,0)</f>
        <v>PROLENE 2/0 SH</v>
      </c>
      <c r="L272" s="419"/>
      <c r="M272" s="419"/>
      <c r="N272" s="419"/>
      <c r="O272" s="419"/>
      <c r="P272" s="419"/>
      <c r="Q272" s="419"/>
      <c r="R272" s="419"/>
      <c r="S272" s="419"/>
      <c r="T272" s="419"/>
      <c r="U272" s="419"/>
    </row>
    <row r="273" spans="1:21" ht="18">
      <c r="A273" s="615">
        <v>272</v>
      </c>
      <c r="B273" s="421" t="s">
        <v>208</v>
      </c>
      <c r="C273" s="448" t="s">
        <v>292</v>
      </c>
      <c r="D273" s="618">
        <v>192</v>
      </c>
      <c r="E273" s="49">
        <v>7471</v>
      </c>
      <c r="F273" s="497">
        <v>0</v>
      </c>
      <c r="G273" s="433">
        <v>7471</v>
      </c>
      <c r="H273" s="434">
        <v>1434432</v>
      </c>
      <c r="I273" s="50" t="s">
        <v>686</v>
      </c>
      <c r="J273" s="50" t="s">
        <v>462</v>
      </c>
      <c r="K273" s="419" t="str">
        <f>+VLOOKUP(B273,'CALIFICACION FINAL'!$B$6:$B$431,1,0)</f>
        <v>PROLENE 3/0 KS GS60 RS58</v>
      </c>
      <c r="L273" s="419"/>
      <c r="M273" s="419"/>
      <c r="N273" s="419"/>
      <c r="O273" s="419"/>
      <c r="P273" s="419"/>
      <c r="Q273" s="419"/>
      <c r="R273" s="419"/>
      <c r="S273" s="419"/>
      <c r="T273" s="419"/>
      <c r="U273" s="419"/>
    </row>
    <row r="274" spans="1:21" ht="18">
      <c r="A274" s="615">
        <v>273</v>
      </c>
      <c r="B274" s="421" t="s">
        <v>209</v>
      </c>
      <c r="C274" s="448" t="s">
        <v>292</v>
      </c>
      <c r="D274" s="618">
        <v>288</v>
      </c>
      <c r="E274" s="49">
        <v>8424</v>
      </c>
      <c r="F274" s="497">
        <v>0</v>
      </c>
      <c r="G274" s="433">
        <v>8424</v>
      </c>
      <c r="H274" s="434">
        <v>2426112</v>
      </c>
      <c r="I274" s="50" t="s">
        <v>686</v>
      </c>
      <c r="J274" s="50" t="s">
        <v>462</v>
      </c>
      <c r="K274" s="419" t="str">
        <f>+VLOOKUP(B274,'CALIFICACION FINAL'!$B$6:$B$431,1,0)</f>
        <v>PROLENE 3/0 PS1 SC24 C/A CUR</v>
      </c>
      <c r="L274" s="419"/>
      <c r="M274" s="419"/>
      <c r="N274" s="419"/>
      <c r="O274" s="419"/>
      <c r="P274" s="419"/>
      <c r="Q274" s="419"/>
      <c r="R274" s="419"/>
      <c r="S274" s="419"/>
      <c r="T274" s="419"/>
      <c r="U274" s="419"/>
    </row>
    <row r="275" spans="1:21" ht="18">
      <c r="A275" s="615">
        <v>274</v>
      </c>
      <c r="B275" s="421" t="s">
        <v>210</v>
      </c>
      <c r="C275" s="448" t="s">
        <v>292</v>
      </c>
      <c r="D275" s="618">
        <v>288</v>
      </c>
      <c r="E275" s="49">
        <v>7358</v>
      </c>
      <c r="F275" s="497">
        <v>0</v>
      </c>
      <c r="G275" s="433">
        <v>7358</v>
      </c>
      <c r="H275" s="434">
        <v>2119104</v>
      </c>
      <c r="I275" s="50" t="s">
        <v>686</v>
      </c>
      <c r="J275" s="50" t="s">
        <v>462</v>
      </c>
      <c r="K275" s="419" t="str">
        <f>+VLOOKUP(B275,'CALIFICACION FINAL'!$B$6:$B$431,1,0)</f>
        <v>PROLENE 4/0 45 CM A/SC20</v>
      </c>
      <c r="L275" s="419"/>
      <c r="M275" s="419"/>
      <c r="N275" s="419"/>
      <c r="O275" s="419"/>
      <c r="P275" s="419"/>
      <c r="Q275" s="419"/>
      <c r="R275" s="419"/>
      <c r="S275" s="419"/>
      <c r="T275" s="419"/>
      <c r="U275" s="419"/>
    </row>
    <row r="276" spans="1:21" ht="18">
      <c r="A276" s="615">
        <v>275</v>
      </c>
      <c r="B276" s="439" t="s">
        <v>804</v>
      </c>
      <c r="C276" s="617" t="s">
        <v>292</v>
      </c>
      <c r="D276" s="618">
        <v>48</v>
      </c>
      <c r="E276" s="49">
        <v>8424</v>
      </c>
      <c r="F276" s="497">
        <v>0</v>
      </c>
      <c r="G276" s="433">
        <v>8424</v>
      </c>
      <c r="H276" s="434">
        <v>404352</v>
      </c>
      <c r="I276" s="50" t="s">
        <v>686</v>
      </c>
      <c r="J276" s="50" t="s">
        <v>462</v>
      </c>
      <c r="K276" s="419" t="str">
        <f>+VLOOKUP(B276,'CALIFICACION FINAL'!$B$6:$B$431,1,0)</f>
        <v>PROLENE 4/0 PS2</v>
      </c>
      <c r="L276" s="419"/>
      <c r="M276" s="419"/>
      <c r="N276" s="419"/>
      <c r="O276" s="419"/>
      <c r="P276" s="419"/>
      <c r="Q276" s="419"/>
      <c r="R276" s="419"/>
      <c r="S276" s="419"/>
      <c r="T276" s="419"/>
      <c r="U276" s="419"/>
    </row>
    <row r="277" spans="1:21" ht="18">
      <c r="A277" s="615">
        <v>276</v>
      </c>
      <c r="B277" s="421" t="s">
        <v>211</v>
      </c>
      <c r="C277" s="448" t="s">
        <v>292</v>
      </c>
      <c r="D277" s="618">
        <v>192</v>
      </c>
      <c r="E277" s="49">
        <v>12326</v>
      </c>
      <c r="F277" s="497">
        <v>0</v>
      </c>
      <c r="G277" s="433">
        <v>12326</v>
      </c>
      <c r="H277" s="434">
        <v>2366592</v>
      </c>
      <c r="I277" s="50" t="s">
        <v>686</v>
      </c>
      <c r="J277" s="50" t="s">
        <v>462</v>
      </c>
      <c r="K277" s="419" t="str">
        <f>+VLOOKUP(B277,'CALIFICACION FINAL'!$B$6:$B$431,1,0)</f>
        <v>PROLENE 5/0  P3</v>
      </c>
      <c r="L277" s="419"/>
      <c r="M277" s="419"/>
      <c r="N277" s="419"/>
      <c r="O277" s="419"/>
      <c r="P277" s="419"/>
      <c r="Q277" s="419"/>
      <c r="R277" s="419"/>
      <c r="S277" s="419"/>
      <c r="T277" s="419"/>
      <c r="U277" s="419"/>
    </row>
    <row r="278" spans="1:21" s="67" customFormat="1" ht="18">
      <c r="A278" s="615">
        <v>277</v>
      </c>
      <c r="B278" s="421" t="s">
        <v>212</v>
      </c>
      <c r="C278" s="448" t="s">
        <v>292</v>
      </c>
      <c r="D278" s="618">
        <v>96</v>
      </c>
      <c r="E278" s="49">
        <v>7358</v>
      </c>
      <c r="F278" s="503">
        <v>0</v>
      </c>
      <c r="G278" s="433">
        <v>7358</v>
      </c>
      <c r="H278" s="434">
        <v>706368</v>
      </c>
      <c r="I278" s="68" t="s">
        <v>686</v>
      </c>
      <c r="J278" s="50" t="s">
        <v>462</v>
      </c>
      <c r="K278" s="419" t="str">
        <f>+VLOOKUP(B278,'CALIFICACION FINAL'!$B$6:$B$431,1,0)</f>
        <v>PROLENE 6/0  A/SC16</v>
      </c>
      <c r="L278" s="452"/>
      <c r="M278" s="452"/>
      <c r="N278" s="452"/>
      <c r="O278" s="452"/>
      <c r="P278" s="452"/>
      <c r="Q278" s="452"/>
      <c r="R278" s="452"/>
      <c r="S278" s="452"/>
      <c r="T278" s="452"/>
      <c r="U278" s="452"/>
    </row>
    <row r="279" spans="1:21" s="67" customFormat="1" ht="18">
      <c r="A279" s="615">
        <v>278</v>
      </c>
      <c r="B279" s="439" t="s">
        <v>805</v>
      </c>
      <c r="C279" s="617" t="s">
        <v>292</v>
      </c>
      <c r="D279" s="618">
        <v>48</v>
      </c>
      <c r="E279" s="49">
        <v>12326</v>
      </c>
      <c r="F279" s="503">
        <v>0</v>
      </c>
      <c r="G279" s="433">
        <v>12326</v>
      </c>
      <c r="H279" s="434">
        <v>591648</v>
      </c>
      <c r="I279" s="68" t="s">
        <v>686</v>
      </c>
      <c r="J279" s="50" t="s">
        <v>462</v>
      </c>
      <c r="K279" s="419" t="str">
        <f>+VLOOKUP(B279,'CALIFICACION FINAL'!$B$6:$B$431,1,0)</f>
        <v>PROLENE 6/0 P1</v>
      </c>
      <c r="L279" s="452"/>
      <c r="M279" s="452"/>
      <c r="N279" s="452"/>
      <c r="O279" s="452"/>
      <c r="P279" s="452"/>
      <c r="Q279" s="452"/>
      <c r="R279" s="452"/>
      <c r="S279" s="452"/>
      <c r="T279" s="452"/>
      <c r="U279" s="452"/>
    </row>
    <row r="280" spans="1:21" s="67" customFormat="1" ht="18">
      <c r="A280" s="615">
        <v>279</v>
      </c>
      <c r="B280" s="421" t="s">
        <v>214</v>
      </c>
      <c r="C280" s="448" t="s">
        <v>292</v>
      </c>
      <c r="D280" s="618">
        <v>16</v>
      </c>
      <c r="E280" s="49">
        <v>271821</v>
      </c>
      <c r="F280" s="503">
        <v>43492</v>
      </c>
      <c r="G280" s="433">
        <v>315313</v>
      </c>
      <c r="H280" s="434">
        <v>5045008</v>
      </c>
      <c r="I280" s="68" t="s">
        <v>686</v>
      </c>
      <c r="J280" s="68" t="s">
        <v>598</v>
      </c>
      <c r="K280" s="419" t="str">
        <f>+VLOOKUP(B280,'CALIFICACION FINAL'!$B$6:$B$431,1,0)</f>
        <v>RECARGA TCR No. 100</v>
      </c>
      <c r="L280" s="452"/>
      <c r="M280" s="452"/>
      <c r="N280" s="452"/>
      <c r="O280" s="452"/>
      <c r="P280" s="452"/>
      <c r="Q280" s="452"/>
      <c r="R280" s="452"/>
      <c r="S280" s="452"/>
      <c r="T280" s="452"/>
      <c r="U280" s="452"/>
    </row>
    <row r="281" spans="1:21" s="54" customFormat="1" ht="18">
      <c r="A281" s="615">
        <v>280</v>
      </c>
      <c r="B281" s="421" t="s">
        <v>215</v>
      </c>
      <c r="C281" s="448" t="s">
        <v>292</v>
      </c>
      <c r="D281" s="618">
        <v>16</v>
      </c>
      <c r="E281" s="49">
        <v>242298</v>
      </c>
      <c r="F281" s="497">
        <v>38767</v>
      </c>
      <c r="G281" s="433">
        <v>281065</v>
      </c>
      <c r="H281" s="434">
        <v>4497040</v>
      </c>
      <c r="I281" s="53" t="s">
        <v>686</v>
      </c>
      <c r="J281" s="68" t="s">
        <v>598</v>
      </c>
      <c r="K281" s="419" t="str">
        <f>+VLOOKUP(B281,'CALIFICACION FINAL'!$B$6:$B$431,1,0)</f>
        <v>RECARGA TCR No. 55</v>
      </c>
      <c r="L281" s="435"/>
      <c r="M281" s="435"/>
      <c r="N281" s="435"/>
      <c r="O281" s="435"/>
      <c r="P281" s="435"/>
      <c r="Q281" s="435"/>
      <c r="R281" s="435"/>
      <c r="S281" s="435"/>
      <c r="T281" s="435"/>
      <c r="U281" s="435"/>
    </row>
    <row r="282" spans="1:21" ht="18">
      <c r="A282" s="615">
        <v>281</v>
      </c>
      <c r="B282" s="421" t="s">
        <v>216</v>
      </c>
      <c r="C282" s="448" t="s">
        <v>292</v>
      </c>
      <c r="D282" s="618">
        <v>16</v>
      </c>
      <c r="E282" s="49">
        <v>274289</v>
      </c>
      <c r="F282" s="497">
        <v>43886</v>
      </c>
      <c r="G282" s="433">
        <v>318175</v>
      </c>
      <c r="H282" s="434">
        <v>5090800</v>
      </c>
      <c r="I282" s="50" t="s">
        <v>686</v>
      </c>
      <c r="J282" s="68" t="s">
        <v>598</v>
      </c>
      <c r="K282" s="419" t="str">
        <f>+VLOOKUP(B282,'CALIFICACION FINAL'!$B$6:$B$431,1,0)</f>
        <v>RECARGA TCR No. 75</v>
      </c>
      <c r="L282" s="419"/>
      <c r="M282" s="419"/>
      <c r="N282" s="419"/>
      <c r="O282" s="419"/>
      <c r="P282" s="419"/>
      <c r="Q282" s="419"/>
      <c r="R282" s="419"/>
      <c r="S282" s="419"/>
      <c r="T282" s="419"/>
      <c r="U282" s="419"/>
    </row>
    <row r="283" spans="1:21" ht="18">
      <c r="A283" s="615">
        <v>282</v>
      </c>
      <c r="B283" s="421" t="s">
        <v>217</v>
      </c>
      <c r="C283" s="448" t="s">
        <v>292</v>
      </c>
      <c r="D283" s="618">
        <v>48</v>
      </c>
      <c r="E283" s="49">
        <v>6721</v>
      </c>
      <c r="F283" s="497">
        <v>0</v>
      </c>
      <c r="G283" s="433">
        <v>6721</v>
      </c>
      <c r="H283" s="434">
        <v>322608</v>
      </c>
      <c r="I283" s="50" t="s">
        <v>686</v>
      </c>
      <c r="J283" s="50" t="s">
        <v>642</v>
      </c>
      <c r="K283" s="419" t="str">
        <f>+VLOOKUP(B283,'CALIFICACION FINAL'!$B$6:$B$431,1,0)</f>
        <v>SEDA 2/0 10X75 TRENZADA</v>
      </c>
      <c r="L283" s="419"/>
      <c r="M283" s="419"/>
      <c r="N283" s="419"/>
      <c r="O283" s="419"/>
      <c r="P283" s="419"/>
      <c r="Q283" s="419"/>
      <c r="R283" s="419"/>
      <c r="S283" s="419"/>
      <c r="T283" s="419"/>
      <c r="U283" s="419"/>
    </row>
    <row r="284" spans="1:21" ht="18">
      <c r="A284" s="615">
        <v>283</v>
      </c>
      <c r="B284" s="421" t="s">
        <v>218</v>
      </c>
      <c r="C284" s="448" t="s">
        <v>292</v>
      </c>
      <c r="D284" s="618">
        <v>96</v>
      </c>
      <c r="E284" s="49">
        <v>4409</v>
      </c>
      <c r="F284" s="497">
        <v>0</v>
      </c>
      <c r="G284" s="433">
        <v>4409</v>
      </c>
      <c r="H284" s="434">
        <v>423264</v>
      </c>
      <c r="I284" s="50" t="s">
        <v>686</v>
      </c>
      <c r="J284" s="50" t="s">
        <v>642</v>
      </c>
      <c r="K284" s="419" t="str">
        <f>+VLOOKUP(B284,'CALIFICACION FINAL'!$B$6:$B$431,1,0)</f>
        <v>SEDA 2/0 SC26</v>
      </c>
      <c r="L284" s="419"/>
      <c r="M284" s="419"/>
      <c r="N284" s="419"/>
      <c r="O284" s="419"/>
      <c r="P284" s="419"/>
      <c r="Q284" s="419"/>
      <c r="R284" s="419"/>
      <c r="S284" s="419"/>
      <c r="T284" s="419"/>
      <c r="U284" s="419"/>
    </row>
    <row r="285" spans="1:21" ht="18">
      <c r="A285" s="615">
        <v>284</v>
      </c>
      <c r="B285" s="421" t="s">
        <v>219</v>
      </c>
      <c r="C285" s="448" t="s">
        <v>292</v>
      </c>
      <c r="D285" s="618">
        <v>48</v>
      </c>
      <c r="E285" s="49">
        <v>6721</v>
      </c>
      <c r="F285" s="497">
        <v>0</v>
      </c>
      <c r="G285" s="433">
        <v>6721</v>
      </c>
      <c r="H285" s="434">
        <v>322608</v>
      </c>
      <c r="I285" s="50" t="s">
        <v>686</v>
      </c>
      <c r="J285" s="50" t="s">
        <v>642</v>
      </c>
      <c r="K285" s="419" t="str">
        <f>+VLOOKUP(B285,'CALIFICACION FINAL'!$B$6:$B$431,1,0)</f>
        <v>SEDA 3/0 10X75 TRENZADA</v>
      </c>
      <c r="L285" s="419"/>
      <c r="M285" s="419"/>
      <c r="N285" s="419"/>
      <c r="O285" s="419"/>
      <c r="P285" s="419"/>
      <c r="Q285" s="419"/>
      <c r="R285" s="419"/>
      <c r="S285" s="419"/>
      <c r="T285" s="419"/>
      <c r="U285" s="419"/>
    </row>
    <row r="286" spans="1:21" ht="18">
      <c r="A286" s="615">
        <v>285</v>
      </c>
      <c r="B286" s="439" t="s">
        <v>806</v>
      </c>
      <c r="C286" s="617" t="s">
        <v>292</v>
      </c>
      <c r="D286" s="618">
        <v>48</v>
      </c>
      <c r="E286" s="49">
        <v>4409</v>
      </c>
      <c r="F286" s="497">
        <v>0</v>
      </c>
      <c r="G286" s="433">
        <v>4409</v>
      </c>
      <c r="H286" s="434">
        <v>211632</v>
      </c>
      <c r="I286" s="50" t="s">
        <v>686</v>
      </c>
      <c r="J286" s="50" t="s">
        <v>642</v>
      </c>
      <c r="K286" s="419" t="str">
        <f>+VLOOKUP(B286,'CALIFICACION FINAL'!$B$6:$B$431,1,0)</f>
        <v>SEDA 3/0 SC24</v>
      </c>
      <c r="L286" s="419"/>
      <c r="M286" s="419"/>
      <c r="N286" s="419"/>
      <c r="O286" s="419"/>
      <c r="P286" s="419"/>
      <c r="Q286" s="419"/>
      <c r="R286" s="419"/>
      <c r="S286" s="419"/>
      <c r="T286" s="419"/>
      <c r="U286" s="419"/>
    </row>
    <row r="287" spans="1:21" ht="36">
      <c r="A287" s="615">
        <v>286</v>
      </c>
      <c r="B287" s="421" t="s">
        <v>279</v>
      </c>
      <c r="C287" s="448" t="s">
        <v>333</v>
      </c>
      <c r="D287" s="618">
        <v>4</v>
      </c>
      <c r="E287" s="49"/>
      <c r="F287" s="497"/>
      <c r="G287" s="433">
        <v>0</v>
      </c>
      <c r="H287" s="434">
        <v>0</v>
      </c>
      <c r="I287" s="50"/>
      <c r="J287" s="50"/>
      <c r="K287" s="419" t="str">
        <f>+VLOOKUP(B287,'CALIFICACION FINAL'!$B$6:$B$431,1,0)</f>
        <v>SET DE SUTURA DE DESCARGA PARA PREVENIR EVENTRACIONES  USP 2 X 75CM</v>
      </c>
      <c r="L287" s="419"/>
      <c r="M287" s="419"/>
      <c r="N287" s="419"/>
      <c r="O287" s="419"/>
      <c r="P287" s="419"/>
      <c r="Q287" s="419"/>
      <c r="R287" s="419"/>
      <c r="S287" s="419"/>
      <c r="T287" s="419"/>
      <c r="U287" s="419"/>
    </row>
    <row r="288" spans="1:21" ht="18">
      <c r="A288" s="615">
        <v>287</v>
      </c>
      <c r="B288" s="421" t="s">
        <v>197</v>
      </c>
      <c r="C288" s="448" t="s">
        <v>292</v>
      </c>
      <c r="D288" s="618">
        <v>4</v>
      </c>
      <c r="E288" s="49"/>
      <c r="F288" s="504"/>
      <c r="G288" s="433">
        <v>0</v>
      </c>
      <c r="H288" s="434">
        <v>0</v>
      </c>
      <c r="I288" s="50"/>
      <c r="J288" s="50"/>
      <c r="K288" s="419" t="str">
        <f>+VLOOKUP(B288,'CALIFICACION FINAL'!$B$6:$B$431,1,0)</f>
        <v>SET DE SUTURA PARA ORGANOS PARENQUIMATOSOS</v>
      </c>
      <c r="L288" s="419"/>
      <c r="M288" s="419"/>
      <c r="N288" s="419"/>
      <c r="O288" s="419"/>
      <c r="P288" s="419"/>
      <c r="Q288" s="419"/>
      <c r="R288" s="419"/>
      <c r="S288" s="419"/>
      <c r="T288" s="419"/>
      <c r="U288" s="419"/>
    </row>
    <row r="289" spans="1:21" ht="18">
      <c r="A289" s="615">
        <v>288</v>
      </c>
      <c r="B289" s="421" t="s">
        <v>807</v>
      </c>
      <c r="C289" s="448" t="s">
        <v>292</v>
      </c>
      <c r="D289" s="618">
        <v>8</v>
      </c>
      <c r="E289" s="49"/>
      <c r="F289" s="497"/>
      <c r="G289" s="433">
        <v>0</v>
      </c>
      <c r="H289" s="434">
        <v>0</v>
      </c>
      <c r="I289" s="50"/>
      <c r="J289" s="50"/>
      <c r="K289" s="419" t="str">
        <f>+VLOOKUP(B289,'CALIFICACION FINAL'!$B$6:$B$431,1,0)</f>
        <v>SISTEMA DE CPAP SIN VENTILADOR L</v>
      </c>
      <c r="L289" s="419"/>
      <c r="M289" s="419"/>
      <c r="N289" s="419"/>
      <c r="O289" s="419"/>
      <c r="P289" s="419"/>
      <c r="Q289" s="419"/>
      <c r="R289" s="419"/>
      <c r="S289" s="419"/>
      <c r="T289" s="419"/>
      <c r="U289" s="419"/>
    </row>
    <row r="290" spans="1:21" ht="18">
      <c r="A290" s="615">
        <v>289</v>
      </c>
      <c r="B290" s="421" t="s">
        <v>808</v>
      </c>
      <c r="C290" s="448" t="s">
        <v>292</v>
      </c>
      <c r="D290" s="618">
        <v>12</v>
      </c>
      <c r="E290" s="49"/>
      <c r="F290" s="497"/>
      <c r="G290" s="433">
        <v>0</v>
      </c>
      <c r="H290" s="434">
        <v>0</v>
      </c>
      <c r="I290" s="50"/>
      <c r="J290" s="50"/>
      <c r="K290" s="419" t="str">
        <f>+VLOOKUP(B290,'CALIFICACION FINAL'!$B$6:$B$431,1,0)</f>
        <v>SISTEMA DE CPAP SIN VENTILADOR M</v>
      </c>
      <c r="L290" s="419"/>
      <c r="M290" s="419"/>
      <c r="N290" s="419"/>
      <c r="O290" s="419"/>
      <c r="P290" s="419"/>
      <c r="Q290" s="419"/>
      <c r="R290" s="419"/>
      <c r="S290" s="419"/>
      <c r="T290" s="419"/>
      <c r="U290" s="419"/>
    </row>
    <row r="291" spans="1:21" ht="18">
      <c r="A291" s="615">
        <v>290</v>
      </c>
      <c r="B291" s="421" t="s">
        <v>809</v>
      </c>
      <c r="C291" s="448" t="s">
        <v>292</v>
      </c>
      <c r="D291" s="618">
        <v>12</v>
      </c>
      <c r="E291" s="49">
        <v>14291</v>
      </c>
      <c r="F291" s="497">
        <v>0</v>
      </c>
      <c r="G291" s="433">
        <v>14291</v>
      </c>
      <c r="H291" s="434">
        <v>171492</v>
      </c>
      <c r="I291" s="50" t="s">
        <v>369</v>
      </c>
      <c r="J291" s="50" t="s">
        <v>1518</v>
      </c>
      <c r="K291" s="419" t="str">
        <f>+VLOOKUP(B291,'CALIFICACION FINAL'!$B$6:$B$431,1,0)</f>
        <v>SISTEMA DE UNA PIEZA PARA OSTOMIA BOLSA DRENABLE ADULTO</v>
      </c>
      <c r="L291" s="419"/>
      <c r="M291" s="419"/>
      <c r="N291" s="419"/>
      <c r="O291" s="419"/>
      <c r="P291" s="419"/>
      <c r="Q291" s="419"/>
      <c r="R291" s="419"/>
      <c r="S291" s="419"/>
      <c r="T291" s="419"/>
      <c r="U291" s="419"/>
    </row>
    <row r="292" spans="1:21" ht="18">
      <c r="A292" s="615">
        <v>291</v>
      </c>
      <c r="B292" s="439" t="s">
        <v>810</v>
      </c>
      <c r="C292" s="617" t="s">
        <v>292</v>
      </c>
      <c r="D292" s="618">
        <v>8</v>
      </c>
      <c r="E292" s="49">
        <v>11194</v>
      </c>
      <c r="F292" s="497">
        <v>0</v>
      </c>
      <c r="G292" s="433">
        <v>11194</v>
      </c>
      <c r="H292" s="434">
        <v>89552</v>
      </c>
      <c r="I292" s="50" t="s">
        <v>369</v>
      </c>
      <c r="J292" s="50" t="s">
        <v>1518</v>
      </c>
      <c r="K292" s="419" t="str">
        <f>+VLOOKUP(B292,'CALIFICACION FINAL'!$B$6:$B$431,1,0)</f>
        <v>SISTEMA DE UNA PIEZA PARA OSTOMIA BOLSA DRENABLE PEDIATRICO</v>
      </c>
      <c r="L292" s="419"/>
      <c r="M292" s="419"/>
      <c r="N292" s="419"/>
      <c r="O292" s="419"/>
      <c r="P292" s="419"/>
      <c r="Q292" s="419"/>
      <c r="R292" s="419"/>
      <c r="S292" s="419"/>
      <c r="T292" s="419"/>
      <c r="U292" s="419"/>
    </row>
    <row r="293" spans="1:21" ht="36">
      <c r="A293" s="615">
        <v>292</v>
      </c>
      <c r="B293" s="421" t="s">
        <v>811</v>
      </c>
      <c r="C293" s="448" t="s">
        <v>292</v>
      </c>
      <c r="D293" s="618">
        <v>40</v>
      </c>
      <c r="E293" s="49">
        <v>492981</v>
      </c>
      <c r="F293" s="497">
        <v>78876</v>
      </c>
      <c r="G293" s="433">
        <v>571857</v>
      </c>
      <c r="H293" s="434">
        <v>22874280</v>
      </c>
      <c r="I293" s="50" t="s">
        <v>686</v>
      </c>
      <c r="J293" s="50" t="s">
        <v>692</v>
      </c>
      <c r="K293" s="419" t="str">
        <f>+VLOOKUP(B293,'CALIFICACION FINAL'!$B$6:$B$431,1,0)</f>
        <v xml:space="preserve">SISTEMA TROCARES DESECHABLES CUCHILLA PROTEGIDA ROSCADO 10mm / 11mm X 100 </v>
      </c>
      <c r="L293" s="419"/>
      <c r="M293" s="419"/>
      <c r="N293" s="419"/>
      <c r="O293" s="419"/>
      <c r="P293" s="419"/>
      <c r="Q293" s="419"/>
      <c r="R293" s="419"/>
      <c r="S293" s="419"/>
      <c r="T293" s="419"/>
      <c r="U293" s="419"/>
    </row>
    <row r="294" spans="1:21" ht="36">
      <c r="A294" s="615">
        <v>293</v>
      </c>
      <c r="B294" s="421" t="s">
        <v>812</v>
      </c>
      <c r="C294" s="448" t="s">
        <v>292</v>
      </c>
      <c r="D294" s="618">
        <v>40</v>
      </c>
      <c r="E294" s="49">
        <v>455695</v>
      </c>
      <c r="F294" s="497">
        <v>72911</v>
      </c>
      <c r="G294" s="433">
        <v>528606</v>
      </c>
      <c r="H294" s="434">
        <v>21144240</v>
      </c>
      <c r="I294" s="50" t="s">
        <v>686</v>
      </c>
      <c r="J294" s="50" t="s">
        <v>692</v>
      </c>
      <c r="K294" s="419" t="str">
        <f>+VLOOKUP(B294,'CALIFICACION FINAL'!$B$6:$B$431,1,0)</f>
        <v xml:space="preserve">SISTEMA TROCARES DESECHABLES CUCHILLA PROTEGIDA ROSCADO 5mm X 100 </v>
      </c>
      <c r="L294" s="419"/>
      <c r="M294" s="419"/>
      <c r="N294" s="419"/>
      <c r="O294" s="419"/>
      <c r="P294" s="419"/>
      <c r="Q294" s="419"/>
      <c r="R294" s="419"/>
      <c r="S294" s="419"/>
      <c r="T294" s="419"/>
      <c r="U294" s="419"/>
    </row>
    <row r="295" spans="1:21" ht="18">
      <c r="A295" s="615">
        <v>294</v>
      </c>
      <c r="B295" s="421" t="s">
        <v>220</v>
      </c>
      <c r="C295" s="448" t="s">
        <v>17</v>
      </c>
      <c r="D295" s="618">
        <v>4</v>
      </c>
      <c r="E295" s="49"/>
      <c r="F295" s="497"/>
      <c r="G295" s="433">
        <v>0</v>
      </c>
      <c r="H295" s="434">
        <v>0</v>
      </c>
      <c r="I295" s="50"/>
      <c r="J295" s="50"/>
      <c r="K295" s="419" t="str">
        <f>+VLOOKUP(B295,'CALIFICACION FINAL'!$B$6:$B$431,1,0)</f>
        <v>SOLUCION MONSEL</v>
      </c>
      <c r="L295" s="419"/>
      <c r="M295" s="419"/>
      <c r="N295" s="419"/>
      <c r="O295" s="419"/>
      <c r="P295" s="419"/>
      <c r="Q295" s="419"/>
      <c r="R295" s="419"/>
      <c r="S295" s="419"/>
      <c r="T295" s="419"/>
      <c r="U295" s="419"/>
    </row>
    <row r="296" spans="1:21" ht="18">
      <c r="A296" s="615">
        <v>295</v>
      </c>
      <c r="B296" s="620" t="s">
        <v>813</v>
      </c>
      <c r="C296" s="621" t="s">
        <v>881</v>
      </c>
      <c r="D296" s="618">
        <v>400</v>
      </c>
      <c r="E296" s="49"/>
      <c r="F296" s="497"/>
      <c r="G296" s="433">
        <v>0</v>
      </c>
      <c r="H296" s="434">
        <v>0</v>
      </c>
      <c r="I296" s="50"/>
      <c r="J296" s="50"/>
      <c r="K296" s="419" t="str">
        <f>+VLOOKUP(B296,'CALIFICACION FINAL'!$B$6:$B$431,1,0)</f>
        <v>Solución tópica a base de Gluconato de Clorhexidina al 2%, con Alcohol Isopropílico al 70% v/v</v>
      </c>
      <c r="L296" s="419"/>
      <c r="M296" s="419"/>
      <c r="N296" s="419"/>
      <c r="O296" s="419"/>
      <c r="P296" s="419"/>
      <c r="Q296" s="419"/>
      <c r="R296" s="419"/>
      <c r="S296" s="419"/>
      <c r="T296" s="419"/>
      <c r="U296" s="419"/>
    </row>
    <row r="297" spans="1:21" ht="18">
      <c r="A297" s="615">
        <v>296</v>
      </c>
      <c r="B297" s="421" t="s">
        <v>221</v>
      </c>
      <c r="C297" s="448" t="s">
        <v>292</v>
      </c>
      <c r="D297" s="618">
        <v>4</v>
      </c>
      <c r="E297" s="49"/>
      <c r="F297" s="497"/>
      <c r="G297" s="433">
        <v>0</v>
      </c>
      <c r="H297" s="434">
        <v>0</v>
      </c>
      <c r="I297" s="50"/>
      <c r="J297" s="50"/>
      <c r="K297" s="419" t="str">
        <f>+VLOOKUP(B297,'CALIFICACION FINAL'!$B$6:$B$431,1,0)</f>
        <v>SONDA NASOG. PUNTA DE TUNGSTENO No.8</v>
      </c>
      <c r="L297" s="419"/>
      <c r="M297" s="419"/>
      <c r="N297" s="419"/>
      <c r="O297" s="419"/>
      <c r="P297" s="419"/>
      <c r="Q297" s="419"/>
      <c r="R297" s="419"/>
      <c r="S297" s="419"/>
      <c r="T297" s="419"/>
      <c r="U297" s="419"/>
    </row>
    <row r="298" spans="1:21" ht="18">
      <c r="A298" s="615">
        <v>297</v>
      </c>
      <c r="B298" s="421" t="s">
        <v>222</v>
      </c>
      <c r="C298" s="448" t="s">
        <v>292</v>
      </c>
      <c r="D298" s="618">
        <v>16</v>
      </c>
      <c r="E298" s="49"/>
      <c r="F298" s="497"/>
      <c r="G298" s="433">
        <v>0</v>
      </c>
      <c r="H298" s="434">
        <v>0</v>
      </c>
      <c r="I298" s="50"/>
      <c r="J298" s="50"/>
      <c r="K298" s="419" t="str">
        <f>+VLOOKUP(B298,'CALIFICACION FINAL'!$B$6:$B$431,1,0)</f>
        <v xml:space="preserve">SONDA NASOGASTRICA No. 10 </v>
      </c>
      <c r="L298" s="419"/>
      <c r="M298" s="419"/>
      <c r="N298" s="419"/>
      <c r="O298" s="419"/>
      <c r="P298" s="419"/>
      <c r="Q298" s="419"/>
      <c r="R298" s="419"/>
      <c r="S298" s="419"/>
      <c r="T298" s="419"/>
      <c r="U298" s="419"/>
    </row>
    <row r="299" spans="1:21" ht="18">
      <c r="A299" s="615">
        <v>298</v>
      </c>
      <c r="B299" s="421" t="s">
        <v>223</v>
      </c>
      <c r="C299" s="448" t="s">
        <v>292</v>
      </c>
      <c r="D299" s="618">
        <v>16</v>
      </c>
      <c r="E299" s="49"/>
      <c r="F299" s="497"/>
      <c r="G299" s="433">
        <v>0</v>
      </c>
      <c r="H299" s="434">
        <v>0</v>
      </c>
      <c r="I299" s="50"/>
      <c r="J299" s="50"/>
      <c r="K299" s="419" t="str">
        <f>+VLOOKUP(B299,'CALIFICACION FINAL'!$B$6:$B$431,1,0)</f>
        <v xml:space="preserve">SONDA NASOGASTRICA No. 12 </v>
      </c>
      <c r="L299" s="419"/>
      <c r="M299" s="419"/>
      <c r="N299" s="419"/>
      <c r="O299" s="419"/>
      <c r="P299" s="419"/>
      <c r="Q299" s="419"/>
      <c r="R299" s="419"/>
      <c r="S299" s="419"/>
      <c r="T299" s="419"/>
      <c r="U299" s="419"/>
    </row>
    <row r="300" spans="1:21" ht="18">
      <c r="A300" s="615">
        <v>299</v>
      </c>
      <c r="B300" s="421" t="s">
        <v>224</v>
      </c>
      <c r="C300" s="448" t="s">
        <v>292</v>
      </c>
      <c r="D300" s="618">
        <v>12</v>
      </c>
      <c r="E300" s="49"/>
      <c r="F300" s="497"/>
      <c r="G300" s="433">
        <v>0</v>
      </c>
      <c r="H300" s="434">
        <v>0</v>
      </c>
      <c r="I300" s="50"/>
      <c r="J300" s="50"/>
      <c r="K300" s="419" t="str">
        <f>+VLOOKUP(B300,'CALIFICACION FINAL'!$B$6:$B$431,1,0)</f>
        <v xml:space="preserve">SONDA NASOGASTRICA No. 14 </v>
      </c>
      <c r="L300" s="419"/>
      <c r="M300" s="419"/>
      <c r="N300" s="419"/>
      <c r="O300" s="419"/>
      <c r="P300" s="419"/>
      <c r="Q300" s="419"/>
      <c r="R300" s="419"/>
      <c r="S300" s="419"/>
      <c r="T300" s="419"/>
      <c r="U300" s="419"/>
    </row>
    <row r="301" spans="1:21" s="54" customFormat="1" ht="18">
      <c r="A301" s="615">
        <v>300</v>
      </c>
      <c r="B301" s="421" t="s">
        <v>225</v>
      </c>
      <c r="C301" s="448" t="s">
        <v>292</v>
      </c>
      <c r="D301" s="618">
        <v>160</v>
      </c>
      <c r="E301" s="49"/>
      <c r="F301" s="498"/>
      <c r="G301" s="433">
        <v>0</v>
      </c>
      <c r="H301" s="434">
        <v>0</v>
      </c>
      <c r="I301" s="53"/>
      <c r="J301" s="53"/>
      <c r="K301" s="419" t="str">
        <f>+VLOOKUP(B301,'CALIFICACION FINAL'!$B$6:$B$431,1,0)</f>
        <v xml:space="preserve">SONDA NASOGASTRICA No. 16 </v>
      </c>
      <c r="L301" s="435"/>
      <c r="M301" s="435"/>
      <c r="N301" s="435"/>
      <c r="O301" s="435"/>
      <c r="P301" s="435"/>
      <c r="Q301" s="435"/>
      <c r="R301" s="435"/>
      <c r="S301" s="435"/>
      <c r="T301" s="435"/>
      <c r="U301" s="435"/>
    </row>
    <row r="302" spans="1:21" s="71" customFormat="1" ht="18">
      <c r="A302" s="615">
        <v>301</v>
      </c>
      <c r="B302" s="421" t="s">
        <v>226</v>
      </c>
      <c r="C302" s="448" t="s">
        <v>292</v>
      </c>
      <c r="D302" s="618">
        <v>160</v>
      </c>
      <c r="E302" s="49"/>
      <c r="F302" s="504"/>
      <c r="G302" s="433">
        <v>0</v>
      </c>
      <c r="H302" s="434">
        <v>0</v>
      </c>
      <c r="I302" s="64"/>
      <c r="J302" s="64"/>
      <c r="K302" s="419" t="str">
        <f>+VLOOKUP(B302,'CALIFICACION FINAL'!$B$6:$B$431,1,0)</f>
        <v>SONDA NASOGASTRICA No. 18</v>
      </c>
      <c r="L302" s="453"/>
      <c r="M302" s="453"/>
      <c r="N302" s="453"/>
      <c r="O302" s="453"/>
      <c r="P302" s="453"/>
      <c r="Q302" s="453"/>
      <c r="R302" s="453"/>
      <c r="S302" s="453"/>
      <c r="T302" s="453"/>
      <c r="U302" s="453"/>
    </row>
    <row r="303" spans="1:21" s="54" customFormat="1" ht="18">
      <c r="A303" s="615">
        <v>302</v>
      </c>
      <c r="B303" s="421" t="s">
        <v>227</v>
      </c>
      <c r="C303" s="448" t="s">
        <v>292</v>
      </c>
      <c r="D303" s="618">
        <v>8</v>
      </c>
      <c r="E303" s="49"/>
      <c r="F303" s="498"/>
      <c r="G303" s="433">
        <v>0</v>
      </c>
      <c r="H303" s="434">
        <v>0</v>
      </c>
      <c r="I303" s="53"/>
      <c r="J303" s="53"/>
      <c r="K303" s="419" t="str">
        <f>+VLOOKUP(B303,'CALIFICACION FINAL'!$B$6:$B$431,1,0)</f>
        <v xml:space="preserve">SONDA NASOGASTRICA No. 5 </v>
      </c>
      <c r="L303" s="435"/>
      <c r="M303" s="435"/>
      <c r="N303" s="435"/>
      <c r="O303" s="435"/>
      <c r="P303" s="435"/>
      <c r="Q303" s="435"/>
      <c r="R303" s="435"/>
      <c r="S303" s="435"/>
      <c r="T303" s="435"/>
      <c r="U303" s="435"/>
    </row>
    <row r="304" spans="1:21" s="54" customFormat="1" ht="18">
      <c r="A304" s="615">
        <v>303</v>
      </c>
      <c r="B304" s="421" t="s">
        <v>228</v>
      </c>
      <c r="C304" s="448" t="s">
        <v>292</v>
      </c>
      <c r="D304" s="618">
        <v>8</v>
      </c>
      <c r="E304" s="49"/>
      <c r="F304" s="498"/>
      <c r="G304" s="433">
        <v>0</v>
      </c>
      <c r="H304" s="434">
        <v>0</v>
      </c>
      <c r="I304" s="53"/>
      <c r="J304" s="53"/>
      <c r="K304" s="419" t="str">
        <f>+VLOOKUP(B304,'CALIFICACION FINAL'!$B$6:$B$431,1,0)</f>
        <v xml:space="preserve">SONDA NASOGASTRICA No. 6 </v>
      </c>
      <c r="L304" s="435"/>
      <c r="M304" s="435"/>
      <c r="N304" s="435"/>
      <c r="O304" s="435"/>
      <c r="P304" s="435"/>
      <c r="Q304" s="435"/>
      <c r="R304" s="435"/>
      <c r="S304" s="435"/>
      <c r="T304" s="435"/>
      <c r="U304" s="435"/>
    </row>
    <row r="305" spans="1:21" s="54" customFormat="1" ht="18">
      <c r="A305" s="615">
        <v>304</v>
      </c>
      <c r="B305" s="421" t="s">
        <v>229</v>
      </c>
      <c r="C305" s="448" t="s">
        <v>292</v>
      </c>
      <c r="D305" s="618">
        <v>8</v>
      </c>
      <c r="E305" s="49"/>
      <c r="F305" s="498"/>
      <c r="G305" s="433">
        <v>0</v>
      </c>
      <c r="H305" s="434">
        <v>0</v>
      </c>
      <c r="I305" s="53"/>
      <c r="J305" s="53"/>
      <c r="K305" s="419" t="str">
        <f>+VLOOKUP(B305,'CALIFICACION FINAL'!$B$6:$B$431,1,0)</f>
        <v xml:space="preserve">SONDA NASOGASTRICA No. 8 </v>
      </c>
      <c r="L305" s="435"/>
      <c r="M305" s="435"/>
      <c r="N305" s="435"/>
      <c r="O305" s="435"/>
      <c r="P305" s="435"/>
      <c r="Q305" s="435"/>
      <c r="R305" s="435"/>
      <c r="S305" s="435"/>
      <c r="T305" s="435"/>
      <c r="U305" s="435"/>
    </row>
    <row r="306" spans="1:21" s="54" customFormat="1" ht="18">
      <c r="A306" s="615">
        <v>305</v>
      </c>
      <c r="B306" s="421" t="s">
        <v>230</v>
      </c>
      <c r="C306" s="448" t="s">
        <v>292</v>
      </c>
      <c r="D306" s="618">
        <v>200</v>
      </c>
      <c r="E306" s="49"/>
      <c r="F306" s="498"/>
      <c r="G306" s="433">
        <v>0</v>
      </c>
      <c r="H306" s="434">
        <v>0</v>
      </c>
      <c r="I306" s="53"/>
      <c r="J306" s="53"/>
      <c r="K306" s="419" t="str">
        <f>+VLOOKUP(B306,'CALIFICACION FINAL'!$B$6:$B$431,1,0)</f>
        <v>SONDA NELATON No. 10</v>
      </c>
      <c r="L306" s="435"/>
      <c r="M306" s="435"/>
      <c r="N306" s="435"/>
      <c r="O306" s="435"/>
      <c r="P306" s="435"/>
      <c r="Q306" s="435"/>
      <c r="R306" s="435"/>
      <c r="S306" s="435"/>
      <c r="T306" s="435"/>
      <c r="U306" s="435"/>
    </row>
    <row r="307" spans="1:21" s="54" customFormat="1" ht="18">
      <c r="A307" s="615">
        <v>306</v>
      </c>
      <c r="B307" s="421" t="s">
        <v>231</v>
      </c>
      <c r="C307" s="448" t="s">
        <v>292</v>
      </c>
      <c r="D307" s="618">
        <v>80</v>
      </c>
      <c r="E307" s="49"/>
      <c r="F307" s="498"/>
      <c r="G307" s="433">
        <v>0</v>
      </c>
      <c r="H307" s="434">
        <v>0</v>
      </c>
      <c r="I307" s="53"/>
      <c r="J307" s="53"/>
      <c r="K307" s="419" t="str">
        <f>+VLOOKUP(B307,'CALIFICACION FINAL'!$B$6:$B$431,1,0)</f>
        <v>SONDA NELATON No. 12</v>
      </c>
      <c r="L307" s="435"/>
      <c r="M307" s="435"/>
      <c r="N307" s="435"/>
      <c r="O307" s="435"/>
      <c r="P307" s="435"/>
      <c r="Q307" s="435"/>
      <c r="R307" s="435"/>
      <c r="S307" s="435"/>
      <c r="T307" s="435"/>
      <c r="U307" s="435"/>
    </row>
    <row r="308" spans="1:21" s="54" customFormat="1" ht="18">
      <c r="A308" s="615">
        <v>307</v>
      </c>
      <c r="B308" s="421" t="s">
        <v>232</v>
      </c>
      <c r="C308" s="448" t="s">
        <v>292</v>
      </c>
      <c r="D308" s="618">
        <v>80</v>
      </c>
      <c r="E308" s="49"/>
      <c r="F308" s="498"/>
      <c r="G308" s="433">
        <v>0</v>
      </c>
      <c r="H308" s="434">
        <v>0</v>
      </c>
      <c r="I308" s="53"/>
      <c r="J308" s="53"/>
      <c r="K308" s="419" t="str">
        <f>+VLOOKUP(B308,'CALIFICACION FINAL'!$B$6:$B$431,1,0)</f>
        <v>SONDA NELATON NO. 14</v>
      </c>
      <c r="L308" s="435"/>
      <c r="M308" s="435"/>
      <c r="N308" s="435"/>
      <c r="O308" s="435"/>
      <c r="P308" s="435"/>
      <c r="Q308" s="435"/>
      <c r="R308" s="435"/>
      <c r="S308" s="435"/>
      <c r="T308" s="435"/>
      <c r="U308" s="435"/>
    </row>
    <row r="309" spans="1:21" s="54" customFormat="1" ht="18">
      <c r="A309" s="615">
        <v>308</v>
      </c>
      <c r="B309" s="421" t="s">
        <v>233</v>
      </c>
      <c r="C309" s="448" t="s">
        <v>292</v>
      </c>
      <c r="D309" s="618">
        <v>120</v>
      </c>
      <c r="E309" s="49"/>
      <c r="F309" s="498"/>
      <c r="G309" s="433">
        <v>0</v>
      </c>
      <c r="H309" s="434">
        <v>0</v>
      </c>
      <c r="I309" s="53"/>
      <c r="J309" s="53"/>
      <c r="K309" s="419" t="str">
        <f>+VLOOKUP(B309,'CALIFICACION FINAL'!$B$6:$B$431,1,0)</f>
        <v>SONDA NELATON No. 16</v>
      </c>
      <c r="L309" s="435"/>
      <c r="M309" s="435"/>
      <c r="N309" s="435"/>
      <c r="O309" s="435"/>
      <c r="P309" s="435"/>
      <c r="Q309" s="435"/>
      <c r="R309" s="435"/>
      <c r="S309" s="435"/>
      <c r="T309" s="435"/>
      <c r="U309" s="435"/>
    </row>
    <row r="310" spans="1:21" s="54" customFormat="1" ht="18">
      <c r="A310" s="615">
        <v>309</v>
      </c>
      <c r="B310" s="421" t="s">
        <v>234</v>
      </c>
      <c r="C310" s="448" t="s">
        <v>292</v>
      </c>
      <c r="D310" s="618">
        <v>120</v>
      </c>
      <c r="E310" s="49"/>
      <c r="F310" s="498"/>
      <c r="G310" s="433">
        <v>0</v>
      </c>
      <c r="H310" s="434">
        <v>0</v>
      </c>
      <c r="I310" s="53"/>
      <c r="J310" s="53"/>
      <c r="K310" s="419" t="str">
        <f>+VLOOKUP(B310,'CALIFICACION FINAL'!$B$6:$B$431,1,0)</f>
        <v>SONDA NELATON No. 18</v>
      </c>
      <c r="L310" s="435"/>
      <c r="M310" s="435"/>
      <c r="N310" s="435"/>
      <c r="O310" s="435"/>
      <c r="P310" s="435"/>
      <c r="Q310" s="435"/>
      <c r="R310" s="435"/>
      <c r="S310" s="435"/>
      <c r="T310" s="435"/>
      <c r="U310" s="435"/>
    </row>
    <row r="311" spans="1:21" s="54" customFormat="1" ht="18">
      <c r="A311" s="615">
        <v>310</v>
      </c>
      <c r="B311" s="421" t="s">
        <v>235</v>
      </c>
      <c r="C311" s="448" t="s">
        <v>292</v>
      </c>
      <c r="D311" s="618">
        <v>80</v>
      </c>
      <c r="E311" s="49"/>
      <c r="F311" s="498"/>
      <c r="G311" s="433">
        <v>0</v>
      </c>
      <c r="H311" s="434">
        <v>0</v>
      </c>
      <c r="I311" s="53"/>
      <c r="J311" s="53"/>
      <c r="K311" s="419" t="str">
        <f>+VLOOKUP(B311,'CALIFICACION FINAL'!$B$6:$B$431,1,0)</f>
        <v>SONDA NELATON No. 20</v>
      </c>
      <c r="L311" s="435"/>
      <c r="M311" s="435"/>
      <c r="N311" s="435"/>
      <c r="O311" s="435"/>
      <c r="P311" s="435"/>
      <c r="Q311" s="435"/>
      <c r="R311" s="435"/>
      <c r="S311" s="435"/>
      <c r="T311" s="435"/>
      <c r="U311" s="435"/>
    </row>
    <row r="312" spans="1:21" s="54" customFormat="1" ht="18">
      <c r="A312" s="615">
        <v>311</v>
      </c>
      <c r="B312" s="421" t="s">
        <v>236</v>
      </c>
      <c r="C312" s="448" t="s">
        <v>292</v>
      </c>
      <c r="D312" s="618">
        <v>200</v>
      </c>
      <c r="E312" s="49"/>
      <c r="F312" s="498"/>
      <c r="G312" s="433">
        <v>0</v>
      </c>
      <c r="H312" s="434">
        <v>0</v>
      </c>
      <c r="I312" s="53"/>
      <c r="J312" s="53"/>
      <c r="K312" s="419" t="str">
        <f>+VLOOKUP(B312,'CALIFICACION FINAL'!$B$6:$B$431,1,0)</f>
        <v>SONDA NELATON No. 4</v>
      </c>
      <c r="L312" s="435"/>
      <c r="M312" s="435"/>
      <c r="N312" s="435"/>
      <c r="O312" s="435"/>
      <c r="P312" s="435"/>
      <c r="Q312" s="435"/>
      <c r="R312" s="435"/>
      <c r="S312" s="435"/>
      <c r="T312" s="435"/>
      <c r="U312" s="435"/>
    </row>
    <row r="313" spans="1:21" s="54" customFormat="1" ht="18">
      <c r="A313" s="615">
        <v>312</v>
      </c>
      <c r="B313" s="421" t="s">
        <v>237</v>
      </c>
      <c r="C313" s="448" t="s">
        <v>292</v>
      </c>
      <c r="D313" s="618">
        <v>240</v>
      </c>
      <c r="E313" s="49"/>
      <c r="F313" s="498"/>
      <c r="G313" s="433">
        <v>0</v>
      </c>
      <c r="H313" s="434">
        <v>0</v>
      </c>
      <c r="I313" s="53"/>
      <c r="J313" s="53"/>
      <c r="K313" s="419" t="str">
        <f>+VLOOKUP(B313,'CALIFICACION FINAL'!$B$6:$B$431,1,0)</f>
        <v>SONDA NELATON No. 6</v>
      </c>
      <c r="L313" s="435"/>
      <c r="M313" s="435"/>
      <c r="N313" s="435"/>
      <c r="O313" s="435"/>
      <c r="P313" s="435"/>
      <c r="Q313" s="435"/>
      <c r="R313" s="435"/>
      <c r="S313" s="435"/>
      <c r="T313" s="435"/>
      <c r="U313" s="435"/>
    </row>
    <row r="314" spans="1:21" s="54" customFormat="1" ht="18">
      <c r="A314" s="615">
        <v>313</v>
      </c>
      <c r="B314" s="421" t="s">
        <v>238</v>
      </c>
      <c r="C314" s="448" t="s">
        <v>292</v>
      </c>
      <c r="D314" s="618">
        <v>400</v>
      </c>
      <c r="E314" s="49"/>
      <c r="F314" s="498"/>
      <c r="G314" s="433">
        <v>0</v>
      </c>
      <c r="H314" s="434">
        <v>0</v>
      </c>
      <c r="I314" s="53"/>
      <c r="J314" s="53"/>
      <c r="K314" s="419" t="str">
        <f>+VLOOKUP(B314,'CALIFICACION FINAL'!$B$6:$B$431,1,0)</f>
        <v>SONDA NELATON No. 8</v>
      </c>
      <c r="L314" s="435"/>
      <c r="M314" s="435"/>
      <c r="N314" s="435"/>
      <c r="O314" s="435"/>
      <c r="P314" s="435"/>
      <c r="Q314" s="435"/>
      <c r="R314" s="435"/>
      <c r="S314" s="435"/>
      <c r="T314" s="435"/>
      <c r="U314" s="435"/>
    </row>
    <row r="315" spans="1:21" s="54" customFormat="1" ht="18">
      <c r="A315" s="615">
        <v>314</v>
      </c>
      <c r="B315" s="421" t="s">
        <v>239</v>
      </c>
      <c r="C315" s="448" t="s">
        <v>292</v>
      </c>
      <c r="D315" s="618">
        <v>4</v>
      </c>
      <c r="E315" s="49"/>
      <c r="F315" s="498"/>
      <c r="G315" s="433">
        <v>0</v>
      </c>
      <c r="H315" s="434">
        <v>0</v>
      </c>
      <c r="I315" s="53"/>
      <c r="J315" s="53"/>
      <c r="K315" s="419" t="str">
        <f>+VLOOKUP(B315,'CALIFICACION FINAL'!$B$6:$B$431,1,0)</f>
        <v xml:space="preserve">SONDA SUCCION No 6 x 40 cm  CON VÁLVULA DE CONTROL DIGITAL </v>
      </c>
      <c r="L315" s="435"/>
      <c r="M315" s="435"/>
      <c r="N315" s="435"/>
      <c r="O315" s="435"/>
      <c r="P315" s="435"/>
      <c r="Q315" s="435"/>
      <c r="R315" s="435"/>
      <c r="S315" s="435"/>
      <c r="T315" s="435"/>
      <c r="U315" s="435"/>
    </row>
    <row r="316" spans="1:21" s="54" customFormat="1" ht="18">
      <c r="A316" s="615">
        <v>315</v>
      </c>
      <c r="B316" s="421" t="s">
        <v>240</v>
      </c>
      <c r="C316" s="448" t="s">
        <v>292</v>
      </c>
      <c r="D316" s="618">
        <v>4</v>
      </c>
      <c r="E316" s="49"/>
      <c r="F316" s="498"/>
      <c r="G316" s="433">
        <v>0</v>
      </c>
      <c r="H316" s="434">
        <v>0</v>
      </c>
      <c r="I316" s="53"/>
      <c r="J316" s="53"/>
      <c r="K316" s="419" t="str">
        <f>+VLOOKUP(B316,'CALIFICACION FINAL'!$B$6:$B$431,1,0)</f>
        <v xml:space="preserve">SONDA SUCCION No 8 X 40 CM CON VÁLVULA DE CONTROL DIGITAL </v>
      </c>
      <c r="L316" s="435"/>
      <c r="M316" s="435"/>
      <c r="N316" s="435"/>
      <c r="O316" s="435"/>
      <c r="P316" s="435"/>
      <c r="Q316" s="435"/>
      <c r="R316" s="435"/>
      <c r="S316" s="435"/>
      <c r="T316" s="435"/>
      <c r="U316" s="435"/>
    </row>
    <row r="317" spans="1:21" s="54" customFormat="1" ht="18">
      <c r="A317" s="615">
        <v>316</v>
      </c>
      <c r="B317" s="421" t="s">
        <v>243</v>
      </c>
      <c r="C317" s="448" t="s">
        <v>292</v>
      </c>
      <c r="D317" s="618">
        <v>4</v>
      </c>
      <c r="E317" s="49"/>
      <c r="F317" s="498"/>
      <c r="G317" s="433">
        <v>0</v>
      </c>
      <c r="H317" s="434">
        <v>0</v>
      </c>
      <c r="I317" s="53"/>
      <c r="J317" s="53"/>
      <c r="K317" s="419" t="str">
        <f>+VLOOKUP(B317,'CALIFICACION FINAL'!$B$6:$B$431,1,0)</f>
        <v xml:space="preserve">SONDAS DE FOLEY DOS VIAS No 10 SILICONADA </v>
      </c>
      <c r="L317" s="435"/>
      <c r="M317" s="435"/>
      <c r="N317" s="435"/>
      <c r="O317" s="435"/>
      <c r="P317" s="435"/>
      <c r="Q317" s="435"/>
      <c r="R317" s="435"/>
      <c r="S317" s="435"/>
      <c r="T317" s="435"/>
      <c r="U317" s="435"/>
    </row>
    <row r="318" spans="1:21" s="54" customFormat="1" ht="18">
      <c r="A318" s="615">
        <v>317</v>
      </c>
      <c r="B318" s="421" t="s">
        <v>814</v>
      </c>
      <c r="C318" s="448" t="s">
        <v>292</v>
      </c>
      <c r="D318" s="618">
        <v>4</v>
      </c>
      <c r="E318" s="49"/>
      <c r="F318" s="498"/>
      <c r="G318" s="433">
        <v>0</v>
      </c>
      <c r="H318" s="434">
        <v>0</v>
      </c>
      <c r="I318" s="53"/>
      <c r="J318" s="53"/>
      <c r="K318" s="419" t="str">
        <f>+VLOOKUP(B318,'CALIFICACION FINAL'!$B$6:$B$431,1,0)</f>
        <v xml:space="preserve">SONDAS DE FOLEY DOS VIAS No 12 SILICONADA </v>
      </c>
      <c r="L318" s="435"/>
      <c r="M318" s="435"/>
      <c r="N318" s="435"/>
      <c r="O318" s="435"/>
      <c r="P318" s="435"/>
      <c r="Q318" s="435"/>
      <c r="R318" s="435"/>
      <c r="S318" s="435"/>
      <c r="T318" s="435"/>
      <c r="U318" s="435"/>
    </row>
    <row r="319" spans="1:21" s="54" customFormat="1" ht="18">
      <c r="A319" s="615">
        <v>318</v>
      </c>
      <c r="B319" s="421" t="s">
        <v>244</v>
      </c>
      <c r="C319" s="448" t="s">
        <v>292</v>
      </c>
      <c r="D319" s="618">
        <v>400</v>
      </c>
      <c r="E319" s="49"/>
      <c r="F319" s="498"/>
      <c r="G319" s="433">
        <v>0</v>
      </c>
      <c r="H319" s="434">
        <v>0</v>
      </c>
      <c r="I319" s="53"/>
      <c r="J319" s="53"/>
      <c r="K319" s="419" t="str">
        <f>+VLOOKUP(B319,'CALIFICACION FINAL'!$B$6:$B$431,1,0)</f>
        <v>SONDAS DE FOLEY DOS VIAS No 14</v>
      </c>
      <c r="L319" s="435"/>
      <c r="M319" s="435"/>
      <c r="N319" s="435"/>
      <c r="O319" s="435"/>
      <c r="P319" s="435"/>
      <c r="Q319" s="435"/>
      <c r="R319" s="435"/>
      <c r="S319" s="435"/>
      <c r="T319" s="435"/>
      <c r="U319" s="435"/>
    </row>
    <row r="320" spans="1:21" s="54" customFormat="1" ht="18">
      <c r="A320" s="615">
        <v>319</v>
      </c>
      <c r="B320" s="421" t="s">
        <v>245</v>
      </c>
      <c r="C320" s="448" t="s">
        <v>292</v>
      </c>
      <c r="D320" s="618">
        <v>400</v>
      </c>
      <c r="E320" s="49"/>
      <c r="F320" s="498"/>
      <c r="G320" s="433">
        <v>0</v>
      </c>
      <c r="H320" s="434">
        <v>0</v>
      </c>
      <c r="I320" s="53"/>
      <c r="J320" s="53"/>
      <c r="K320" s="419" t="str">
        <f>+VLOOKUP(B320,'CALIFICACION FINAL'!$B$6:$B$431,1,0)</f>
        <v>SONDAS DE FOLEY DOS VIAS No 16</v>
      </c>
      <c r="L320" s="435"/>
      <c r="M320" s="435"/>
      <c r="N320" s="435"/>
      <c r="O320" s="435"/>
      <c r="P320" s="435"/>
      <c r="Q320" s="435"/>
      <c r="R320" s="435"/>
      <c r="S320" s="435"/>
      <c r="T320" s="435"/>
      <c r="U320" s="435"/>
    </row>
    <row r="321" spans="1:21" ht="18">
      <c r="A321" s="615">
        <v>320</v>
      </c>
      <c r="B321" s="439" t="s">
        <v>815</v>
      </c>
      <c r="C321" s="617"/>
      <c r="D321" s="618">
        <v>400</v>
      </c>
      <c r="E321" s="49"/>
      <c r="F321" s="497"/>
      <c r="G321" s="433">
        <v>0</v>
      </c>
      <c r="H321" s="434">
        <v>0</v>
      </c>
      <c r="I321" s="50"/>
      <c r="J321" s="50"/>
      <c r="K321" s="419" t="str">
        <f>+VLOOKUP(B321,'CALIFICACION FINAL'!$B$6:$B$431,1,0)</f>
        <v>SONDAS DE FOLEY DOS VIAS No 18</v>
      </c>
      <c r="L321" s="419"/>
      <c r="M321" s="419"/>
      <c r="N321" s="419"/>
      <c r="O321" s="419"/>
      <c r="P321" s="419"/>
      <c r="Q321" s="419"/>
      <c r="R321" s="419"/>
      <c r="S321" s="419"/>
      <c r="T321" s="419"/>
      <c r="U321" s="419"/>
    </row>
    <row r="322" spans="1:21" ht="18">
      <c r="A322" s="615">
        <v>321</v>
      </c>
      <c r="B322" s="439" t="s">
        <v>816</v>
      </c>
      <c r="C322" s="617"/>
      <c r="D322" s="618">
        <v>8</v>
      </c>
      <c r="E322" s="49"/>
      <c r="F322" s="497"/>
      <c r="G322" s="433">
        <v>0</v>
      </c>
      <c r="H322" s="434">
        <v>0</v>
      </c>
      <c r="I322" s="50"/>
      <c r="J322" s="50"/>
      <c r="K322" s="419" t="str">
        <f>+VLOOKUP(B322,'CALIFICACION FINAL'!$B$6:$B$431,1,0)</f>
        <v>SONDAS DE FOLEY DOS VIAS No 20</v>
      </c>
      <c r="L322" s="419"/>
      <c r="M322" s="419"/>
      <c r="N322" s="419"/>
      <c r="O322" s="419"/>
      <c r="P322" s="419"/>
      <c r="Q322" s="419"/>
      <c r="R322" s="419"/>
      <c r="S322" s="419"/>
      <c r="T322" s="419"/>
      <c r="U322" s="419"/>
    </row>
    <row r="323" spans="1:21" ht="18">
      <c r="A323" s="615">
        <v>322</v>
      </c>
      <c r="B323" s="421" t="s">
        <v>241</v>
      </c>
      <c r="C323" s="448" t="s">
        <v>292</v>
      </c>
      <c r="D323" s="618">
        <v>20</v>
      </c>
      <c r="E323" s="49"/>
      <c r="F323" s="497"/>
      <c r="G323" s="433">
        <v>0</v>
      </c>
      <c r="H323" s="434">
        <v>0</v>
      </c>
      <c r="I323" s="50"/>
      <c r="J323" s="50"/>
      <c r="K323" s="419" t="str">
        <f>+VLOOKUP(B323,'CALIFICACION FINAL'!$B$6:$B$431,1,0)</f>
        <v xml:space="preserve">SONDAS DE FOLEY DOS VIAS No 6 SILICONADA </v>
      </c>
      <c r="L323" s="419"/>
      <c r="M323" s="419"/>
      <c r="N323" s="419"/>
      <c r="O323" s="419"/>
      <c r="P323" s="419"/>
      <c r="Q323" s="419"/>
      <c r="R323" s="419"/>
      <c r="S323" s="419"/>
      <c r="T323" s="419"/>
      <c r="U323" s="419"/>
    </row>
    <row r="324" spans="1:21" ht="18">
      <c r="A324" s="615">
        <v>323</v>
      </c>
      <c r="B324" s="421" t="s">
        <v>242</v>
      </c>
      <c r="C324" s="448" t="s">
        <v>292</v>
      </c>
      <c r="D324" s="618">
        <v>8</v>
      </c>
      <c r="E324" s="49"/>
      <c r="F324" s="497"/>
      <c r="G324" s="433">
        <v>0</v>
      </c>
      <c r="H324" s="434">
        <v>0</v>
      </c>
      <c r="I324" s="50"/>
      <c r="J324" s="50"/>
      <c r="K324" s="419" t="str">
        <f>+VLOOKUP(B324,'CALIFICACION FINAL'!$B$6:$B$431,1,0)</f>
        <v xml:space="preserve">SONDAS DE FOLEY DOS VIAS No 8  SILICONADA </v>
      </c>
      <c r="L324" s="419"/>
      <c r="M324" s="419"/>
      <c r="N324" s="419"/>
      <c r="O324" s="419"/>
      <c r="P324" s="419"/>
      <c r="Q324" s="419"/>
      <c r="R324" s="419"/>
      <c r="S324" s="419"/>
      <c r="T324" s="419"/>
      <c r="U324" s="419"/>
    </row>
    <row r="325" spans="1:21" ht="18">
      <c r="A325" s="615">
        <v>324</v>
      </c>
      <c r="B325" s="439" t="s">
        <v>817</v>
      </c>
      <c r="C325" s="617" t="s">
        <v>292</v>
      </c>
      <c r="D325" s="618">
        <v>50</v>
      </c>
      <c r="E325" s="49"/>
      <c r="F325" s="497"/>
      <c r="G325" s="433">
        <v>0</v>
      </c>
      <c r="H325" s="434">
        <v>0</v>
      </c>
      <c r="I325" s="50"/>
      <c r="J325" s="50"/>
      <c r="K325" s="419" t="str">
        <f>+VLOOKUP(B325,'CALIFICACION FINAL'!$B$6:$B$431,1,0)</f>
        <v>SONDAS DE FOLEY TRES VIAS No 22</v>
      </c>
      <c r="L325" s="419"/>
      <c r="M325" s="419"/>
      <c r="N325" s="419"/>
      <c r="O325" s="419"/>
      <c r="P325" s="419"/>
      <c r="Q325" s="419"/>
      <c r="R325" s="419"/>
      <c r="S325" s="419"/>
      <c r="T325" s="419"/>
      <c r="U325" s="419"/>
    </row>
    <row r="326" spans="1:21" ht="18">
      <c r="A326" s="615">
        <v>325</v>
      </c>
      <c r="B326" s="421" t="s">
        <v>246</v>
      </c>
      <c r="C326" s="448" t="s">
        <v>292</v>
      </c>
      <c r="D326" s="618">
        <v>12</v>
      </c>
      <c r="E326" s="49">
        <v>782512</v>
      </c>
      <c r="F326" s="497">
        <v>125202</v>
      </c>
      <c r="G326" s="433">
        <v>907714</v>
      </c>
      <c r="H326" s="434">
        <v>10892568</v>
      </c>
      <c r="I326" s="50" t="s">
        <v>686</v>
      </c>
      <c r="J326" s="50" t="s">
        <v>598</v>
      </c>
      <c r="K326" s="419" t="str">
        <f>+VLOOKUP(B326,'CALIFICACION FINAL'!$B$6:$B$431,1,0)</f>
        <v>SUTURA MECANICA LINEAL TLC  No. 100</v>
      </c>
      <c r="L326" s="419"/>
      <c r="M326" s="419"/>
      <c r="N326" s="419"/>
      <c r="O326" s="419"/>
      <c r="P326" s="419"/>
      <c r="Q326" s="419"/>
      <c r="R326" s="419"/>
      <c r="S326" s="419"/>
      <c r="T326" s="419"/>
      <c r="U326" s="419"/>
    </row>
    <row r="327" spans="1:21" ht="18">
      <c r="A327" s="615">
        <v>326</v>
      </c>
      <c r="B327" s="421" t="s">
        <v>247</v>
      </c>
      <c r="C327" s="448" t="s">
        <v>292</v>
      </c>
      <c r="D327" s="618">
        <v>12</v>
      </c>
      <c r="E327" s="49">
        <v>740581</v>
      </c>
      <c r="F327" s="497">
        <v>118492</v>
      </c>
      <c r="G327" s="433">
        <v>859073</v>
      </c>
      <c r="H327" s="434">
        <v>10308876</v>
      </c>
      <c r="I327" s="50" t="s">
        <v>686</v>
      </c>
      <c r="J327" s="50" t="s">
        <v>598</v>
      </c>
      <c r="K327" s="419" t="str">
        <f>+VLOOKUP(B327,'CALIFICACION FINAL'!$B$6:$B$431,1,0)</f>
        <v>SUTURA MECANICA LINEAL TLC  No. 55</v>
      </c>
      <c r="L327" s="419"/>
      <c r="M327" s="419"/>
      <c r="N327" s="419"/>
      <c r="O327" s="419"/>
      <c r="P327" s="419"/>
      <c r="Q327" s="419"/>
      <c r="R327" s="419"/>
      <c r="S327" s="419"/>
      <c r="T327" s="419"/>
      <c r="U327" s="419"/>
    </row>
    <row r="328" spans="1:21" ht="18">
      <c r="A328" s="615">
        <v>327</v>
      </c>
      <c r="B328" s="421" t="s">
        <v>248</v>
      </c>
      <c r="C328" s="448" t="s">
        <v>292</v>
      </c>
      <c r="D328" s="618">
        <v>12</v>
      </c>
      <c r="E328" s="49">
        <v>818295</v>
      </c>
      <c r="F328" s="497">
        <v>130927</v>
      </c>
      <c r="G328" s="433">
        <v>949222</v>
      </c>
      <c r="H328" s="434">
        <v>11390664</v>
      </c>
      <c r="I328" s="50" t="s">
        <v>686</v>
      </c>
      <c r="J328" s="50" t="s">
        <v>598</v>
      </c>
      <c r="K328" s="419" t="str">
        <f>+VLOOKUP(B328,'CALIFICACION FINAL'!$B$6:$B$431,1,0)</f>
        <v>SUTURA MECANICA LINEAL TLC  No. 75</v>
      </c>
      <c r="L328" s="419"/>
      <c r="M328" s="419"/>
      <c r="N328" s="419"/>
      <c r="O328" s="419"/>
      <c r="P328" s="419"/>
      <c r="Q328" s="419"/>
      <c r="R328" s="419"/>
      <c r="S328" s="419"/>
      <c r="T328" s="419"/>
      <c r="U328" s="419"/>
    </row>
    <row r="329" spans="1:21" ht="18">
      <c r="A329" s="615">
        <v>328</v>
      </c>
      <c r="B329" s="68" t="s">
        <v>818</v>
      </c>
      <c r="C329" s="617" t="s">
        <v>311</v>
      </c>
      <c r="D329" s="618">
        <v>200</v>
      </c>
      <c r="E329" s="49"/>
      <c r="F329" s="497"/>
      <c r="G329" s="433">
        <v>0</v>
      </c>
      <c r="H329" s="434">
        <v>0</v>
      </c>
      <c r="I329" s="50"/>
      <c r="J329" s="50"/>
      <c r="K329" s="419" t="str">
        <f>+VLOOKUP(B329,'CALIFICACION FINAL'!$B$6:$B$431,1,0)</f>
        <v>TAPA DE SEGURIDAD PLASTICA PARA JERINGAS Y VENOCLISIS</v>
      </c>
      <c r="L329" s="419"/>
      <c r="M329" s="419"/>
      <c r="N329" s="419"/>
      <c r="O329" s="419"/>
      <c r="P329" s="419"/>
      <c r="Q329" s="419"/>
      <c r="R329" s="419"/>
      <c r="S329" s="419"/>
      <c r="T329" s="419"/>
      <c r="U329" s="419"/>
    </row>
    <row r="330" spans="1:21" ht="18">
      <c r="A330" s="615">
        <v>329</v>
      </c>
      <c r="B330" s="421" t="s">
        <v>249</v>
      </c>
      <c r="C330" s="448" t="s">
        <v>331</v>
      </c>
      <c r="D330" s="618">
        <v>80</v>
      </c>
      <c r="E330" s="49"/>
      <c r="F330" s="497"/>
      <c r="G330" s="433">
        <v>0</v>
      </c>
      <c r="H330" s="434">
        <v>0</v>
      </c>
      <c r="I330" s="50"/>
      <c r="J330" s="50"/>
      <c r="K330" s="419" t="str">
        <f>+VLOOKUP(B330,'CALIFICACION FINAL'!$B$6:$B$431,1,0)</f>
        <v>TAPABOCA DESECHABLE DE AMARRAR</v>
      </c>
      <c r="L330" s="419"/>
      <c r="M330" s="419"/>
      <c r="N330" s="419"/>
      <c r="O330" s="419"/>
      <c r="P330" s="419"/>
      <c r="Q330" s="419"/>
      <c r="R330" s="419"/>
      <c r="S330" s="419"/>
      <c r="T330" s="419"/>
      <c r="U330" s="419"/>
    </row>
    <row r="331" spans="1:21" s="54" customFormat="1" ht="18">
      <c r="A331" s="615">
        <v>330</v>
      </c>
      <c r="B331" s="421" t="s">
        <v>250</v>
      </c>
      <c r="C331" s="448" t="s">
        <v>332</v>
      </c>
      <c r="D331" s="618">
        <v>300</v>
      </c>
      <c r="E331" s="49"/>
      <c r="F331" s="498"/>
      <c r="G331" s="433">
        <v>0</v>
      </c>
      <c r="H331" s="434">
        <v>0</v>
      </c>
      <c r="I331" s="53"/>
      <c r="J331" s="53"/>
      <c r="K331" s="419" t="str">
        <f>+VLOOKUP(B331,'CALIFICACION FINAL'!$B$6:$B$431,1,0)</f>
        <v xml:space="preserve">TAPABOCAS CON BANDA ELASTICA </v>
      </c>
      <c r="L331" s="435"/>
      <c r="M331" s="435"/>
      <c r="N331" s="435"/>
      <c r="O331" s="435"/>
      <c r="P331" s="435"/>
      <c r="Q331" s="435"/>
      <c r="R331" s="435"/>
      <c r="S331" s="435"/>
      <c r="T331" s="435"/>
      <c r="U331" s="435"/>
    </row>
    <row r="332" spans="1:21" s="54" customFormat="1" ht="18">
      <c r="A332" s="615">
        <v>331</v>
      </c>
      <c r="B332" s="421" t="s">
        <v>819</v>
      </c>
      <c r="C332" s="448" t="s">
        <v>313</v>
      </c>
      <c r="D332" s="618">
        <v>200</v>
      </c>
      <c r="E332" s="49"/>
      <c r="F332" s="498"/>
      <c r="G332" s="433">
        <v>0</v>
      </c>
      <c r="H332" s="434">
        <v>0</v>
      </c>
      <c r="I332" s="53"/>
      <c r="J332" s="53"/>
      <c r="K332" s="419" t="str">
        <f>+VLOOKUP(B332,'CALIFICACION FINAL'!$B$6:$B$431,1,0)</f>
        <v>TAPABOCAS N95 REF 1860</v>
      </c>
      <c r="L332" s="435"/>
      <c r="M332" s="435"/>
      <c r="N332" s="435"/>
      <c r="O332" s="435"/>
      <c r="P332" s="435"/>
      <c r="Q332" s="435"/>
      <c r="R332" s="435"/>
      <c r="S332" s="435"/>
      <c r="T332" s="435"/>
      <c r="U332" s="435"/>
    </row>
    <row r="333" spans="1:21" s="54" customFormat="1" ht="18">
      <c r="A333" s="615">
        <v>332</v>
      </c>
      <c r="B333" s="421" t="s">
        <v>251</v>
      </c>
      <c r="C333" s="448" t="s">
        <v>292</v>
      </c>
      <c r="D333" s="618">
        <v>800</v>
      </c>
      <c r="E333" s="49"/>
      <c r="F333" s="498"/>
      <c r="G333" s="433">
        <v>0</v>
      </c>
      <c r="H333" s="434">
        <v>0</v>
      </c>
      <c r="I333" s="53"/>
      <c r="J333" s="53"/>
      <c r="K333" s="419" t="str">
        <f>+VLOOKUP(B333,'CALIFICACION FINAL'!$B$6:$B$431,1,0)</f>
        <v>TERMOMETRO DESECHABLE</v>
      </c>
      <c r="L333" s="435"/>
      <c r="M333" s="435"/>
      <c r="N333" s="435"/>
      <c r="O333" s="435"/>
      <c r="P333" s="435"/>
      <c r="Q333" s="435"/>
      <c r="R333" s="435"/>
      <c r="S333" s="435"/>
      <c r="T333" s="435"/>
      <c r="U333" s="435"/>
    </row>
    <row r="334" spans="1:21" s="54" customFormat="1" ht="18">
      <c r="A334" s="615">
        <v>333</v>
      </c>
      <c r="B334" s="421" t="s">
        <v>252</v>
      </c>
      <c r="C334" s="448" t="s">
        <v>294</v>
      </c>
      <c r="D334" s="618">
        <v>20</v>
      </c>
      <c r="E334" s="49"/>
      <c r="F334" s="498"/>
      <c r="G334" s="433">
        <v>0</v>
      </c>
      <c r="H334" s="434">
        <v>0</v>
      </c>
      <c r="I334" s="53"/>
      <c r="J334" s="53"/>
      <c r="K334" s="419" t="str">
        <f>+VLOOKUP(B334,'CALIFICACION FINAL'!$B$6:$B$431,1,0)</f>
        <v>TINTURA DE BENJUI</v>
      </c>
      <c r="L334" s="435"/>
      <c r="M334" s="435"/>
      <c r="N334" s="435"/>
      <c r="O334" s="435"/>
      <c r="P334" s="435"/>
      <c r="Q334" s="435"/>
      <c r="R334" s="435"/>
      <c r="S334" s="435"/>
      <c r="T334" s="435"/>
      <c r="U334" s="435"/>
    </row>
    <row r="335" spans="1:21" s="54" customFormat="1" ht="18">
      <c r="A335" s="615">
        <v>334</v>
      </c>
      <c r="B335" s="421" t="s">
        <v>253</v>
      </c>
      <c r="C335" s="448" t="s">
        <v>331</v>
      </c>
      <c r="D335" s="618">
        <v>140</v>
      </c>
      <c r="E335" s="49"/>
      <c r="F335" s="498"/>
      <c r="G335" s="433">
        <v>0</v>
      </c>
      <c r="H335" s="434">
        <v>0</v>
      </c>
      <c r="I335" s="53"/>
      <c r="J335" s="53"/>
      <c r="K335" s="419" t="str">
        <f>+VLOOKUP(B335,'CALIFICACION FINAL'!$B$6:$B$431,1,0)</f>
        <v xml:space="preserve">TIRAS PARA GLUCOMETRIA CON BONIFICACION DE LANCETAS </v>
      </c>
      <c r="L335" s="435"/>
      <c r="M335" s="435"/>
      <c r="N335" s="435"/>
      <c r="O335" s="435"/>
      <c r="P335" s="435"/>
      <c r="Q335" s="435"/>
      <c r="R335" s="435"/>
      <c r="S335" s="435"/>
      <c r="T335" s="435"/>
      <c r="U335" s="435"/>
    </row>
    <row r="336" spans="1:21" s="54" customFormat="1" ht="54">
      <c r="A336" s="615">
        <v>335</v>
      </c>
      <c r="B336" s="421" t="s">
        <v>820</v>
      </c>
      <c r="C336" s="448" t="s">
        <v>292</v>
      </c>
      <c r="D336" s="618">
        <v>12</v>
      </c>
      <c r="E336" s="49"/>
      <c r="F336" s="498"/>
      <c r="G336" s="433">
        <v>0</v>
      </c>
      <c r="H336" s="434">
        <v>0</v>
      </c>
      <c r="I336" s="53"/>
      <c r="J336" s="53"/>
      <c r="K336" s="419" t="str">
        <f>+VLOOKUP(B336,'CALIFICACION FINAL'!$B$6:$B$431,1,0)</f>
        <v>TRACCION CUTANEA  PEDIATRICA DE VELCRO CON TEXTIL  LAMINADO DE ALGODON ANTIESCARAS, FERULAS LATERALES REMOVIBLES</v>
      </c>
      <c r="L336" s="435"/>
      <c r="M336" s="435"/>
      <c r="N336" s="435"/>
      <c r="O336" s="435"/>
      <c r="P336" s="435"/>
      <c r="Q336" s="435"/>
      <c r="R336" s="435"/>
      <c r="S336" s="435"/>
      <c r="T336" s="435"/>
      <c r="U336" s="435"/>
    </row>
    <row r="337" spans="1:21" s="54" customFormat="1" ht="36">
      <c r="A337" s="615">
        <v>336</v>
      </c>
      <c r="B337" s="421" t="s">
        <v>821</v>
      </c>
      <c r="C337" s="448" t="s">
        <v>292</v>
      </c>
      <c r="D337" s="618">
        <v>12</v>
      </c>
      <c r="E337" s="49"/>
      <c r="F337" s="498"/>
      <c r="G337" s="433">
        <v>0</v>
      </c>
      <c r="H337" s="434">
        <v>0</v>
      </c>
      <c r="I337" s="53"/>
      <c r="J337" s="53"/>
      <c r="K337" s="419" t="str">
        <f>+VLOOKUP(B337,'CALIFICACION FINAL'!$B$6:$B$431,1,0)</f>
        <v>TRACCION CUTANEA  ADULTO  DE VELCRO CON TEXTIL  LAMINADO DE ALGODON ANTIESCARAS, FERULAS LATERALES REMOVIBLES</v>
      </c>
      <c r="L337" s="435"/>
      <c r="M337" s="435"/>
      <c r="N337" s="435"/>
      <c r="O337" s="435"/>
      <c r="P337" s="435"/>
      <c r="Q337" s="435"/>
      <c r="R337" s="435"/>
      <c r="S337" s="435"/>
      <c r="T337" s="435"/>
      <c r="U337" s="435"/>
    </row>
    <row r="338" spans="1:21" s="54" customFormat="1" ht="18">
      <c r="A338" s="615">
        <v>337</v>
      </c>
      <c r="B338" s="439" t="s">
        <v>822</v>
      </c>
      <c r="C338" s="617" t="s">
        <v>292</v>
      </c>
      <c r="D338" s="618">
        <v>8</v>
      </c>
      <c r="E338" s="49"/>
      <c r="F338" s="498"/>
      <c r="G338" s="433">
        <v>0</v>
      </c>
      <c r="H338" s="434">
        <v>0</v>
      </c>
      <c r="I338" s="53"/>
      <c r="J338" s="53"/>
      <c r="K338" s="419" t="str">
        <f>+VLOOKUP(B338,'CALIFICACION FINAL'!$B$6:$B$431,1,0)</f>
        <v>TUBO DE TORAX No. 24</v>
      </c>
      <c r="L338" s="435"/>
      <c r="M338" s="435"/>
      <c r="N338" s="435"/>
      <c r="O338" s="435"/>
      <c r="P338" s="435"/>
      <c r="Q338" s="435"/>
      <c r="R338" s="435"/>
      <c r="S338" s="435"/>
      <c r="T338" s="435"/>
      <c r="U338" s="435"/>
    </row>
    <row r="339" spans="1:21" s="54" customFormat="1" ht="18">
      <c r="A339" s="615">
        <v>338</v>
      </c>
      <c r="B339" s="439" t="s">
        <v>823</v>
      </c>
      <c r="C339" s="617" t="s">
        <v>292</v>
      </c>
      <c r="D339" s="618">
        <v>8</v>
      </c>
      <c r="E339" s="49"/>
      <c r="F339" s="498"/>
      <c r="G339" s="433">
        <v>0</v>
      </c>
      <c r="H339" s="434">
        <v>0</v>
      </c>
      <c r="I339" s="53"/>
      <c r="J339" s="53"/>
      <c r="K339" s="419" t="str">
        <f>+VLOOKUP(B339,'CALIFICACION FINAL'!$B$6:$B$431,1,0)</f>
        <v>TUBO DE TORAX No. 26</v>
      </c>
      <c r="L339" s="435"/>
      <c r="M339" s="435"/>
      <c r="N339" s="435"/>
      <c r="O339" s="435"/>
      <c r="P339" s="435"/>
      <c r="Q339" s="435"/>
      <c r="R339" s="435"/>
      <c r="S339" s="435"/>
      <c r="T339" s="435"/>
      <c r="U339" s="435"/>
    </row>
    <row r="340" spans="1:21" s="67" customFormat="1" ht="18">
      <c r="A340" s="615">
        <v>339</v>
      </c>
      <c r="B340" s="439" t="s">
        <v>824</v>
      </c>
      <c r="C340" s="617" t="s">
        <v>292</v>
      </c>
      <c r="D340" s="618">
        <v>8</v>
      </c>
      <c r="E340" s="49"/>
      <c r="F340" s="503"/>
      <c r="G340" s="433">
        <v>0</v>
      </c>
      <c r="H340" s="434">
        <v>0</v>
      </c>
      <c r="I340" s="68"/>
      <c r="J340" s="68"/>
      <c r="K340" s="419" t="str">
        <f>+VLOOKUP(B340,'CALIFICACION FINAL'!$B$6:$B$431,1,0)</f>
        <v>TUBO DE TORAX No. 28</v>
      </c>
      <c r="L340" s="452"/>
      <c r="M340" s="452"/>
      <c r="N340" s="452"/>
      <c r="O340" s="452"/>
      <c r="P340" s="452"/>
      <c r="Q340" s="452"/>
      <c r="R340" s="452"/>
      <c r="S340" s="452"/>
      <c r="T340" s="452"/>
      <c r="U340" s="452"/>
    </row>
    <row r="341" spans="1:21" s="67" customFormat="1" ht="18">
      <c r="A341" s="615">
        <v>340</v>
      </c>
      <c r="B341" s="439" t="s">
        <v>825</v>
      </c>
      <c r="C341" s="617" t="s">
        <v>292</v>
      </c>
      <c r="D341" s="618">
        <v>8</v>
      </c>
      <c r="E341" s="49"/>
      <c r="F341" s="503"/>
      <c r="G341" s="433">
        <v>0</v>
      </c>
      <c r="H341" s="434">
        <v>0</v>
      </c>
      <c r="I341" s="68"/>
      <c r="J341" s="68"/>
      <c r="K341" s="419" t="str">
        <f>+VLOOKUP(B341,'CALIFICACION FINAL'!$B$6:$B$431,1,0)</f>
        <v>TUBO DE TORAX No. 30</v>
      </c>
      <c r="L341" s="452"/>
      <c r="M341" s="452"/>
      <c r="N341" s="452"/>
      <c r="O341" s="452"/>
      <c r="P341" s="452"/>
      <c r="Q341" s="452"/>
      <c r="R341" s="452"/>
      <c r="S341" s="452"/>
      <c r="T341" s="452"/>
      <c r="U341" s="452"/>
    </row>
    <row r="342" spans="1:21" ht="18">
      <c r="A342" s="615">
        <v>341</v>
      </c>
      <c r="B342" s="421" t="s">
        <v>254</v>
      </c>
      <c r="C342" s="448" t="s">
        <v>292</v>
      </c>
      <c r="D342" s="618">
        <v>8</v>
      </c>
      <c r="E342" s="49"/>
      <c r="F342" s="505"/>
      <c r="G342" s="433">
        <v>0</v>
      </c>
      <c r="H342" s="458">
        <v>0</v>
      </c>
      <c r="I342" s="50"/>
      <c r="J342" s="50"/>
      <c r="K342" s="419" t="str">
        <f>+VLOOKUP(B342,'CALIFICACION FINAL'!$B$6:$B$431,1,0)</f>
        <v>TUBO DE TORAX No. 32</v>
      </c>
      <c r="L342" s="419"/>
      <c r="M342" s="419"/>
      <c r="N342" s="419"/>
      <c r="O342" s="419"/>
      <c r="P342" s="419"/>
      <c r="Q342" s="419"/>
      <c r="R342" s="419"/>
      <c r="S342" s="419"/>
      <c r="T342" s="419"/>
      <c r="U342" s="419"/>
    </row>
    <row r="343" spans="1:21" ht="18">
      <c r="A343" s="615">
        <v>342</v>
      </c>
      <c r="B343" s="421" t="s">
        <v>255</v>
      </c>
      <c r="C343" s="448" t="s">
        <v>292</v>
      </c>
      <c r="D343" s="618">
        <v>8</v>
      </c>
      <c r="E343" s="49"/>
      <c r="F343" s="497"/>
      <c r="G343" s="433">
        <v>0</v>
      </c>
      <c r="H343" s="434">
        <v>0</v>
      </c>
      <c r="I343" s="50"/>
      <c r="J343" s="50"/>
      <c r="K343" s="419" t="str">
        <f>+VLOOKUP(B343,'CALIFICACION FINAL'!$B$6:$B$431,1,0)</f>
        <v>TUBO DE TORAX No. 34</v>
      </c>
      <c r="L343" s="419"/>
      <c r="M343" s="419"/>
      <c r="N343" s="419"/>
      <c r="O343" s="419"/>
      <c r="P343" s="419"/>
      <c r="Q343" s="419"/>
      <c r="R343" s="419"/>
      <c r="S343" s="419"/>
      <c r="T343" s="419"/>
      <c r="U343" s="419"/>
    </row>
    <row r="344" spans="1:21" ht="18">
      <c r="A344" s="615">
        <v>343</v>
      </c>
      <c r="B344" s="439" t="s">
        <v>826</v>
      </c>
      <c r="C344" s="617" t="s">
        <v>292</v>
      </c>
      <c r="D344" s="618">
        <v>8</v>
      </c>
      <c r="E344" s="49"/>
      <c r="F344" s="497"/>
      <c r="G344" s="433">
        <v>0</v>
      </c>
      <c r="H344" s="434">
        <v>0</v>
      </c>
      <c r="I344" s="50"/>
      <c r="J344" s="50"/>
      <c r="K344" s="419" t="str">
        <f>+VLOOKUP(B344,'CALIFICACION FINAL'!$B$6:$B$431,1,0)</f>
        <v>TUBO DE TORAX No. 38</v>
      </c>
      <c r="L344" s="419"/>
      <c r="M344" s="419"/>
      <c r="N344" s="419"/>
      <c r="O344" s="419"/>
      <c r="P344" s="419"/>
      <c r="Q344" s="419"/>
      <c r="R344" s="419"/>
      <c r="S344" s="419"/>
      <c r="T344" s="419"/>
      <c r="U344" s="419"/>
    </row>
    <row r="345" spans="1:21" ht="18">
      <c r="A345" s="615">
        <v>344</v>
      </c>
      <c r="B345" s="439" t="s">
        <v>827</v>
      </c>
      <c r="C345" s="617" t="s">
        <v>292</v>
      </c>
      <c r="D345" s="618">
        <v>4</v>
      </c>
      <c r="E345" s="49"/>
      <c r="F345" s="497"/>
      <c r="G345" s="433">
        <v>0</v>
      </c>
      <c r="H345" s="434">
        <v>0</v>
      </c>
      <c r="I345" s="50"/>
      <c r="J345" s="50"/>
      <c r="K345" s="419" t="str">
        <f>+VLOOKUP(B345,'CALIFICACION FINAL'!$B$6:$B$431,1,0)</f>
        <v>TUBO DE TORAX No. 40</v>
      </c>
      <c r="L345" s="419"/>
      <c r="M345" s="419"/>
      <c r="N345" s="419"/>
      <c r="O345" s="419"/>
      <c r="P345" s="419"/>
      <c r="Q345" s="419"/>
      <c r="R345" s="419"/>
      <c r="S345" s="419"/>
      <c r="T345" s="419"/>
      <c r="U345" s="419"/>
    </row>
    <row r="346" spans="1:21" ht="18">
      <c r="A346" s="615">
        <v>345</v>
      </c>
      <c r="B346" s="421" t="s">
        <v>256</v>
      </c>
      <c r="C346" s="448" t="s">
        <v>292</v>
      </c>
      <c r="D346" s="618">
        <v>4</v>
      </c>
      <c r="E346" s="49"/>
      <c r="F346" s="497"/>
      <c r="G346" s="433">
        <v>0</v>
      </c>
      <c r="H346" s="434">
        <v>0</v>
      </c>
      <c r="I346" s="50"/>
      <c r="J346" s="50"/>
      <c r="K346" s="419" t="str">
        <f>+VLOOKUP(B346,'CALIFICACION FINAL'!$B$6:$B$431,1,0)</f>
        <v>TUBO EN T No 10</v>
      </c>
      <c r="L346" s="419"/>
      <c r="M346" s="419"/>
      <c r="N346" s="419"/>
      <c r="O346" s="419"/>
      <c r="P346" s="419"/>
      <c r="Q346" s="419"/>
      <c r="R346" s="419"/>
      <c r="S346" s="419"/>
      <c r="T346" s="419"/>
      <c r="U346" s="419"/>
    </row>
    <row r="347" spans="1:21" ht="18">
      <c r="A347" s="615">
        <v>346</v>
      </c>
      <c r="B347" s="439" t="s">
        <v>828</v>
      </c>
      <c r="C347" s="617"/>
      <c r="D347" s="618">
        <v>4</v>
      </c>
      <c r="E347" s="49"/>
      <c r="F347" s="497"/>
      <c r="G347" s="433">
        <v>0</v>
      </c>
      <c r="H347" s="434">
        <v>0</v>
      </c>
      <c r="I347" s="50"/>
      <c r="J347" s="50"/>
      <c r="K347" s="419" t="str">
        <f>+VLOOKUP(B347,'CALIFICACION FINAL'!$B$6:$B$431,1,0)</f>
        <v>TUBO EN T No 12</v>
      </c>
      <c r="L347" s="419"/>
      <c r="M347" s="419"/>
      <c r="N347" s="419"/>
      <c r="O347" s="419"/>
      <c r="P347" s="419"/>
      <c r="Q347" s="419"/>
      <c r="R347" s="419"/>
      <c r="S347" s="419"/>
      <c r="T347" s="419"/>
      <c r="U347" s="419"/>
    </row>
    <row r="348" spans="1:21" ht="18">
      <c r="A348" s="615">
        <v>347</v>
      </c>
      <c r="B348" s="421" t="s">
        <v>257</v>
      </c>
      <c r="C348" s="448" t="s">
        <v>292</v>
      </c>
      <c r="D348" s="618">
        <v>8</v>
      </c>
      <c r="E348" s="49"/>
      <c r="F348" s="497"/>
      <c r="G348" s="433">
        <v>0</v>
      </c>
      <c r="H348" s="434">
        <v>0</v>
      </c>
      <c r="I348" s="50"/>
      <c r="J348" s="50"/>
      <c r="K348" s="419" t="str">
        <f>+VLOOKUP(B348,'CALIFICACION FINAL'!$B$6:$B$431,1,0)</f>
        <v>TUBO EN T No 14</v>
      </c>
      <c r="L348" s="419"/>
      <c r="M348" s="419"/>
      <c r="N348" s="419"/>
      <c r="O348" s="419"/>
      <c r="P348" s="419"/>
      <c r="Q348" s="419"/>
      <c r="R348" s="419"/>
      <c r="S348" s="419"/>
      <c r="T348" s="419"/>
      <c r="U348" s="419"/>
    </row>
    <row r="349" spans="1:21" ht="18">
      <c r="A349" s="615">
        <v>348</v>
      </c>
      <c r="B349" s="439" t="s">
        <v>829</v>
      </c>
      <c r="C349" s="617" t="s">
        <v>292</v>
      </c>
      <c r="D349" s="618">
        <v>4</v>
      </c>
      <c r="E349" s="49"/>
      <c r="F349" s="497"/>
      <c r="G349" s="433">
        <v>0</v>
      </c>
      <c r="H349" s="434">
        <v>0</v>
      </c>
      <c r="I349" s="50"/>
      <c r="J349" s="50"/>
      <c r="K349" s="419" t="str">
        <f>+VLOOKUP(B349,'CALIFICACION FINAL'!$B$6:$B$431,1,0)</f>
        <v>TUBO ENDOTRAQUEAL PREFORMADO NASAL CON BALON  N. 5.0</v>
      </c>
      <c r="L349" s="419"/>
      <c r="M349" s="419"/>
      <c r="N349" s="419"/>
      <c r="O349" s="419"/>
      <c r="P349" s="419"/>
      <c r="Q349" s="419"/>
      <c r="R349" s="419"/>
      <c r="S349" s="419"/>
      <c r="T349" s="419"/>
      <c r="U349" s="419"/>
    </row>
    <row r="350" spans="1:21" ht="18">
      <c r="A350" s="615">
        <v>349</v>
      </c>
      <c r="B350" s="439" t="s">
        <v>830</v>
      </c>
      <c r="C350" s="617" t="s">
        <v>292</v>
      </c>
      <c r="D350" s="618">
        <v>4</v>
      </c>
      <c r="E350" s="49"/>
      <c r="F350" s="497"/>
      <c r="G350" s="433">
        <v>0</v>
      </c>
      <c r="H350" s="434">
        <v>0</v>
      </c>
      <c r="I350" s="50"/>
      <c r="J350" s="50"/>
      <c r="K350" s="419" t="str">
        <f>+VLOOKUP(B350,'CALIFICACION FINAL'!$B$6:$B$431,1,0)</f>
        <v>TUBO ENDOTRAQUEAL PREFORMADO NASAL CON BALON  N. 6.0</v>
      </c>
      <c r="L350" s="419"/>
      <c r="M350" s="419"/>
      <c r="N350" s="419"/>
      <c r="O350" s="419"/>
      <c r="P350" s="419"/>
      <c r="Q350" s="419"/>
      <c r="R350" s="419"/>
      <c r="S350" s="419"/>
      <c r="T350" s="419"/>
      <c r="U350" s="419"/>
    </row>
    <row r="351" spans="1:21" ht="18">
      <c r="A351" s="615">
        <v>350</v>
      </c>
      <c r="B351" s="439" t="s">
        <v>831</v>
      </c>
      <c r="C351" s="617" t="s">
        <v>292</v>
      </c>
      <c r="D351" s="618">
        <v>4</v>
      </c>
      <c r="E351" s="49"/>
      <c r="F351" s="497"/>
      <c r="G351" s="433">
        <v>0</v>
      </c>
      <c r="H351" s="434">
        <v>0</v>
      </c>
      <c r="I351" s="50"/>
      <c r="J351" s="50"/>
      <c r="K351" s="419" t="str">
        <f>+VLOOKUP(B351,'CALIFICACION FINAL'!$B$6:$B$431,1,0)</f>
        <v>TUBO ENDOTRAQUEAL PREFORMADO NASAL CON BALON  N. 6.5</v>
      </c>
      <c r="L351" s="419"/>
      <c r="M351" s="419"/>
      <c r="N351" s="419"/>
      <c r="O351" s="419"/>
      <c r="P351" s="419"/>
      <c r="Q351" s="419"/>
      <c r="R351" s="419"/>
      <c r="S351" s="419"/>
      <c r="T351" s="419"/>
      <c r="U351" s="419"/>
    </row>
    <row r="352" spans="1:21" ht="18">
      <c r="A352" s="615">
        <v>351</v>
      </c>
      <c r="B352" s="439" t="s">
        <v>832</v>
      </c>
      <c r="C352" s="617" t="s">
        <v>292</v>
      </c>
      <c r="D352" s="618">
        <v>4</v>
      </c>
      <c r="E352" s="49"/>
      <c r="F352" s="497"/>
      <c r="G352" s="433">
        <v>0</v>
      </c>
      <c r="H352" s="434">
        <v>0</v>
      </c>
      <c r="I352" s="50"/>
      <c r="J352" s="50"/>
      <c r="K352" s="419" t="str">
        <f>+VLOOKUP(B352,'CALIFICACION FINAL'!$B$6:$B$431,1,0)</f>
        <v>TUBO ENDOTRAQUEAL PREFORMADO NASAL CON BALON  N. 7.0</v>
      </c>
      <c r="L352" s="419"/>
      <c r="M352" s="419"/>
      <c r="N352" s="419"/>
      <c r="O352" s="419"/>
      <c r="P352" s="419"/>
      <c r="Q352" s="419"/>
      <c r="R352" s="419"/>
      <c r="S352" s="419"/>
      <c r="T352" s="419"/>
      <c r="U352" s="419"/>
    </row>
    <row r="353" spans="1:21" ht="18">
      <c r="A353" s="615">
        <v>352</v>
      </c>
      <c r="B353" s="439" t="s">
        <v>833</v>
      </c>
      <c r="C353" s="617" t="s">
        <v>292</v>
      </c>
      <c r="D353" s="618">
        <v>4</v>
      </c>
      <c r="E353" s="49"/>
      <c r="F353" s="497"/>
      <c r="G353" s="433">
        <v>0</v>
      </c>
      <c r="H353" s="434">
        <v>0</v>
      </c>
      <c r="I353" s="50"/>
      <c r="J353" s="50"/>
      <c r="K353" s="419" t="str">
        <f>+VLOOKUP(B353,'CALIFICACION FINAL'!$B$6:$B$431,1,0)</f>
        <v>TUBO ENDOTRAQUEAL PREFORMADO NASAL CON BALON  N. 7.5</v>
      </c>
      <c r="L353" s="419"/>
      <c r="M353" s="419"/>
      <c r="N353" s="419"/>
      <c r="O353" s="419"/>
      <c r="P353" s="419"/>
      <c r="Q353" s="419"/>
      <c r="R353" s="419"/>
      <c r="S353" s="419"/>
      <c r="T353" s="419"/>
      <c r="U353" s="419"/>
    </row>
    <row r="354" spans="1:21" ht="18">
      <c r="A354" s="615">
        <v>353</v>
      </c>
      <c r="B354" s="421" t="s">
        <v>258</v>
      </c>
      <c r="C354" s="448" t="s">
        <v>292</v>
      </c>
      <c r="D354" s="618">
        <v>24</v>
      </c>
      <c r="E354" s="49"/>
      <c r="F354" s="497"/>
      <c r="G354" s="433">
        <v>0</v>
      </c>
      <c r="H354" s="434">
        <v>0</v>
      </c>
      <c r="I354" s="50"/>
      <c r="J354" s="50"/>
      <c r="K354" s="419" t="str">
        <f>+VLOOKUP(B354,'CALIFICACION FINAL'!$B$6:$B$431,1,0)</f>
        <v>TUBO ENDOTRAQUEAL No  5.0 C/ NEUMOTAPONADOR</v>
      </c>
      <c r="L354" s="419"/>
      <c r="M354" s="419"/>
      <c r="N354" s="419"/>
      <c r="O354" s="419"/>
      <c r="P354" s="419"/>
      <c r="Q354" s="419"/>
      <c r="R354" s="419"/>
      <c r="S354" s="419"/>
      <c r="T354" s="419"/>
      <c r="U354" s="419"/>
    </row>
    <row r="355" spans="1:21" ht="18">
      <c r="A355" s="615">
        <v>354</v>
      </c>
      <c r="B355" s="439" t="s">
        <v>834</v>
      </c>
      <c r="C355" s="617" t="s">
        <v>292</v>
      </c>
      <c r="D355" s="622">
        <v>30</v>
      </c>
      <c r="E355" s="49"/>
      <c r="F355" s="497"/>
      <c r="G355" s="433">
        <v>0</v>
      </c>
      <c r="H355" s="434">
        <v>0</v>
      </c>
      <c r="I355" s="50"/>
      <c r="J355" s="50"/>
      <c r="K355" s="419" t="str">
        <f>+VLOOKUP(B355,'CALIFICACION FINAL'!$B$6:$B$431,1,0)</f>
        <v>TUBO ENDOTRAQUEAL No. 2 SIN BALON</v>
      </c>
      <c r="L355" s="419"/>
      <c r="M355" s="419"/>
      <c r="N355" s="419"/>
      <c r="O355" s="419"/>
      <c r="P355" s="419"/>
      <c r="Q355" s="419"/>
      <c r="R355" s="419"/>
      <c r="S355" s="419"/>
      <c r="T355" s="419"/>
      <c r="U355" s="419"/>
    </row>
    <row r="356" spans="1:21" ht="18">
      <c r="A356" s="615">
        <v>355</v>
      </c>
      <c r="B356" s="439" t="s">
        <v>835</v>
      </c>
      <c r="C356" s="617" t="s">
        <v>292</v>
      </c>
      <c r="D356" s="622">
        <v>30</v>
      </c>
      <c r="E356" s="49"/>
      <c r="F356" s="497"/>
      <c r="G356" s="433">
        <v>0</v>
      </c>
      <c r="H356" s="434">
        <v>0</v>
      </c>
      <c r="I356" s="50"/>
      <c r="J356" s="50"/>
      <c r="K356" s="419" t="str">
        <f>+VLOOKUP(B356,'CALIFICACION FINAL'!$B$6:$B$431,1,0)</f>
        <v>TUBO ENDOTRAQUEAL No. 2.5 SIN BALON</v>
      </c>
      <c r="L356" s="419"/>
      <c r="M356" s="419"/>
      <c r="N356" s="419"/>
      <c r="O356" s="419"/>
      <c r="P356" s="419"/>
      <c r="Q356" s="419"/>
      <c r="R356" s="419"/>
      <c r="S356" s="419"/>
      <c r="T356" s="419"/>
      <c r="U356" s="419"/>
    </row>
    <row r="357" spans="1:21" ht="18">
      <c r="A357" s="615">
        <v>356</v>
      </c>
      <c r="B357" s="421" t="s">
        <v>259</v>
      </c>
      <c r="C357" s="448" t="s">
        <v>292</v>
      </c>
      <c r="D357" s="618">
        <v>100</v>
      </c>
      <c r="E357" s="49"/>
      <c r="F357" s="497"/>
      <c r="G357" s="433">
        <v>0</v>
      </c>
      <c r="H357" s="434">
        <v>0</v>
      </c>
      <c r="I357" s="50"/>
      <c r="J357" s="50"/>
      <c r="K357" s="419" t="str">
        <f>+VLOOKUP(B357,'CALIFICACION FINAL'!$B$6:$B$431,1,0)</f>
        <v>TUBO ENDOTRAQUEAL No. 7.0 C/NEUMOTAPONADOR</v>
      </c>
      <c r="L357" s="419"/>
      <c r="M357" s="419"/>
      <c r="N357" s="419"/>
      <c r="O357" s="419"/>
      <c r="P357" s="419"/>
      <c r="Q357" s="419"/>
      <c r="R357" s="419"/>
      <c r="S357" s="419"/>
      <c r="T357" s="419"/>
      <c r="U357" s="419"/>
    </row>
    <row r="358" spans="1:21" ht="18">
      <c r="A358" s="615">
        <v>357</v>
      </c>
      <c r="B358" s="421" t="s">
        <v>260</v>
      </c>
      <c r="C358" s="448" t="s">
        <v>292</v>
      </c>
      <c r="D358" s="618">
        <v>100</v>
      </c>
      <c r="E358" s="49"/>
      <c r="F358" s="497"/>
      <c r="G358" s="433">
        <v>0</v>
      </c>
      <c r="H358" s="434">
        <v>0</v>
      </c>
      <c r="I358" s="50"/>
      <c r="J358" s="50"/>
      <c r="K358" s="419" t="str">
        <f>+VLOOKUP(B358,'CALIFICACION FINAL'!$B$6:$B$431,1,0)</f>
        <v>TUBO ENDOTRAQUEAL No. 7.5 C/NEUMOTAPONADOR</v>
      </c>
      <c r="L358" s="419"/>
      <c r="M358" s="419"/>
      <c r="N358" s="419"/>
      <c r="O358" s="419"/>
      <c r="P358" s="419"/>
      <c r="Q358" s="419"/>
      <c r="R358" s="419"/>
      <c r="S358" s="419"/>
      <c r="T358" s="419"/>
      <c r="U358" s="419"/>
    </row>
    <row r="359" spans="1:21" ht="18">
      <c r="A359" s="615">
        <v>358</v>
      </c>
      <c r="B359" s="421" t="s">
        <v>261</v>
      </c>
      <c r="C359" s="448" t="s">
        <v>292</v>
      </c>
      <c r="D359" s="618">
        <v>20</v>
      </c>
      <c r="E359" s="49"/>
      <c r="F359" s="497"/>
      <c r="G359" s="433">
        <v>0</v>
      </c>
      <c r="H359" s="434">
        <v>0</v>
      </c>
      <c r="I359" s="50"/>
      <c r="J359" s="50"/>
      <c r="K359" s="419" t="str">
        <f>+VLOOKUP(B359,'CALIFICACION FINAL'!$B$6:$B$431,1,0)</f>
        <v>TUBO ENDOTRAQUEAL No. 8.0 C/ NEUMOTAPONADOR</v>
      </c>
      <c r="L359" s="419"/>
      <c r="M359" s="419"/>
      <c r="N359" s="419"/>
      <c r="O359" s="419"/>
      <c r="P359" s="419"/>
      <c r="Q359" s="419"/>
      <c r="R359" s="419"/>
      <c r="S359" s="419"/>
      <c r="T359" s="419"/>
      <c r="U359" s="419"/>
    </row>
    <row r="360" spans="1:21" ht="18">
      <c r="A360" s="615">
        <v>359</v>
      </c>
      <c r="B360" s="421" t="s">
        <v>262</v>
      </c>
      <c r="C360" s="448" t="s">
        <v>292</v>
      </c>
      <c r="D360" s="618">
        <v>20</v>
      </c>
      <c r="E360" s="49"/>
      <c r="F360" s="497"/>
      <c r="G360" s="433">
        <v>0</v>
      </c>
      <c r="H360" s="434">
        <v>0</v>
      </c>
      <c r="I360" s="50"/>
      <c r="J360" s="50"/>
      <c r="K360" s="419" t="str">
        <f>+VLOOKUP(B360,'CALIFICACION FINAL'!$B$6:$B$431,1,0)</f>
        <v>TUBO ENDOTRAQUEAL No. 8.5 C/ NEUMOTAPONADOR</v>
      </c>
      <c r="L360" s="419"/>
      <c r="M360" s="419"/>
      <c r="N360" s="419"/>
      <c r="O360" s="419"/>
      <c r="P360" s="419"/>
      <c r="Q360" s="419"/>
      <c r="R360" s="419"/>
      <c r="S360" s="419"/>
      <c r="T360" s="419"/>
      <c r="U360" s="419"/>
    </row>
    <row r="361" spans="1:21" ht="18">
      <c r="A361" s="615">
        <v>360</v>
      </c>
      <c r="B361" s="421" t="s">
        <v>263</v>
      </c>
      <c r="C361" s="448" t="s">
        <v>292</v>
      </c>
      <c r="D361" s="618">
        <v>4</v>
      </c>
      <c r="E361" s="49"/>
      <c r="F361" s="497"/>
      <c r="G361" s="433">
        <v>0</v>
      </c>
      <c r="H361" s="434">
        <v>0</v>
      </c>
      <c r="I361" s="50"/>
      <c r="J361" s="50"/>
      <c r="K361" s="419" t="str">
        <f>+VLOOKUP(B361,'CALIFICACION FINAL'!$B$6:$B$431,1,0)</f>
        <v>TUBO ENDOTRAQUEAL No. 9 C/ NEUMOTAPONADOR</v>
      </c>
      <c r="L361" s="419"/>
      <c r="M361" s="419"/>
      <c r="N361" s="419"/>
      <c r="O361" s="419"/>
      <c r="P361" s="419"/>
      <c r="Q361" s="419"/>
      <c r="R361" s="419"/>
      <c r="S361" s="419"/>
      <c r="T361" s="419"/>
      <c r="U361" s="419"/>
    </row>
    <row r="362" spans="1:21" ht="18">
      <c r="A362" s="615">
        <v>361</v>
      </c>
      <c r="B362" s="421" t="s">
        <v>264</v>
      </c>
      <c r="C362" s="448" t="s">
        <v>292</v>
      </c>
      <c r="D362" s="618">
        <v>12</v>
      </c>
      <c r="E362" s="49"/>
      <c r="F362" s="497"/>
      <c r="G362" s="433">
        <v>0</v>
      </c>
      <c r="H362" s="434">
        <v>0</v>
      </c>
      <c r="I362" s="50"/>
      <c r="J362" s="50"/>
      <c r="K362" s="419" t="str">
        <f>+VLOOKUP(B362,'CALIFICACION FINAL'!$B$6:$B$431,1,0)</f>
        <v xml:space="preserve">TUBO ENDOTRAQUEAL No.3  </v>
      </c>
      <c r="L362" s="419"/>
      <c r="M362" s="419"/>
      <c r="N362" s="419"/>
      <c r="O362" s="419"/>
      <c r="P362" s="419"/>
      <c r="Q362" s="419"/>
      <c r="R362" s="419"/>
      <c r="S362" s="419"/>
      <c r="T362" s="419"/>
      <c r="U362" s="419"/>
    </row>
    <row r="363" spans="1:21" ht="18">
      <c r="A363" s="615">
        <v>362</v>
      </c>
      <c r="B363" s="439" t="s">
        <v>836</v>
      </c>
      <c r="C363" s="617" t="s">
        <v>292</v>
      </c>
      <c r="D363" s="618">
        <v>4</v>
      </c>
      <c r="E363" s="49"/>
      <c r="F363" s="497"/>
      <c r="G363" s="433">
        <v>0</v>
      </c>
      <c r="H363" s="434">
        <v>0</v>
      </c>
      <c r="I363" s="50"/>
      <c r="J363" s="50"/>
      <c r="K363" s="419" t="str">
        <f>+VLOOKUP(B363,'CALIFICACION FINAL'!$B$6:$B$431,1,0)</f>
        <v>TUBO ENDOTRAQUEAL No.3  SIN BALÓN</v>
      </c>
      <c r="L363" s="419"/>
      <c r="M363" s="419"/>
      <c r="N363" s="419"/>
      <c r="O363" s="419"/>
      <c r="P363" s="419"/>
      <c r="Q363" s="419"/>
      <c r="R363" s="419"/>
      <c r="S363" s="419"/>
      <c r="T363" s="419"/>
      <c r="U363" s="419"/>
    </row>
    <row r="364" spans="1:21" ht="18">
      <c r="A364" s="615">
        <v>363</v>
      </c>
      <c r="B364" s="421" t="s">
        <v>265</v>
      </c>
      <c r="C364" s="448" t="s">
        <v>292</v>
      </c>
      <c r="D364" s="618">
        <v>16</v>
      </c>
      <c r="E364" s="49"/>
      <c r="F364" s="497"/>
      <c r="G364" s="433">
        <v>0</v>
      </c>
      <c r="H364" s="434">
        <v>0</v>
      </c>
      <c r="I364" s="50"/>
      <c r="J364" s="50"/>
      <c r="K364" s="419" t="str">
        <f>+VLOOKUP(B364,'CALIFICACION FINAL'!$B$6:$B$431,1,0)</f>
        <v xml:space="preserve">TUBO ENDOTRAQUEAL No.3.5 </v>
      </c>
      <c r="L364" s="419"/>
      <c r="M364" s="419"/>
      <c r="N364" s="419"/>
      <c r="O364" s="419"/>
      <c r="P364" s="419"/>
      <c r="Q364" s="419"/>
      <c r="R364" s="419"/>
      <c r="S364" s="419"/>
      <c r="T364" s="419"/>
      <c r="U364" s="419"/>
    </row>
    <row r="365" spans="1:21" ht="18">
      <c r="A365" s="615">
        <v>364</v>
      </c>
      <c r="B365" s="439" t="s">
        <v>837</v>
      </c>
      <c r="C365" s="617" t="s">
        <v>292</v>
      </c>
      <c r="D365" s="618">
        <v>4</v>
      </c>
      <c r="E365" s="49"/>
      <c r="F365" s="497"/>
      <c r="G365" s="433">
        <v>0</v>
      </c>
      <c r="H365" s="434">
        <v>0</v>
      </c>
      <c r="I365" s="50"/>
      <c r="J365" s="50"/>
      <c r="K365" s="419" t="str">
        <f>+VLOOKUP(B365,'CALIFICACION FINAL'!$B$6:$B$431,1,0)</f>
        <v>TUBO ENDOTRAQUEAL No.3.5 SIN BALÓN</v>
      </c>
      <c r="L365" s="419"/>
      <c r="M365" s="419"/>
      <c r="N365" s="419"/>
      <c r="O365" s="419"/>
      <c r="P365" s="419"/>
      <c r="Q365" s="419"/>
      <c r="R365" s="419"/>
      <c r="S365" s="419"/>
      <c r="T365" s="419"/>
      <c r="U365" s="419"/>
    </row>
    <row r="366" spans="1:21" ht="18">
      <c r="A366" s="615">
        <v>365</v>
      </c>
      <c r="B366" s="439" t="s">
        <v>838</v>
      </c>
      <c r="C366" s="617" t="s">
        <v>292</v>
      </c>
      <c r="D366" s="618">
        <v>4</v>
      </c>
      <c r="E366" s="49"/>
      <c r="F366" s="497"/>
      <c r="G366" s="433">
        <v>0</v>
      </c>
      <c r="H366" s="434">
        <v>0</v>
      </c>
      <c r="I366" s="50"/>
      <c r="J366" s="50"/>
      <c r="K366" s="419" t="str">
        <f>+VLOOKUP(B366,'CALIFICACION FINAL'!$B$6:$B$431,1,0)</f>
        <v>TUBO ENDOTRAQUEAL No.4.0 C/ NEUMOTAPONADOR</v>
      </c>
      <c r="L366" s="419"/>
      <c r="M366" s="419"/>
      <c r="N366" s="419"/>
      <c r="O366" s="419"/>
      <c r="P366" s="419"/>
      <c r="Q366" s="419"/>
      <c r="R366" s="419"/>
      <c r="S366" s="419"/>
      <c r="T366" s="419"/>
      <c r="U366" s="419"/>
    </row>
    <row r="367" spans="1:21" ht="18">
      <c r="A367" s="615">
        <v>366</v>
      </c>
      <c r="B367" s="421" t="s">
        <v>266</v>
      </c>
      <c r="C367" s="448" t="s">
        <v>292</v>
      </c>
      <c r="D367" s="618">
        <v>20</v>
      </c>
      <c r="E367" s="49"/>
      <c r="F367" s="497"/>
      <c r="G367" s="433">
        <v>0</v>
      </c>
      <c r="H367" s="434">
        <v>0</v>
      </c>
      <c r="I367" s="50"/>
      <c r="J367" s="50"/>
      <c r="K367" s="419" t="str">
        <f>+VLOOKUP(B367,'CALIFICACION FINAL'!$B$6:$B$431,1,0)</f>
        <v>TUBO ENDOTRAQUEAL No.4.5 C/ NEUMOTAPONADOR</v>
      </c>
      <c r="L367" s="419"/>
      <c r="M367" s="419"/>
      <c r="N367" s="419"/>
      <c r="O367" s="419"/>
      <c r="P367" s="419"/>
      <c r="Q367" s="419"/>
      <c r="R367" s="419"/>
      <c r="S367" s="419"/>
      <c r="T367" s="419"/>
      <c r="U367" s="419"/>
    </row>
    <row r="368" spans="1:21" ht="18">
      <c r="A368" s="615">
        <v>367</v>
      </c>
      <c r="B368" s="439" t="s">
        <v>839</v>
      </c>
      <c r="C368" s="617" t="s">
        <v>292</v>
      </c>
      <c r="D368" s="618">
        <v>4</v>
      </c>
      <c r="E368" s="49"/>
      <c r="F368" s="497"/>
      <c r="G368" s="433">
        <v>0</v>
      </c>
      <c r="H368" s="434">
        <v>0</v>
      </c>
      <c r="I368" s="50"/>
      <c r="J368" s="50"/>
      <c r="K368" s="419" t="str">
        <f>+VLOOKUP(B368,'CALIFICACION FINAL'!$B$6:$B$431,1,0)</f>
        <v>TUBO ENDOTRAQUEAL No.4.5 SIN BALON</v>
      </c>
      <c r="L368" s="419"/>
      <c r="M368" s="419"/>
      <c r="N368" s="419"/>
      <c r="O368" s="419"/>
      <c r="P368" s="419"/>
      <c r="Q368" s="419"/>
      <c r="R368" s="419"/>
      <c r="S368" s="419"/>
      <c r="T368" s="419"/>
      <c r="U368" s="419"/>
    </row>
    <row r="369" spans="1:21" ht="18">
      <c r="A369" s="615">
        <v>368</v>
      </c>
      <c r="B369" s="421" t="s">
        <v>267</v>
      </c>
      <c r="C369" s="448" t="s">
        <v>292</v>
      </c>
      <c r="D369" s="618">
        <v>20</v>
      </c>
      <c r="E369" s="49"/>
      <c r="F369" s="497"/>
      <c r="G369" s="433">
        <v>0</v>
      </c>
      <c r="H369" s="434">
        <v>0</v>
      </c>
      <c r="I369" s="50"/>
      <c r="J369" s="50"/>
      <c r="K369" s="419" t="str">
        <f>+VLOOKUP(B369,'CALIFICACION FINAL'!$B$6:$B$431,1,0)</f>
        <v>TUBO ENDOTRAQUEAL No.5.5 C/ NEUMOTAPONADOR</v>
      </c>
      <c r="L369" s="419"/>
      <c r="M369" s="419"/>
      <c r="N369" s="419"/>
      <c r="O369" s="419"/>
      <c r="P369" s="419"/>
      <c r="Q369" s="419"/>
      <c r="R369" s="419"/>
      <c r="S369" s="419"/>
      <c r="T369" s="419"/>
      <c r="U369" s="419"/>
    </row>
    <row r="370" spans="1:21" ht="18">
      <c r="A370" s="615">
        <v>369</v>
      </c>
      <c r="B370" s="421" t="s">
        <v>268</v>
      </c>
      <c r="C370" s="448" t="s">
        <v>292</v>
      </c>
      <c r="D370" s="618">
        <v>20</v>
      </c>
      <c r="E370" s="49"/>
      <c r="F370" s="497"/>
      <c r="G370" s="433">
        <v>0</v>
      </c>
      <c r="H370" s="434">
        <v>0</v>
      </c>
      <c r="I370" s="50"/>
      <c r="J370" s="50"/>
      <c r="K370" s="419" t="str">
        <f>+VLOOKUP(B370,'CALIFICACION FINAL'!$B$6:$B$431,1,0)</f>
        <v>TUBO ENDOTRAQUEAL No.6.0 C/ NEUMOTAPONADOR</v>
      </c>
      <c r="L370" s="419"/>
      <c r="M370" s="419"/>
      <c r="N370" s="419"/>
      <c r="O370" s="419"/>
      <c r="P370" s="419"/>
      <c r="Q370" s="419"/>
      <c r="R370" s="419"/>
      <c r="S370" s="419"/>
      <c r="T370" s="419"/>
      <c r="U370" s="419"/>
    </row>
    <row r="371" spans="1:21" ht="18">
      <c r="A371" s="615">
        <v>370</v>
      </c>
      <c r="B371" s="439" t="s">
        <v>840</v>
      </c>
      <c r="C371" s="617" t="s">
        <v>292</v>
      </c>
      <c r="D371" s="618">
        <v>4</v>
      </c>
      <c r="E371" s="49"/>
      <c r="F371" s="497"/>
      <c r="G371" s="433">
        <v>0</v>
      </c>
      <c r="H371" s="434">
        <v>0</v>
      </c>
      <c r="I371" s="50"/>
      <c r="J371" s="50"/>
      <c r="K371" s="419" t="str">
        <f>+VLOOKUP(B371,'CALIFICACION FINAL'!$B$6:$B$431,1,0)</f>
        <v>TUBO ENDOTRAQUEAL No.6.0 CON ALMA DE ACERO</v>
      </c>
      <c r="L371" s="419"/>
      <c r="M371" s="419"/>
      <c r="N371" s="419"/>
      <c r="O371" s="419"/>
      <c r="P371" s="419"/>
      <c r="Q371" s="419"/>
      <c r="R371" s="419"/>
      <c r="S371" s="419"/>
      <c r="T371" s="419"/>
      <c r="U371" s="419"/>
    </row>
    <row r="372" spans="1:21" ht="18">
      <c r="A372" s="615">
        <v>371</v>
      </c>
      <c r="B372" s="421" t="s">
        <v>269</v>
      </c>
      <c r="C372" s="448" t="s">
        <v>292</v>
      </c>
      <c r="D372" s="618">
        <v>20</v>
      </c>
      <c r="E372" s="49"/>
      <c r="F372" s="497"/>
      <c r="G372" s="433">
        <v>0</v>
      </c>
      <c r="H372" s="434">
        <v>0</v>
      </c>
      <c r="I372" s="50"/>
      <c r="J372" s="50"/>
      <c r="K372" s="419" t="str">
        <f>+VLOOKUP(B372,'CALIFICACION FINAL'!$B$6:$B$431,1,0)</f>
        <v>TUBO ENDOTRAQUEAL No.6.5 C/ NEUMOTAPONADOR</v>
      </c>
      <c r="L372" s="419"/>
      <c r="M372" s="419"/>
      <c r="N372" s="419"/>
      <c r="O372" s="419"/>
      <c r="P372" s="419"/>
      <c r="Q372" s="419"/>
      <c r="R372" s="419"/>
      <c r="S372" s="419"/>
      <c r="T372" s="419"/>
      <c r="U372" s="419"/>
    </row>
    <row r="373" spans="1:21" ht="18">
      <c r="A373" s="615">
        <v>372</v>
      </c>
      <c r="B373" s="439" t="s">
        <v>841</v>
      </c>
      <c r="C373" s="617" t="s">
        <v>292</v>
      </c>
      <c r="D373" s="618">
        <v>4</v>
      </c>
      <c r="E373" s="49"/>
      <c r="F373" s="497"/>
      <c r="G373" s="433">
        <v>0</v>
      </c>
      <c r="H373" s="434">
        <v>0</v>
      </c>
      <c r="I373" s="50"/>
      <c r="J373" s="50"/>
      <c r="K373" s="419" t="str">
        <f>+VLOOKUP(B373,'CALIFICACION FINAL'!$B$6:$B$431,1,0)</f>
        <v xml:space="preserve">TUBO ENDOTRAQUEAL No.6.5 ANILLADO REFORZADO CON ALMA DE ACERO </v>
      </c>
      <c r="L373" s="419"/>
      <c r="M373" s="419"/>
      <c r="N373" s="419"/>
      <c r="O373" s="419"/>
      <c r="P373" s="419"/>
      <c r="Q373" s="419"/>
      <c r="R373" s="419"/>
      <c r="S373" s="419"/>
      <c r="T373" s="419"/>
      <c r="U373" s="419"/>
    </row>
    <row r="374" spans="1:21" ht="18">
      <c r="A374" s="615">
        <v>373</v>
      </c>
      <c r="B374" s="439" t="s">
        <v>842</v>
      </c>
      <c r="C374" s="617" t="s">
        <v>292</v>
      </c>
      <c r="D374" s="618">
        <v>4</v>
      </c>
      <c r="E374" s="49"/>
      <c r="F374" s="497"/>
      <c r="G374" s="433">
        <v>0</v>
      </c>
      <c r="H374" s="434">
        <v>0</v>
      </c>
      <c r="I374" s="50"/>
      <c r="J374" s="50"/>
      <c r="K374" s="419" t="str">
        <f>+VLOOKUP(B374,'CALIFICACION FINAL'!$B$6:$B$431,1,0)</f>
        <v xml:space="preserve">TUBO ENDOTRAQUEAL No.7.0 ANILLADO REFORZADO CON ALMA DE ACERO </v>
      </c>
      <c r="L374" s="419"/>
      <c r="M374" s="419"/>
      <c r="N374" s="419"/>
      <c r="O374" s="419"/>
      <c r="P374" s="419"/>
      <c r="Q374" s="419"/>
      <c r="R374" s="419"/>
      <c r="S374" s="419"/>
      <c r="T374" s="419"/>
      <c r="U374" s="419"/>
    </row>
    <row r="375" spans="1:21" ht="18">
      <c r="A375" s="615">
        <v>374</v>
      </c>
      <c r="B375" s="439" t="s">
        <v>843</v>
      </c>
      <c r="C375" s="617" t="s">
        <v>292</v>
      </c>
      <c r="D375" s="618">
        <v>4</v>
      </c>
      <c r="E375" s="49"/>
      <c r="F375" s="497"/>
      <c r="G375" s="433">
        <v>0</v>
      </c>
      <c r="H375" s="434">
        <v>0</v>
      </c>
      <c r="I375" s="50"/>
      <c r="J375" s="50"/>
      <c r="K375" s="419" t="str">
        <f>+VLOOKUP(B375,'CALIFICACION FINAL'!$B$6:$B$431,1,0)</f>
        <v xml:space="preserve">TUBO ENDOTRAQUEAL No.7.5 ANILLADO REFORZADO CON ALMA DE ACERO </v>
      </c>
      <c r="L375" s="419"/>
      <c r="M375" s="419"/>
      <c r="N375" s="419"/>
      <c r="O375" s="419"/>
      <c r="P375" s="419"/>
      <c r="Q375" s="419"/>
      <c r="R375" s="419"/>
      <c r="S375" s="419"/>
      <c r="T375" s="419"/>
      <c r="U375" s="419"/>
    </row>
    <row r="376" spans="1:21" ht="18">
      <c r="A376" s="615">
        <v>375</v>
      </c>
      <c r="B376" s="439" t="s">
        <v>844</v>
      </c>
      <c r="C376" s="617" t="s">
        <v>292</v>
      </c>
      <c r="D376" s="618">
        <v>4</v>
      </c>
      <c r="E376" s="49"/>
      <c r="F376" s="497"/>
      <c r="G376" s="433">
        <v>0</v>
      </c>
      <c r="H376" s="434">
        <v>0</v>
      </c>
      <c r="I376" s="50"/>
      <c r="J376" s="50"/>
      <c r="K376" s="419" t="str">
        <f>+VLOOKUP(B376,'CALIFICACION FINAL'!$B$6:$B$431,1,0)</f>
        <v xml:space="preserve">TUBO ENDOTRAQUEAL No.8.0 ANILLADO REFORZADO CON ALMA DE ACERO </v>
      </c>
      <c r="L376" s="419"/>
      <c r="M376" s="419"/>
      <c r="N376" s="419"/>
      <c r="O376" s="419"/>
      <c r="P376" s="419"/>
      <c r="Q376" s="419"/>
      <c r="R376" s="419"/>
      <c r="S376" s="419"/>
      <c r="T376" s="419"/>
      <c r="U376" s="419"/>
    </row>
    <row r="377" spans="1:21" ht="18">
      <c r="A377" s="615">
        <v>376</v>
      </c>
      <c r="B377" s="421" t="s">
        <v>270</v>
      </c>
      <c r="C377" s="448" t="s">
        <v>292</v>
      </c>
      <c r="D377" s="618">
        <v>1200</v>
      </c>
      <c r="E377" s="49"/>
      <c r="F377" s="497"/>
      <c r="G377" s="433">
        <v>0</v>
      </c>
      <c r="H377" s="434">
        <v>0</v>
      </c>
      <c r="I377" s="50"/>
      <c r="J377" s="50"/>
      <c r="K377" s="419" t="str">
        <f>+VLOOKUP(B377,'CALIFICACION FINAL'!$B$6:$B$431,1,0)</f>
        <v>VENDA DE ALGODON LAMINADO 4 X 5</v>
      </c>
      <c r="L377" s="419"/>
      <c r="M377" s="419"/>
      <c r="N377" s="419"/>
      <c r="O377" s="419"/>
      <c r="P377" s="419"/>
      <c r="Q377" s="419"/>
      <c r="R377" s="419"/>
      <c r="S377" s="419"/>
      <c r="T377" s="419"/>
      <c r="U377" s="419"/>
    </row>
    <row r="378" spans="1:21" ht="18">
      <c r="A378" s="615">
        <v>377</v>
      </c>
      <c r="B378" s="421" t="s">
        <v>271</v>
      </c>
      <c r="C378" s="448" t="s">
        <v>292</v>
      </c>
      <c r="D378" s="618">
        <v>1600</v>
      </c>
      <c r="E378" s="49"/>
      <c r="F378" s="497"/>
      <c r="G378" s="433">
        <v>0</v>
      </c>
      <c r="H378" s="434">
        <v>0</v>
      </c>
      <c r="I378" s="50"/>
      <c r="J378" s="50"/>
      <c r="K378" s="419" t="str">
        <f>+VLOOKUP(B378,'CALIFICACION FINAL'!$B$6:$B$431,1,0)</f>
        <v>VENDA DE ALGODON LAMINADO 5 X 5</v>
      </c>
      <c r="L378" s="419"/>
      <c r="M378" s="419"/>
      <c r="N378" s="419"/>
      <c r="O378" s="419"/>
      <c r="P378" s="419"/>
      <c r="Q378" s="419"/>
      <c r="R378" s="419"/>
      <c r="S378" s="419"/>
      <c r="T378" s="419"/>
      <c r="U378" s="419"/>
    </row>
    <row r="379" spans="1:21" ht="18">
      <c r="A379" s="615">
        <v>378</v>
      </c>
      <c r="B379" s="421" t="s">
        <v>272</v>
      </c>
      <c r="C379" s="448" t="s">
        <v>292</v>
      </c>
      <c r="D379" s="618">
        <v>800</v>
      </c>
      <c r="E379" s="49"/>
      <c r="F379" s="497"/>
      <c r="G379" s="433">
        <v>0</v>
      </c>
      <c r="H379" s="434">
        <v>0</v>
      </c>
      <c r="I379" s="50"/>
      <c r="J379" s="50"/>
      <c r="K379" s="419" t="str">
        <f>+VLOOKUP(B379,'CALIFICACION FINAL'!$B$6:$B$431,1,0)</f>
        <v>VENDA DE ALGODON LAMINADO 6 X 5</v>
      </c>
      <c r="L379" s="419"/>
      <c r="M379" s="419"/>
      <c r="N379" s="419"/>
      <c r="O379" s="419"/>
      <c r="P379" s="419"/>
      <c r="Q379" s="419"/>
      <c r="R379" s="419"/>
      <c r="S379" s="419"/>
      <c r="T379" s="419"/>
      <c r="U379" s="419"/>
    </row>
    <row r="380" spans="1:21" ht="18">
      <c r="A380" s="615">
        <v>379</v>
      </c>
      <c r="B380" s="421" t="s">
        <v>273</v>
      </c>
      <c r="C380" s="448" t="s">
        <v>292</v>
      </c>
      <c r="D380" s="618">
        <v>288</v>
      </c>
      <c r="E380" s="49">
        <v>4588</v>
      </c>
      <c r="F380" s="497">
        <v>0</v>
      </c>
      <c r="G380" s="433">
        <v>4588</v>
      </c>
      <c r="H380" s="434">
        <v>1321344</v>
      </c>
      <c r="I380" s="50" t="s">
        <v>397</v>
      </c>
      <c r="J380" s="50" t="s">
        <v>448</v>
      </c>
      <c r="K380" s="419" t="str">
        <f>+VLOOKUP(B380,'CALIFICACION FINAL'!$B$6:$B$431,1,0)</f>
        <v>VENDA DE YESO DE 4 X 5 (GYPSONA)</v>
      </c>
      <c r="L380" s="419"/>
      <c r="M380" s="419"/>
      <c r="N380" s="419"/>
      <c r="O380" s="419"/>
      <c r="P380" s="419"/>
      <c r="Q380" s="419"/>
      <c r="R380" s="419"/>
      <c r="S380" s="419"/>
      <c r="T380" s="419"/>
      <c r="U380" s="419"/>
    </row>
    <row r="381" spans="1:21" ht="18">
      <c r="A381" s="615">
        <v>380</v>
      </c>
      <c r="B381" s="421" t="s">
        <v>274</v>
      </c>
      <c r="C381" s="448" t="s">
        <v>292</v>
      </c>
      <c r="D381" s="618">
        <v>288</v>
      </c>
      <c r="E381" s="49">
        <v>5352</v>
      </c>
      <c r="F381" s="497">
        <v>0</v>
      </c>
      <c r="G381" s="433">
        <v>5352</v>
      </c>
      <c r="H381" s="434">
        <v>1541376</v>
      </c>
      <c r="I381" s="50" t="s">
        <v>397</v>
      </c>
      <c r="J381" s="50" t="s">
        <v>448</v>
      </c>
      <c r="K381" s="419" t="str">
        <f>+VLOOKUP(B381,'CALIFICACION FINAL'!$B$6:$B$431,1,0)</f>
        <v>VENDA DE YESO DE 5 X 5 (GYPSONA)</v>
      </c>
      <c r="L381" s="419"/>
      <c r="M381" s="419"/>
      <c r="N381" s="419"/>
      <c r="O381" s="419"/>
      <c r="P381" s="419"/>
      <c r="Q381" s="419"/>
      <c r="R381" s="419"/>
      <c r="S381" s="419"/>
      <c r="T381" s="419"/>
      <c r="U381" s="419"/>
    </row>
    <row r="382" spans="1:21" ht="18">
      <c r="A382" s="615">
        <v>381</v>
      </c>
      <c r="B382" s="421" t="s">
        <v>275</v>
      </c>
      <c r="C382" s="448" t="s">
        <v>292</v>
      </c>
      <c r="D382" s="618">
        <v>288</v>
      </c>
      <c r="E382" s="49">
        <v>6353</v>
      </c>
      <c r="F382" s="497">
        <v>0</v>
      </c>
      <c r="G382" s="433">
        <v>6353</v>
      </c>
      <c r="H382" s="434">
        <v>1829664</v>
      </c>
      <c r="I382" s="50" t="s">
        <v>397</v>
      </c>
      <c r="J382" s="50" t="s">
        <v>448</v>
      </c>
      <c r="K382" s="419" t="str">
        <f>+VLOOKUP(B382,'CALIFICACION FINAL'!$B$6:$B$431,1,0)</f>
        <v>VENDA DE YESO DE 6 X 5 (GYPSONA)</v>
      </c>
      <c r="L382" s="419"/>
      <c r="M382" s="419"/>
      <c r="N382" s="419"/>
      <c r="O382" s="419"/>
      <c r="P382" s="419"/>
      <c r="Q382" s="419"/>
      <c r="R382" s="419"/>
      <c r="S382" s="419"/>
      <c r="T382" s="419"/>
      <c r="U382" s="419"/>
    </row>
    <row r="383" spans="1:21" ht="18">
      <c r="A383" s="615">
        <v>382</v>
      </c>
      <c r="B383" s="421" t="s">
        <v>276</v>
      </c>
      <c r="C383" s="448" t="s">
        <v>292</v>
      </c>
      <c r="D383" s="618">
        <v>1600</v>
      </c>
      <c r="E383" s="49"/>
      <c r="F383" s="497"/>
      <c r="G383" s="433">
        <v>0</v>
      </c>
      <c r="H383" s="434">
        <v>0</v>
      </c>
      <c r="I383" s="50"/>
      <c r="J383" s="50"/>
      <c r="K383" s="419" t="str">
        <f>+VLOOKUP(B383,'CALIFICACION FINAL'!$B$6:$B$431,1,0)</f>
        <v>VENDA ELASTICA DE 4 X 5</v>
      </c>
      <c r="L383" s="419"/>
      <c r="M383" s="419"/>
      <c r="N383" s="419"/>
      <c r="O383" s="419"/>
      <c r="P383" s="419"/>
      <c r="Q383" s="419"/>
      <c r="R383" s="419"/>
      <c r="S383" s="419"/>
      <c r="T383" s="419"/>
      <c r="U383" s="419"/>
    </row>
    <row r="384" spans="1:21" ht="18">
      <c r="A384" s="615">
        <v>383</v>
      </c>
      <c r="B384" s="421" t="s">
        <v>277</v>
      </c>
      <c r="C384" s="448" t="s">
        <v>292</v>
      </c>
      <c r="D384" s="618">
        <v>1600</v>
      </c>
      <c r="E384" s="49"/>
      <c r="F384" s="497"/>
      <c r="G384" s="433">
        <v>0</v>
      </c>
      <c r="H384" s="434">
        <v>0</v>
      </c>
      <c r="I384" s="50"/>
      <c r="J384" s="50"/>
      <c r="K384" s="419" t="str">
        <f>+VLOOKUP(B384,'CALIFICACION FINAL'!$B$6:$B$431,1,0)</f>
        <v>VENDA ELASTICA DE 5 X 5</v>
      </c>
      <c r="L384" s="419"/>
      <c r="M384" s="419"/>
      <c r="N384" s="419"/>
      <c r="O384" s="419"/>
      <c r="P384" s="419"/>
      <c r="Q384" s="419"/>
      <c r="R384" s="419"/>
      <c r="S384" s="419"/>
      <c r="T384" s="419"/>
      <c r="U384" s="419"/>
    </row>
    <row r="385" spans="1:21" ht="18">
      <c r="A385" s="615">
        <v>384</v>
      </c>
      <c r="B385" s="421" t="s">
        <v>278</v>
      </c>
      <c r="C385" s="448" t="s">
        <v>292</v>
      </c>
      <c r="D385" s="618">
        <v>1600</v>
      </c>
      <c r="E385" s="49"/>
      <c r="F385" s="497"/>
      <c r="G385" s="433">
        <v>0</v>
      </c>
      <c r="H385" s="434">
        <v>0</v>
      </c>
      <c r="I385" s="50"/>
      <c r="J385" s="50"/>
      <c r="K385" s="419" t="str">
        <f>+VLOOKUP(B385,'CALIFICACION FINAL'!$B$6:$B$431,1,0)</f>
        <v>VENDA ELASTICA DE 6 X 5</v>
      </c>
      <c r="L385" s="419"/>
      <c r="M385" s="419"/>
      <c r="N385" s="419"/>
      <c r="O385" s="419"/>
      <c r="P385" s="419"/>
      <c r="Q385" s="419"/>
      <c r="R385" s="419"/>
      <c r="S385" s="419"/>
      <c r="T385" s="419"/>
      <c r="U385" s="419"/>
    </row>
    <row r="386" spans="1:21" ht="18">
      <c r="A386" s="615">
        <v>385</v>
      </c>
      <c r="B386" s="421" t="s">
        <v>281</v>
      </c>
      <c r="C386" s="448" t="s">
        <v>292</v>
      </c>
      <c r="D386" s="618">
        <v>288</v>
      </c>
      <c r="E386" s="49">
        <v>11176</v>
      </c>
      <c r="F386" s="497">
        <v>0</v>
      </c>
      <c r="G386" s="433">
        <v>11176</v>
      </c>
      <c r="H386" s="434">
        <v>3218688</v>
      </c>
      <c r="I386" s="50" t="s">
        <v>686</v>
      </c>
      <c r="J386" s="50" t="s">
        <v>648</v>
      </c>
      <c r="K386" s="419" t="str">
        <f>+VLOOKUP(B386,'CALIFICACION FINAL'!$B$6:$B$431,1,0)</f>
        <v>VICRIL 1 CT1 HR37S HRG38 90CC</v>
      </c>
      <c r="L386" s="419"/>
      <c r="M386" s="419"/>
      <c r="N386" s="419"/>
      <c r="O386" s="419"/>
      <c r="P386" s="419"/>
      <c r="Q386" s="419"/>
      <c r="R386" s="419"/>
      <c r="S386" s="419"/>
      <c r="T386" s="419"/>
      <c r="U386" s="419"/>
    </row>
    <row r="387" spans="1:21" ht="18">
      <c r="A387" s="615">
        <v>386</v>
      </c>
      <c r="B387" s="421" t="s">
        <v>282</v>
      </c>
      <c r="C387" s="448" t="s">
        <v>292</v>
      </c>
      <c r="D387" s="618">
        <v>96</v>
      </c>
      <c r="E387" s="49">
        <v>10796</v>
      </c>
      <c r="F387" s="497">
        <v>0</v>
      </c>
      <c r="G387" s="433">
        <v>10796</v>
      </c>
      <c r="H387" s="434">
        <v>1036416</v>
      </c>
      <c r="I387" s="50" t="s">
        <v>686</v>
      </c>
      <c r="J387" s="50" t="s">
        <v>648</v>
      </c>
      <c r="K387" s="419" t="str">
        <f>+VLOOKUP(B387,'CALIFICACION FINAL'!$B$6:$B$431,1,0)</f>
        <v>VICRIL 2/0 SH (SAFIL HR26) H 90CC</v>
      </c>
      <c r="L387" s="419"/>
      <c r="M387" s="419"/>
      <c r="N387" s="419"/>
      <c r="O387" s="419"/>
      <c r="P387" s="419"/>
      <c r="Q387" s="419"/>
      <c r="R387" s="419"/>
      <c r="S387" s="419"/>
      <c r="T387" s="419"/>
      <c r="U387" s="419"/>
    </row>
    <row r="388" spans="1:21" ht="18">
      <c r="A388" s="615">
        <v>387</v>
      </c>
      <c r="B388" s="421" t="s">
        <v>284</v>
      </c>
      <c r="C388" s="448" t="s">
        <v>292</v>
      </c>
      <c r="D388" s="618">
        <v>288</v>
      </c>
      <c r="E388" s="49">
        <v>10796</v>
      </c>
      <c r="F388" s="497">
        <v>0</v>
      </c>
      <c r="G388" s="433">
        <v>10796</v>
      </c>
      <c r="H388" s="434">
        <v>3109248</v>
      </c>
      <c r="I388" s="50" t="s">
        <v>686</v>
      </c>
      <c r="J388" s="50" t="s">
        <v>648</v>
      </c>
      <c r="K388" s="419" t="str">
        <f>+VLOOKUP(B388,'CALIFICACION FINAL'!$B$6:$B$431,1,0)</f>
        <v>VICRIL 3/0 SH1 HR20 90</v>
      </c>
      <c r="L388" s="419"/>
      <c r="M388" s="419"/>
      <c r="N388" s="419"/>
      <c r="O388" s="419"/>
      <c r="P388" s="419"/>
      <c r="Q388" s="419"/>
      <c r="R388" s="419"/>
      <c r="S388" s="419"/>
      <c r="T388" s="419"/>
      <c r="U388" s="419"/>
    </row>
    <row r="389" spans="1:21" ht="18">
      <c r="A389" s="615">
        <v>388</v>
      </c>
      <c r="B389" s="421" t="s">
        <v>286</v>
      </c>
      <c r="C389" s="448" t="s">
        <v>292</v>
      </c>
      <c r="D389" s="618">
        <v>48</v>
      </c>
      <c r="E389" s="49">
        <v>10496</v>
      </c>
      <c r="F389" s="497">
        <v>0</v>
      </c>
      <c r="G389" s="433">
        <v>10496</v>
      </c>
      <c r="H389" s="434">
        <v>503808</v>
      </c>
      <c r="I389" s="50" t="s">
        <v>686</v>
      </c>
      <c r="J389" s="50" t="s">
        <v>648</v>
      </c>
      <c r="K389" s="419" t="str">
        <f>+VLOOKUP(B389,'CALIFICACION FINAL'!$B$6:$B$431,1,0)</f>
        <v>VICRIL 5/0 HR 17 RB1 90</v>
      </c>
      <c r="L389" s="419"/>
      <c r="M389" s="419"/>
      <c r="N389" s="419"/>
      <c r="O389" s="419"/>
      <c r="P389" s="419"/>
      <c r="Q389" s="419"/>
      <c r="R389" s="419"/>
      <c r="S389" s="419"/>
      <c r="T389" s="419"/>
      <c r="U389" s="419"/>
    </row>
    <row r="390" spans="1:21" ht="18">
      <c r="A390" s="615">
        <v>389</v>
      </c>
      <c r="B390" s="421" t="s">
        <v>280</v>
      </c>
      <c r="C390" s="448" t="s">
        <v>292</v>
      </c>
      <c r="D390" s="618">
        <v>240</v>
      </c>
      <c r="E390" s="49">
        <v>11176</v>
      </c>
      <c r="F390" s="497">
        <v>0</v>
      </c>
      <c r="G390" s="433">
        <v>11176</v>
      </c>
      <c r="H390" s="434">
        <v>2682240</v>
      </c>
      <c r="I390" s="50" t="s">
        <v>686</v>
      </c>
      <c r="J390" s="50" t="s">
        <v>648</v>
      </c>
      <c r="K390" s="419" t="str">
        <f>+VLOOKUP(B390,'CALIFICACION FINAL'!$B$6:$B$431,1,0)</f>
        <v>VICRYL 0 CT1 HR37= HRG38 90</v>
      </c>
      <c r="L390" s="419"/>
      <c r="M390" s="419"/>
      <c r="N390" s="419"/>
      <c r="O390" s="419"/>
      <c r="P390" s="419"/>
      <c r="Q390" s="419"/>
      <c r="R390" s="419"/>
      <c r="S390" s="419"/>
      <c r="T390" s="419"/>
      <c r="U390" s="419"/>
    </row>
    <row r="391" spans="1:21" ht="18">
      <c r="A391" s="615">
        <v>390</v>
      </c>
      <c r="B391" s="421" t="s">
        <v>283</v>
      </c>
      <c r="C391" s="448" t="s">
        <v>292</v>
      </c>
      <c r="D391" s="618">
        <v>240</v>
      </c>
      <c r="E391" s="49">
        <v>11176</v>
      </c>
      <c r="F391" s="497">
        <v>0</v>
      </c>
      <c r="G391" s="433">
        <v>11176</v>
      </c>
      <c r="H391" s="434">
        <v>2682240</v>
      </c>
      <c r="I391" s="50" t="s">
        <v>686</v>
      </c>
      <c r="J391" s="50" t="s">
        <v>648</v>
      </c>
      <c r="K391" s="419" t="str">
        <f>+VLOOKUP(B391,'CALIFICACION FINAL'!$B$6:$B$431,1,0)</f>
        <v>VICRYL 2/0 CT1 HR37S 90</v>
      </c>
      <c r="L391" s="419"/>
      <c r="M391" s="419"/>
      <c r="N391" s="419"/>
      <c r="O391" s="419"/>
      <c r="P391" s="419"/>
      <c r="Q391" s="419"/>
      <c r="R391" s="419"/>
      <c r="S391" s="419"/>
      <c r="T391" s="419"/>
      <c r="U391" s="419"/>
    </row>
    <row r="392" spans="1:21" ht="18">
      <c r="A392" s="615">
        <v>391</v>
      </c>
      <c r="B392" s="439" t="s">
        <v>845</v>
      </c>
      <c r="C392" s="617" t="s">
        <v>292</v>
      </c>
      <c r="D392" s="618">
        <v>48</v>
      </c>
      <c r="E392" s="49">
        <v>9702</v>
      </c>
      <c r="F392" s="497">
        <v>0</v>
      </c>
      <c r="G392" s="433">
        <v>9702</v>
      </c>
      <c r="H392" s="434">
        <v>465696</v>
      </c>
      <c r="I392" s="50" t="s">
        <v>686</v>
      </c>
      <c r="J392" s="50" t="s">
        <v>648</v>
      </c>
      <c r="K392" s="419" t="str">
        <f>+VLOOKUP(B392,'CALIFICACION FINAL'!$B$6:$B$431,1,0)</f>
        <v>VICRYL 4/0 SC20</v>
      </c>
      <c r="L392" s="419"/>
      <c r="M392" s="419"/>
      <c r="N392" s="419"/>
      <c r="O392" s="419"/>
      <c r="P392" s="419"/>
      <c r="Q392" s="419"/>
      <c r="R392" s="419"/>
      <c r="S392" s="419"/>
      <c r="T392" s="419"/>
      <c r="U392" s="419"/>
    </row>
    <row r="393" spans="1:21" ht="18">
      <c r="A393" s="615">
        <v>392</v>
      </c>
      <c r="B393" s="421" t="s">
        <v>285</v>
      </c>
      <c r="C393" s="448" t="s">
        <v>292</v>
      </c>
      <c r="D393" s="618">
        <v>96</v>
      </c>
      <c r="E393" s="49">
        <v>10496</v>
      </c>
      <c r="F393" s="497">
        <v>0</v>
      </c>
      <c r="G393" s="433">
        <v>10496</v>
      </c>
      <c r="H393" s="434">
        <v>1007616</v>
      </c>
      <c r="I393" s="50" t="s">
        <v>686</v>
      </c>
      <c r="J393" s="50" t="s">
        <v>648</v>
      </c>
      <c r="K393" s="419" t="str">
        <f>+VLOOKUP(B393,'CALIFICACION FINAL'!$B$6:$B$431,1,0)</f>
        <v>VICRYL 4-0 RB1  HR17 90</v>
      </c>
      <c r="L393" s="419"/>
      <c r="M393" s="419"/>
      <c r="N393" s="419"/>
      <c r="O393" s="419"/>
      <c r="P393" s="419"/>
      <c r="Q393" s="419"/>
      <c r="R393" s="419"/>
      <c r="S393" s="419"/>
      <c r="T393" s="419"/>
      <c r="U393" s="419"/>
    </row>
    <row r="394" spans="1:21" ht="18">
      <c r="A394" s="615">
        <v>393</v>
      </c>
      <c r="B394" s="439" t="s">
        <v>846</v>
      </c>
      <c r="C394" s="617" t="s">
        <v>292</v>
      </c>
      <c r="D394" s="618">
        <v>48</v>
      </c>
      <c r="E394" s="49">
        <v>10496</v>
      </c>
      <c r="F394" s="497">
        <v>0</v>
      </c>
      <c r="G394" s="433">
        <v>10496</v>
      </c>
      <c r="H394" s="434">
        <v>503808</v>
      </c>
      <c r="I394" s="50" t="s">
        <v>686</v>
      </c>
      <c r="J394" s="50" t="s">
        <v>648</v>
      </c>
      <c r="K394" s="419" t="str">
        <f>+VLOOKUP(B394,'CALIFICACION FINAL'!$B$6:$B$431,1,0)</f>
        <v>VICRYL 5/0 HR 17 RB1 90</v>
      </c>
      <c r="L394" s="419"/>
      <c r="M394" s="419"/>
      <c r="N394" s="419"/>
      <c r="O394" s="419"/>
      <c r="P394" s="419"/>
      <c r="Q394" s="419"/>
      <c r="R394" s="419"/>
      <c r="S394" s="419"/>
      <c r="T394" s="419"/>
      <c r="U394" s="419"/>
    </row>
    <row r="395" spans="1:21" ht="18">
      <c r="A395" s="615">
        <v>394</v>
      </c>
      <c r="B395" s="421" t="s">
        <v>287</v>
      </c>
      <c r="C395" s="448" t="s">
        <v>292</v>
      </c>
      <c r="D395" s="618">
        <v>80</v>
      </c>
      <c r="E395" s="49"/>
      <c r="F395" s="497"/>
      <c r="G395" s="433">
        <v>0</v>
      </c>
      <c r="H395" s="434">
        <v>0</v>
      </c>
      <c r="I395" s="50"/>
      <c r="J395" s="50"/>
      <c r="K395" s="419" t="str">
        <f>+VLOOKUP(B395,'CALIFICACION FINAL'!$B$6:$B$431,1,0)</f>
        <v>Y DE TOUR</v>
      </c>
      <c r="L395" s="419"/>
      <c r="M395" s="419"/>
      <c r="N395" s="419"/>
      <c r="O395" s="419"/>
      <c r="P395" s="419"/>
      <c r="Q395" s="419"/>
      <c r="R395" s="419"/>
      <c r="S395" s="419"/>
      <c r="T395" s="419"/>
      <c r="U395" s="419"/>
    </row>
    <row r="396" spans="1:21" ht="18">
      <c r="A396" s="615">
        <v>395</v>
      </c>
      <c r="B396" s="421" t="s">
        <v>288</v>
      </c>
      <c r="C396" s="617" t="s">
        <v>883</v>
      </c>
      <c r="D396" s="618">
        <v>2000</v>
      </c>
      <c r="E396" s="49"/>
      <c r="F396" s="497"/>
      <c r="G396" s="433">
        <v>0</v>
      </c>
      <c r="H396" s="434">
        <v>0</v>
      </c>
      <c r="I396" s="50"/>
      <c r="J396" s="50"/>
      <c r="K396" s="419" t="str">
        <f>+VLOOKUP(B396,'CALIFICACION FINAL'!$B$6:$B$431,1,0)</f>
        <v>YODO ESPUMA (YODOPOVIDONA) PV</v>
      </c>
      <c r="L396" s="419"/>
      <c r="M396" s="419"/>
      <c r="N396" s="419"/>
      <c r="O396" s="419"/>
      <c r="P396" s="419"/>
      <c r="Q396" s="419"/>
      <c r="R396" s="419"/>
      <c r="S396" s="419"/>
      <c r="T396" s="419"/>
      <c r="U396" s="419"/>
    </row>
    <row r="397" spans="1:21" ht="18">
      <c r="A397" s="615">
        <v>396</v>
      </c>
      <c r="B397" s="421" t="s">
        <v>289</v>
      </c>
      <c r="C397" s="617" t="s">
        <v>883</v>
      </c>
      <c r="D397" s="618">
        <v>1800</v>
      </c>
      <c r="E397" s="49"/>
      <c r="F397" s="497"/>
      <c r="G397" s="433">
        <v>0</v>
      </c>
      <c r="H397" s="434">
        <v>0</v>
      </c>
      <c r="I397" s="50"/>
      <c r="J397" s="50"/>
      <c r="K397" s="419" t="str">
        <f>+VLOOKUP(B397,'CALIFICACION FINAL'!$B$6:$B$431,1,0)</f>
        <v>YODO SOLUCION (YODOPOVIDONA)</v>
      </c>
      <c r="L397" s="419"/>
      <c r="M397" s="419"/>
      <c r="N397" s="419"/>
      <c r="O397" s="419"/>
      <c r="P397" s="419"/>
      <c r="Q397" s="419"/>
      <c r="R397" s="419"/>
      <c r="S397" s="419"/>
      <c r="T397" s="419"/>
      <c r="U397" s="419"/>
    </row>
    <row r="398" spans="1:21" s="54" customFormat="1" ht="18">
      <c r="A398" s="615">
        <v>397</v>
      </c>
      <c r="B398" s="439" t="s">
        <v>847</v>
      </c>
      <c r="C398" s="617" t="s">
        <v>884</v>
      </c>
      <c r="D398" s="618">
        <v>40</v>
      </c>
      <c r="E398" s="49">
        <v>189450</v>
      </c>
      <c r="F398" s="498">
        <v>0</v>
      </c>
      <c r="G398" s="461">
        <v>189450</v>
      </c>
      <c r="H398" s="462">
        <v>7578000</v>
      </c>
      <c r="I398" s="53" t="s">
        <v>397</v>
      </c>
      <c r="J398" s="53" t="s">
        <v>1519</v>
      </c>
      <c r="K398" s="419" t="str">
        <f>+VLOOKUP(B398,'CALIFICACION FINAL'!$B$6:$B$431,1,0)</f>
        <v>APOSITO  HIDROCELULAR   DE POLIURETANO CON PARTÍCULAS SUPER ABSORBENTES Y CAPA DE SILICONA DE  12.5 X 12.5cm</v>
      </c>
      <c r="L398" s="435"/>
      <c r="M398" s="435"/>
      <c r="N398" s="435"/>
      <c r="O398" s="435"/>
      <c r="P398" s="435"/>
      <c r="Q398" s="435"/>
      <c r="R398" s="435"/>
      <c r="S398" s="435"/>
      <c r="T398" s="435"/>
      <c r="U398" s="435"/>
    </row>
    <row r="399" spans="1:21" s="54" customFormat="1" ht="18">
      <c r="A399" s="615">
        <v>398</v>
      </c>
      <c r="B399" s="439" t="s">
        <v>848</v>
      </c>
      <c r="C399" s="617" t="s">
        <v>292</v>
      </c>
      <c r="D399" s="618">
        <v>40</v>
      </c>
      <c r="E399" s="49">
        <v>88523</v>
      </c>
      <c r="F399" s="498">
        <v>0</v>
      </c>
      <c r="G399" s="461">
        <v>88523</v>
      </c>
      <c r="H399" s="462">
        <v>3540920</v>
      </c>
      <c r="I399" s="53" t="s">
        <v>369</v>
      </c>
      <c r="J399" s="53" t="s">
        <v>1466</v>
      </c>
      <c r="K399" s="419" t="str">
        <f>+VLOOKUP(B399,'CALIFICACION FINAL'!$B$6:$B$431,1,0)</f>
        <v>APOSITO DE HIDROFIBRA CON REFUERZO DE NYLON PLANO DE 13X10cm</v>
      </c>
      <c r="L399" s="435"/>
      <c r="M399" s="435"/>
      <c r="N399" s="435"/>
      <c r="O399" s="435"/>
      <c r="P399" s="435"/>
      <c r="Q399" s="435"/>
      <c r="R399" s="435"/>
      <c r="S399" s="435"/>
      <c r="T399" s="435"/>
      <c r="U399" s="435"/>
    </row>
    <row r="400" spans="1:21" s="54" customFormat="1" ht="18">
      <c r="A400" s="615">
        <v>399</v>
      </c>
      <c r="B400" s="439" t="s">
        <v>849</v>
      </c>
      <c r="C400" s="617" t="s">
        <v>292</v>
      </c>
      <c r="D400" s="618">
        <v>40</v>
      </c>
      <c r="E400" s="49">
        <v>169928</v>
      </c>
      <c r="F400" s="498">
        <v>0</v>
      </c>
      <c r="G400" s="461">
        <v>169928</v>
      </c>
      <c r="H400" s="462">
        <v>6797120</v>
      </c>
      <c r="I400" s="53" t="s">
        <v>369</v>
      </c>
      <c r="J400" s="53" t="s">
        <v>1466</v>
      </c>
      <c r="K400" s="419" t="str">
        <f>+VLOOKUP(B400,'CALIFICACION FINAL'!$B$6:$B$431,1,0)</f>
        <v>APOSITO DE HIDROFIBRA CON REFUERZO DE NYLON PLANO DE 20X30cm</v>
      </c>
      <c r="L400" s="435"/>
      <c r="M400" s="435"/>
      <c r="N400" s="435"/>
      <c r="O400" s="435"/>
      <c r="P400" s="435"/>
      <c r="Q400" s="435"/>
      <c r="R400" s="435"/>
      <c r="S400" s="435"/>
      <c r="T400" s="435"/>
      <c r="U400" s="435"/>
    </row>
    <row r="401" spans="1:21" s="54" customFormat="1" ht="18">
      <c r="A401" s="615">
        <v>400</v>
      </c>
      <c r="B401" s="439" t="s">
        <v>850</v>
      </c>
      <c r="C401" s="617" t="s">
        <v>292</v>
      </c>
      <c r="D401" s="618">
        <v>40</v>
      </c>
      <c r="E401" s="49"/>
      <c r="F401" s="498"/>
      <c r="G401" s="461">
        <v>0</v>
      </c>
      <c r="H401" s="462">
        <v>0</v>
      </c>
      <c r="I401" s="53"/>
      <c r="J401" s="53"/>
      <c r="K401" s="419" t="str">
        <f>+VLOOKUP(B401,'CALIFICACION FINAL'!$B$6:$B$431,1,0)</f>
        <v>APOSITO DE HIDROFIBRA CON REFUERZO EN NYLON GUANTE DE 4.5X5.5cm</v>
      </c>
      <c r="L401" s="435"/>
      <c r="M401" s="435"/>
      <c r="N401" s="435"/>
      <c r="O401" s="435"/>
      <c r="P401" s="435"/>
      <c r="Q401" s="435"/>
      <c r="R401" s="435"/>
      <c r="S401" s="435"/>
      <c r="T401" s="435"/>
      <c r="U401" s="435"/>
    </row>
    <row r="402" spans="1:21" s="54" customFormat="1" ht="18">
      <c r="A402" s="615">
        <v>401</v>
      </c>
      <c r="B402" s="439" t="s">
        <v>851</v>
      </c>
      <c r="C402" s="617" t="s">
        <v>292</v>
      </c>
      <c r="D402" s="618">
        <v>40</v>
      </c>
      <c r="E402" s="49">
        <v>387023</v>
      </c>
      <c r="F402" s="498">
        <v>0</v>
      </c>
      <c r="G402" s="461">
        <v>387023</v>
      </c>
      <c r="H402" s="462">
        <v>15480920</v>
      </c>
      <c r="I402" s="53" t="s">
        <v>369</v>
      </c>
      <c r="J402" s="53" t="s">
        <v>1466</v>
      </c>
      <c r="K402" s="419" t="str">
        <f>+VLOOKUP(B402,'CALIFICACION FINAL'!$B$6:$B$431,1,0)</f>
        <v>APOSITO DE HIDROFIBRA CON REFUERZO EN NYLON GUANTE DE 7.5X9.5cm</v>
      </c>
      <c r="L402" s="435"/>
      <c r="M402" s="435"/>
      <c r="N402" s="435"/>
      <c r="O402" s="435"/>
      <c r="P402" s="435"/>
      <c r="Q402" s="435"/>
      <c r="R402" s="435"/>
      <c r="S402" s="435"/>
      <c r="T402" s="435"/>
      <c r="U402" s="435"/>
    </row>
    <row r="403" spans="1:21" s="54" customFormat="1" ht="18">
      <c r="A403" s="615">
        <v>402</v>
      </c>
      <c r="B403" s="439" t="s">
        <v>852</v>
      </c>
      <c r="C403" s="617" t="s">
        <v>292</v>
      </c>
      <c r="D403" s="618">
        <v>24</v>
      </c>
      <c r="E403" s="49">
        <v>1455</v>
      </c>
      <c r="F403" s="498">
        <v>0</v>
      </c>
      <c r="G403" s="461">
        <v>1455</v>
      </c>
      <c r="H403" s="462">
        <v>34920</v>
      </c>
      <c r="I403" s="53" t="s">
        <v>397</v>
      </c>
      <c r="J403" s="53" t="s">
        <v>1520</v>
      </c>
      <c r="K403" s="419" t="str">
        <f>+VLOOKUP(B403,'CALIFICACION FINAL'!$B$6:$B$431,1,0)</f>
        <v>APOSITO ESPECIALIZADO PARA LA REGENERACION DE LA PIEL IMPREGNADO CON  LANOLINA DE 7.5X7.5 cm.</v>
      </c>
      <c r="L403" s="435"/>
      <c r="M403" s="435"/>
      <c r="N403" s="435"/>
      <c r="O403" s="435"/>
      <c r="P403" s="435"/>
      <c r="Q403" s="435"/>
      <c r="R403" s="435"/>
      <c r="S403" s="435"/>
      <c r="T403" s="435"/>
      <c r="U403" s="435"/>
    </row>
    <row r="404" spans="1:21" s="54" customFormat="1" ht="18">
      <c r="A404" s="615">
        <v>403</v>
      </c>
      <c r="B404" s="439" t="s">
        <v>853</v>
      </c>
      <c r="C404" s="617" t="s">
        <v>292</v>
      </c>
      <c r="D404" s="618">
        <v>40</v>
      </c>
      <c r="E404" s="49">
        <v>3393</v>
      </c>
      <c r="F404" s="498">
        <v>0</v>
      </c>
      <c r="G404" s="461">
        <v>3393</v>
      </c>
      <c r="H404" s="462">
        <v>135720</v>
      </c>
      <c r="I404" s="53" t="s">
        <v>397</v>
      </c>
      <c r="J404" s="53" t="s">
        <v>1521</v>
      </c>
      <c r="K404" s="419" t="str">
        <f>+VLOOKUP(B404,'CALIFICACION FINAL'!$B$6:$B$431,1,0)</f>
        <v>APOSITO ESTERIL EN POLIURETANO CON ALMOHADILLA CENTRAL 8X15cm</v>
      </c>
      <c r="L404" s="435"/>
      <c r="M404" s="435"/>
      <c r="N404" s="435"/>
      <c r="O404" s="435"/>
      <c r="P404" s="435"/>
      <c r="Q404" s="435"/>
      <c r="R404" s="435"/>
      <c r="S404" s="435"/>
      <c r="T404" s="435"/>
      <c r="U404" s="435"/>
    </row>
    <row r="405" spans="1:21" s="54" customFormat="1" ht="18">
      <c r="A405" s="615">
        <v>404</v>
      </c>
      <c r="B405" s="439" t="s">
        <v>854</v>
      </c>
      <c r="C405" s="617" t="s">
        <v>292</v>
      </c>
      <c r="D405" s="618">
        <v>40</v>
      </c>
      <c r="E405" s="49"/>
      <c r="F405" s="498"/>
      <c r="G405" s="461">
        <v>0</v>
      </c>
      <c r="H405" s="462">
        <v>0</v>
      </c>
      <c r="I405" s="53"/>
      <c r="J405" s="53"/>
      <c r="K405" s="419" t="str">
        <f>+VLOOKUP(B405,'CALIFICACION FINAL'!$B$6:$B$431,1,0)</f>
        <v>APOSITO HIDROCELULAR NO ADHESIVO PARA CODOS</v>
      </c>
      <c r="L405" s="435"/>
      <c r="M405" s="435"/>
      <c r="N405" s="435"/>
      <c r="O405" s="435"/>
      <c r="P405" s="435"/>
      <c r="Q405" s="435"/>
      <c r="R405" s="435"/>
      <c r="S405" s="435"/>
      <c r="T405" s="435"/>
      <c r="U405" s="435"/>
    </row>
    <row r="406" spans="1:21" s="54" customFormat="1" ht="18">
      <c r="A406" s="615">
        <v>405</v>
      </c>
      <c r="B406" s="439" t="s">
        <v>855</v>
      </c>
      <c r="C406" s="617" t="s">
        <v>292</v>
      </c>
      <c r="D406" s="618">
        <v>40</v>
      </c>
      <c r="E406" s="49"/>
      <c r="F406" s="498"/>
      <c r="G406" s="461">
        <v>0</v>
      </c>
      <c r="H406" s="462">
        <v>0</v>
      </c>
      <c r="I406" s="53"/>
      <c r="J406" s="53"/>
      <c r="K406" s="419" t="str">
        <f>+VLOOKUP(B406,'CALIFICACION FINAL'!$B$6:$B$431,1,0)</f>
        <v>COTONOIDES EN ALGODÓN RADIOOPACO 1/2 X 1/2 (13mm X 13mm)</v>
      </c>
      <c r="L406" s="435"/>
      <c r="M406" s="435"/>
      <c r="N406" s="435"/>
      <c r="O406" s="435"/>
      <c r="P406" s="435"/>
      <c r="Q406" s="435"/>
      <c r="R406" s="435"/>
      <c r="S406" s="435"/>
      <c r="T406" s="435"/>
      <c r="U406" s="435"/>
    </row>
    <row r="407" spans="1:21" s="54" customFormat="1" ht="18">
      <c r="A407" s="615">
        <v>406</v>
      </c>
      <c r="B407" s="439" t="s">
        <v>856</v>
      </c>
      <c r="C407" s="617" t="s">
        <v>292</v>
      </c>
      <c r="D407" s="618">
        <v>20</v>
      </c>
      <c r="E407" s="49"/>
      <c r="F407" s="498"/>
      <c r="G407" s="461">
        <v>0</v>
      </c>
      <c r="H407" s="462">
        <v>0</v>
      </c>
      <c r="I407" s="53"/>
      <c r="J407" s="53"/>
      <c r="K407" s="419" t="str">
        <f>+VLOOKUP(B407,'CALIFICACION FINAL'!$B$6:$B$431,1,0)</f>
        <v>COTONOIDES EN ALGODÓN RADIOOPACO 1X3 (25mm X 76mm)</v>
      </c>
      <c r="L407" s="435"/>
      <c r="M407" s="435"/>
      <c r="N407" s="435"/>
      <c r="O407" s="435"/>
      <c r="P407" s="435"/>
      <c r="Q407" s="435"/>
      <c r="R407" s="435"/>
      <c r="S407" s="435"/>
      <c r="T407" s="435"/>
      <c r="U407" s="435"/>
    </row>
    <row r="408" spans="1:21" s="54" customFormat="1" ht="18">
      <c r="A408" s="615">
        <v>407</v>
      </c>
      <c r="B408" s="439" t="s">
        <v>857</v>
      </c>
      <c r="C408" s="617" t="s">
        <v>292</v>
      </c>
      <c r="D408" s="618">
        <v>40</v>
      </c>
      <c r="E408" s="49"/>
      <c r="F408" s="498"/>
      <c r="G408" s="461">
        <v>0</v>
      </c>
      <c r="H408" s="462">
        <v>0</v>
      </c>
      <c r="I408" s="53"/>
      <c r="J408" s="53"/>
      <c r="K408" s="419" t="str">
        <f>+VLOOKUP(B408,'CALIFICACION FINAL'!$B$6:$B$431,1,0)</f>
        <v>DREN JACKSON PRATT</v>
      </c>
      <c r="L408" s="435"/>
      <c r="M408" s="435"/>
      <c r="N408" s="435"/>
      <c r="O408" s="435"/>
      <c r="P408" s="435"/>
      <c r="Q408" s="435"/>
      <c r="R408" s="435"/>
      <c r="S408" s="435"/>
      <c r="T408" s="435"/>
      <c r="U408" s="435"/>
    </row>
    <row r="409" spans="1:21" s="54" customFormat="1" ht="18">
      <c r="A409" s="615">
        <v>408</v>
      </c>
      <c r="B409" s="623" t="s">
        <v>858</v>
      </c>
      <c r="C409" s="624" t="s">
        <v>292</v>
      </c>
      <c r="D409" s="618">
        <v>8</v>
      </c>
      <c r="E409" s="49"/>
      <c r="F409" s="498"/>
      <c r="G409" s="461">
        <v>0</v>
      </c>
      <c r="H409" s="462">
        <v>0</v>
      </c>
      <c r="I409" s="53"/>
      <c r="J409" s="53"/>
      <c r="K409" s="419" t="str">
        <f>+VLOOKUP(B409,'CALIFICACION FINAL'!$B$6:$B$431,1,0)</f>
        <v>ESTILETE LUMINOSO</v>
      </c>
      <c r="L409" s="435"/>
      <c r="M409" s="435"/>
      <c r="N409" s="435"/>
      <c r="O409" s="435"/>
      <c r="P409" s="435"/>
      <c r="Q409" s="435"/>
      <c r="R409" s="435"/>
      <c r="S409" s="435"/>
      <c r="T409" s="435"/>
      <c r="U409" s="435"/>
    </row>
    <row r="410" spans="1:21" s="54" customFormat="1" ht="18">
      <c r="A410" s="615">
        <v>409</v>
      </c>
      <c r="B410" s="439" t="s">
        <v>859</v>
      </c>
      <c r="C410" s="617" t="s">
        <v>292</v>
      </c>
      <c r="D410" s="618">
        <v>40</v>
      </c>
      <c r="E410" s="49"/>
      <c r="F410" s="498"/>
      <c r="G410" s="461">
        <v>0</v>
      </c>
      <c r="H410" s="462">
        <v>0</v>
      </c>
      <c r="I410" s="53"/>
      <c r="J410" s="53"/>
      <c r="K410" s="419" t="str">
        <f>+VLOOKUP(B410,'CALIFICACION FINAL'!$B$6:$B$431,1,0)</f>
        <v>GASA IMPREGNADA CON EXTRACTO ACUOSO DE TRITICUM VULGARE</v>
      </c>
      <c r="L410" s="435"/>
      <c r="M410" s="435"/>
      <c r="N410" s="435"/>
      <c r="O410" s="435"/>
      <c r="P410" s="435"/>
      <c r="Q410" s="435"/>
      <c r="R410" s="435"/>
      <c r="S410" s="435"/>
      <c r="T410" s="435"/>
      <c r="U410" s="435"/>
    </row>
    <row r="411" spans="1:21" s="54" customFormat="1" ht="18">
      <c r="A411" s="615">
        <v>410</v>
      </c>
      <c r="B411" s="439" t="s">
        <v>860</v>
      </c>
      <c r="C411" s="617" t="s">
        <v>885</v>
      </c>
      <c r="D411" s="618">
        <v>16</v>
      </c>
      <c r="E411" s="49"/>
      <c r="F411" s="498"/>
      <c r="G411" s="461">
        <v>0</v>
      </c>
      <c r="H411" s="462">
        <v>0</v>
      </c>
      <c r="I411" s="53"/>
      <c r="J411" s="53"/>
      <c r="K411" s="419" t="str">
        <f>+VLOOKUP(B411,'CALIFICACION FINAL'!$B$6:$B$431,1,0)</f>
        <v>GEL PARA HIDRATACION Y DESCONTAMINACION DE HERIDAS FRASCO</v>
      </c>
      <c r="L411" s="435"/>
      <c r="M411" s="435"/>
      <c r="N411" s="435"/>
      <c r="O411" s="435"/>
      <c r="P411" s="435"/>
      <c r="Q411" s="435"/>
      <c r="R411" s="435"/>
      <c r="S411" s="435"/>
      <c r="T411" s="435"/>
      <c r="U411" s="435"/>
    </row>
    <row r="412" spans="1:21" s="54" customFormat="1" ht="18">
      <c r="A412" s="615">
        <v>411</v>
      </c>
      <c r="B412" s="439" t="s">
        <v>861</v>
      </c>
      <c r="C412" s="617" t="s">
        <v>292</v>
      </c>
      <c r="D412" s="618">
        <v>2</v>
      </c>
      <c r="E412" s="49"/>
      <c r="F412" s="498"/>
      <c r="G412" s="461">
        <v>0</v>
      </c>
      <c r="H412" s="462">
        <v>0</v>
      </c>
      <c r="I412" s="53"/>
      <c r="J412" s="53"/>
      <c r="K412" s="419" t="str">
        <f>+VLOOKUP(B412,'CALIFICACION FINAL'!$B$6:$B$431,1,0)</f>
        <v>MASCARA  FASTRAK N. 5</v>
      </c>
      <c r="L412" s="435"/>
      <c r="M412" s="435"/>
      <c r="N412" s="435"/>
      <c r="O412" s="435"/>
      <c r="P412" s="435"/>
      <c r="Q412" s="435"/>
      <c r="R412" s="435"/>
      <c r="S412" s="435"/>
      <c r="T412" s="435"/>
      <c r="U412" s="435"/>
    </row>
    <row r="413" spans="1:21" s="54" customFormat="1" ht="18">
      <c r="A413" s="615">
        <v>412</v>
      </c>
      <c r="B413" s="439" t="s">
        <v>862</v>
      </c>
      <c r="C413" s="624" t="s">
        <v>292</v>
      </c>
      <c r="D413" s="618">
        <v>2</v>
      </c>
      <c r="E413" s="49"/>
      <c r="F413" s="498"/>
      <c r="G413" s="461">
        <v>0</v>
      </c>
      <c r="H413" s="462">
        <v>0</v>
      </c>
      <c r="I413" s="53"/>
      <c r="J413" s="53"/>
      <c r="K413" s="419" t="str">
        <f>+VLOOKUP(B413,'CALIFICACION FINAL'!$B$6:$B$431,1,0)</f>
        <v>MASCARA FASTRAK N. 4</v>
      </c>
      <c r="L413" s="435"/>
      <c r="M413" s="435"/>
      <c r="N413" s="435"/>
      <c r="O413" s="435"/>
      <c r="P413" s="435"/>
      <c r="Q413" s="435"/>
      <c r="R413" s="435"/>
      <c r="S413" s="435"/>
      <c r="T413" s="435"/>
      <c r="U413" s="435"/>
    </row>
    <row r="414" spans="1:21" s="54" customFormat="1" ht="18">
      <c r="A414" s="615">
        <v>413</v>
      </c>
      <c r="B414" s="439" t="s">
        <v>863</v>
      </c>
      <c r="C414" s="617" t="s">
        <v>292</v>
      </c>
      <c r="D414" s="618">
        <v>40</v>
      </c>
      <c r="E414" s="49"/>
      <c r="F414" s="498"/>
      <c r="G414" s="461">
        <v>0</v>
      </c>
      <c r="H414" s="462">
        <v>0</v>
      </c>
      <c r="I414" s="53"/>
      <c r="J414" s="53"/>
      <c r="K414" s="419" t="str">
        <f>+VLOOKUP(B414,'CALIFICACION FINAL'!$B$6:$B$431,1,0)</f>
        <v>ROLLO ABDOMINAL 22.5cm X 15m ESTERIL RADIOOPACO</v>
      </c>
      <c r="L414" s="435"/>
      <c r="M414" s="435"/>
      <c r="N414" s="435"/>
      <c r="O414" s="435"/>
      <c r="P414" s="435"/>
      <c r="Q414" s="435"/>
      <c r="R414" s="435"/>
      <c r="S414" s="435"/>
      <c r="T414" s="435"/>
      <c r="U414" s="435"/>
    </row>
    <row r="415" spans="1:21" s="54" customFormat="1" ht="18">
      <c r="A415" s="615">
        <v>414</v>
      </c>
      <c r="B415" s="439" t="s">
        <v>864</v>
      </c>
      <c r="C415" s="617" t="s">
        <v>292</v>
      </c>
      <c r="D415" s="618">
        <v>12</v>
      </c>
      <c r="E415" s="49">
        <v>120387</v>
      </c>
      <c r="F415" s="498">
        <v>0</v>
      </c>
      <c r="G415" s="461">
        <v>120387</v>
      </c>
      <c r="H415" s="462">
        <v>1444644</v>
      </c>
      <c r="I415" s="53" t="s">
        <v>509</v>
      </c>
      <c r="J415" s="53" t="s">
        <v>1522</v>
      </c>
      <c r="K415" s="419" t="str">
        <f>+VLOOKUP(B415,'CALIFICACION FINAL'!$B$6:$B$431,1,0)</f>
        <v>ROLLO ESTOQUINETA 3 X 25 Yardas  7.6 cm</v>
      </c>
      <c r="L415" s="435"/>
      <c r="M415" s="435"/>
      <c r="N415" s="435"/>
      <c r="O415" s="435"/>
      <c r="P415" s="435"/>
      <c r="Q415" s="435"/>
      <c r="R415" s="435"/>
      <c r="S415" s="435"/>
      <c r="T415" s="435"/>
      <c r="U415" s="435"/>
    </row>
    <row r="416" spans="1:21" s="54" customFormat="1" ht="18">
      <c r="A416" s="615">
        <v>415</v>
      </c>
      <c r="B416" s="439" t="s">
        <v>865</v>
      </c>
      <c r="C416" s="617" t="s">
        <v>292</v>
      </c>
      <c r="D416" s="618">
        <v>32</v>
      </c>
      <c r="E416" s="49">
        <v>140159</v>
      </c>
      <c r="F416" s="498">
        <v>0</v>
      </c>
      <c r="G416" s="461">
        <v>140159</v>
      </c>
      <c r="H416" s="462">
        <v>4485088</v>
      </c>
      <c r="I416" s="53" t="s">
        <v>509</v>
      </c>
      <c r="J416" s="53" t="s">
        <v>1522</v>
      </c>
      <c r="K416" s="419" t="str">
        <f>+VLOOKUP(B416,'CALIFICACION FINAL'!$B$6:$B$431,1,0)</f>
        <v>ROLLO ESTOQUINETA 4 X 25 Yardas 10.1 cm</v>
      </c>
      <c r="L416" s="435"/>
      <c r="M416" s="435"/>
      <c r="N416" s="435"/>
      <c r="O416" s="435"/>
      <c r="P416" s="435"/>
      <c r="Q416" s="435"/>
      <c r="R416" s="435"/>
      <c r="S416" s="435"/>
      <c r="T416" s="435"/>
      <c r="U416" s="435"/>
    </row>
    <row r="417" spans="1:21" s="54" customFormat="1" ht="18">
      <c r="A417" s="615">
        <v>416</v>
      </c>
      <c r="B417" s="439" t="s">
        <v>866</v>
      </c>
      <c r="C417" s="617" t="s">
        <v>886</v>
      </c>
      <c r="D417" s="618">
        <v>16</v>
      </c>
      <c r="E417" s="49"/>
      <c r="F417" s="498"/>
      <c r="G417" s="461">
        <v>0</v>
      </c>
      <c r="H417" s="462">
        <v>0</v>
      </c>
      <c r="I417" s="53"/>
      <c r="J417" s="53"/>
      <c r="K417" s="419" t="str">
        <f>+VLOOKUP(B417,'CALIFICACION FINAL'!$B$6:$B$431,1,0)</f>
        <v>SOLUCION PARA LAVADO HIDRATACION Y DESCONTAMINACION DE HERIDAS FRASCO</v>
      </c>
      <c r="L417" s="435"/>
      <c r="M417" s="435"/>
      <c r="N417" s="435"/>
      <c r="O417" s="435"/>
      <c r="P417" s="435"/>
      <c r="Q417" s="435"/>
      <c r="R417" s="435"/>
      <c r="S417" s="435"/>
      <c r="T417" s="435"/>
      <c r="U417" s="435"/>
    </row>
    <row r="418" spans="1:21" s="54" customFormat="1" ht="18">
      <c r="A418" s="615">
        <v>417</v>
      </c>
      <c r="B418" s="439" t="s">
        <v>867</v>
      </c>
      <c r="C418" s="617" t="s">
        <v>887</v>
      </c>
      <c r="D418" s="618">
        <v>60</v>
      </c>
      <c r="E418" s="49"/>
      <c r="F418" s="498"/>
      <c r="G418" s="461">
        <v>0</v>
      </c>
      <c r="H418" s="462">
        <v>0</v>
      </c>
      <c r="I418" s="53"/>
      <c r="J418" s="53"/>
      <c r="K418" s="419" t="str">
        <f>+VLOOKUP(B418,'CALIFICACION FINAL'!$B$6:$B$431,1,0)</f>
        <v xml:space="preserve">TORUNDAS DE GASA RADIOOPACA 1/4 X 1/2 (25X76mm) ESTERIL </v>
      </c>
      <c r="L418" s="435"/>
      <c r="M418" s="435"/>
      <c r="N418" s="435"/>
      <c r="O418" s="435"/>
      <c r="P418" s="435"/>
      <c r="Q418" s="435"/>
      <c r="R418" s="435"/>
      <c r="S418" s="435"/>
      <c r="T418" s="435"/>
      <c r="U418" s="435"/>
    </row>
    <row r="419" spans="1:21" s="54" customFormat="1" ht="18">
      <c r="A419" s="615">
        <v>418</v>
      </c>
      <c r="B419" s="439" t="s">
        <v>868</v>
      </c>
      <c r="C419" s="617" t="s">
        <v>887</v>
      </c>
      <c r="D419" s="618">
        <v>400</v>
      </c>
      <c r="E419" s="49"/>
      <c r="F419" s="498"/>
      <c r="G419" s="461">
        <v>0</v>
      </c>
      <c r="H419" s="462">
        <v>0</v>
      </c>
      <c r="I419" s="53"/>
      <c r="J419" s="53"/>
      <c r="K419" s="419" t="str">
        <f>+VLOOKUP(B419,'CALIFICACION FINAL'!$B$6:$B$431,1,0)</f>
        <v xml:space="preserve">TORUNDAS DE GASA RADIOOPACA 3/4 X 3/4 (1.9X1.9cm) ESTERIL </v>
      </c>
      <c r="L419" s="435"/>
      <c r="M419" s="435"/>
      <c r="N419" s="435"/>
      <c r="O419" s="435"/>
      <c r="P419" s="435"/>
      <c r="Q419" s="435"/>
      <c r="R419" s="435"/>
      <c r="S419" s="435"/>
      <c r="T419" s="435"/>
      <c r="U419" s="435"/>
    </row>
    <row r="420" spans="1:21" ht="36">
      <c r="A420" s="615">
        <v>419</v>
      </c>
      <c r="B420" s="421" t="s">
        <v>869</v>
      </c>
      <c r="C420" s="448" t="s">
        <v>888</v>
      </c>
      <c r="D420" s="618">
        <v>10</v>
      </c>
      <c r="E420" s="78"/>
      <c r="F420" s="497"/>
      <c r="G420" s="433">
        <v>0</v>
      </c>
      <c r="H420" s="434">
        <v>0</v>
      </c>
      <c r="I420" s="50"/>
      <c r="J420" s="50"/>
      <c r="K420" s="419" t="str">
        <f>+VLOOKUP(B420,'CALIFICACION FINAL'!$B$6:$B$431,1,0)</f>
        <v>JERINGA DOS VIAS   DE KARMMAN PARA ASPIRACION MANUAL ENDOUTERINA</v>
      </c>
      <c r="L420" s="419"/>
      <c r="M420" s="419"/>
      <c r="N420" s="419"/>
      <c r="O420" s="419"/>
      <c r="P420" s="419"/>
      <c r="Q420" s="419"/>
      <c r="R420" s="419"/>
      <c r="S420" s="419"/>
      <c r="T420" s="419"/>
      <c r="U420" s="419"/>
    </row>
    <row r="421" spans="1:21" ht="36">
      <c r="A421" s="615">
        <v>420</v>
      </c>
      <c r="B421" s="421" t="s">
        <v>870</v>
      </c>
      <c r="C421" s="448" t="s">
        <v>888</v>
      </c>
      <c r="D421" s="618">
        <v>10</v>
      </c>
      <c r="E421" s="78"/>
      <c r="F421" s="497"/>
      <c r="G421" s="433">
        <v>0</v>
      </c>
      <c r="H421" s="434">
        <v>0</v>
      </c>
      <c r="I421" s="50"/>
      <c r="J421" s="50"/>
      <c r="K421" s="419" t="str">
        <f>+VLOOKUP(B421,'CALIFICACION FINAL'!$B$6:$B$431,1,0)</f>
        <v>CANULAS DE SUCCION  IPAS  PARA ASPIRACION MANUAL ENDOUTERINA</v>
      </c>
      <c r="L421" s="419"/>
      <c r="M421" s="419"/>
      <c r="N421" s="419"/>
      <c r="O421" s="419"/>
      <c r="P421" s="419"/>
      <c r="Q421" s="419"/>
      <c r="R421" s="419"/>
      <c r="S421" s="419"/>
      <c r="T421" s="419"/>
      <c r="U421" s="419"/>
    </row>
    <row r="422" spans="1:21" ht="18">
      <c r="A422" s="615">
        <v>421</v>
      </c>
      <c r="B422" s="421" t="s">
        <v>871</v>
      </c>
      <c r="C422" s="448" t="s">
        <v>888</v>
      </c>
      <c r="D422" s="618">
        <v>10</v>
      </c>
      <c r="E422" s="78"/>
      <c r="F422" s="497"/>
      <c r="G422" s="433">
        <v>0</v>
      </c>
      <c r="H422" s="434">
        <v>0</v>
      </c>
      <c r="I422" s="50"/>
      <c r="J422" s="50"/>
      <c r="K422" s="419" t="str">
        <f>+VLOOKUP(B422,'CALIFICACION FINAL'!$B$6:$B$431,1,0)</f>
        <v>DILATADORES DENISTON PARA ASPIRACION MANUAL ENDOUTERINA</v>
      </c>
      <c r="L422" s="419"/>
      <c r="M422" s="419"/>
      <c r="N422" s="419"/>
      <c r="O422" s="419"/>
      <c r="P422" s="419"/>
      <c r="Q422" s="419"/>
      <c r="R422" s="419"/>
      <c r="S422" s="419"/>
      <c r="T422" s="419"/>
      <c r="U422" s="419"/>
    </row>
    <row r="423" spans="1:21" ht="18">
      <c r="A423" s="615">
        <v>422</v>
      </c>
      <c r="B423" s="421" t="s">
        <v>872</v>
      </c>
      <c r="C423" s="448" t="s">
        <v>889</v>
      </c>
      <c r="D423" s="618">
        <v>3</v>
      </c>
      <c r="E423" s="78"/>
      <c r="F423" s="497"/>
      <c r="G423" s="433">
        <v>0</v>
      </c>
      <c r="H423" s="434">
        <v>0</v>
      </c>
      <c r="I423" s="50"/>
      <c r="J423" s="50"/>
      <c r="K423" s="419" t="str">
        <f>+VLOOKUP(B423,'CALIFICACION FINAL'!$B$6:$B$431,1,0)</f>
        <v>PUNCH DESECHABLE PARA BIOPSIA DERMATOLOGICA X 3 MM</v>
      </c>
      <c r="L423" s="419"/>
      <c r="M423" s="419"/>
      <c r="N423" s="419"/>
      <c r="O423" s="419"/>
      <c r="P423" s="419"/>
      <c r="Q423" s="419"/>
      <c r="R423" s="419"/>
      <c r="S423" s="419"/>
      <c r="T423" s="419"/>
      <c r="U423" s="419"/>
    </row>
    <row r="424" spans="1:21" ht="18">
      <c r="A424" s="615">
        <v>423</v>
      </c>
      <c r="B424" s="421" t="s">
        <v>873</v>
      </c>
      <c r="C424" s="448" t="s">
        <v>889</v>
      </c>
      <c r="D424" s="618">
        <v>8</v>
      </c>
      <c r="E424" s="78"/>
      <c r="F424" s="497"/>
      <c r="G424" s="433">
        <v>0</v>
      </c>
      <c r="H424" s="434">
        <v>0</v>
      </c>
      <c r="I424" s="50"/>
      <c r="J424" s="50"/>
      <c r="K424" s="419" t="str">
        <f>+VLOOKUP(B424,'CALIFICACION FINAL'!$B$6:$B$431,1,0)</f>
        <v>PUNCH DESECHABLE PARA BIOPSIA DERMATOLOGICA X 4 MM</v>
      </c>
      <c r="L424" s="419"/>
      <c r="M424" s="419"/>
      <c r="N424" s="419"/>
      <c r="O424" s="419"/>
      <c r="P424" s="419"/>
      <c r="Q424" s="419"/>
      <c r="R424" s="419"/>
      <c r="S424" s="419"/>
      <c r="T424" s="419"/>
      <c r="U424" s="419"/>
    </row>
    <row r="425" spans="1:21" ht="18">
      <c r="A425" s="615">
        <v>424</v>
      </c>
      <c r="B425" s="421" t="s">
        <v>874</v>
      </c>
      <c r="C425" s="448" t="s">
        <v>889</v>
      </c>
      <c r="D425" s="618">
        <v>3</v>
      </c>
      <c r="E425" s="78"/>
      <c r="F425" s="497"/>
      <c r="G425" s="433">
        <v>0</v>
      </c>
      <c r="H425" s="434">
        <v>0</v>
      </c>
      <c r="I425" s="50"/>
      <c r="J425" s="50"/>
      <c r="K425" s="419" t="str">
        <f>+VLOOKUP(B425,'CALIFICACION FINAL'!$B$6:$B$431,1,0)</f>
        <v>PUNCH DESECHABLE PARA BIOPSIA DERMATOLOGICA X 5 MM</v>
      </c>
      <c r="L425" s="419"/>
      <c r="M425" s="419"/>
      <c r="N425" s="419"/>
      <c r="O425" s="419"/>
      <c r="P425" s="419"/>
      <c r="Q425" s="419"/>
      <c r="R425" s="419"/>
      <c r="S425" s="419"/>
      <c r="T425" s="419"/>
      <c r="U425" s="419"/>
    </row>
    <row r="426" spans="1:21" ht="18">
      <c r="A426" s="615">
        <v>425</v>
      </c>
      <c r="B426" s="421" t="s">
        <v>875</v>
      </c>
      <c r="C426" s="448" t="s">
        <v>890</v>
      </c>
      <c r="D426" s="618">
        <v>2</v>
      </c>
      <c r="E426" s="78"/>
      <c r="F426" s="497"/>
      <c r="G426" s="433">
        <v>0</v>
      </c>
      <c r="H426" s="434">
        <v>0</v>
      </c>
      <c r="I426" s="50"/>
      <c r="J426" s="50"/>
      <c r="K426" s="419" t="str">
        <f>+VLOOKUP(B426,'CALIFICACION FINAL'!$B$6:$B$431,1,0)</f>
        <v>CURETAS  DERMATOLOGICAS DESECHABLES X 4 MM</v>
      </c>
      <c r="L426" s="419"/>
      <c r="M426" s="419"/>
      <c r="N426" s="419"/>
      <c r="O426" s="419"/>
      <c r="P426" s="419"/>
      <c r="Q426" s="419"/>
      <c r="R426" s="419"/>
      <c r="S426" s="419"/>
      <c r="T426" s="419"/>
      <c r="U426" s="419"/>
    </row>
    <row r="427" spans="1:21" ht="19" thickBot="1">
      <c r="A427" s="625">
        <v>426</v>
      </c>
      <c r="B427" s="626" t="s">
        <v>876</v>
      </c>
      <c r="C427" s="627" t="s">
        <v>890</v>
      </c>
      <c r="D427" s="628">
        <v>2</v>
      </c>
      <c r="E427" s="82"/>
      <c r="F427" s="506"/>
      <c r="G427" s="469">
        <v>0</v>
      </c>
      <c r="H427" s="434">
        <v>0</v>
      </c>
      <c r="I427" s="470"/>
      <c r="J427" s="470"/>
      <c r="K427" s="419" t="str">
        <f>+VLOOKUP(B427,'CALIFICACION FINAL'!$B$6:$B$431,1,0)</f>
        <v>CURETAS  DERMATOLOGICAS DESECHABLES X 5 MM</v>
      </c>
      <c r="L427" s="419"/>
      <c r="M427" s="419"/>
      <c r="N427" s="419"/>
      <c r="O427" s="419"/>
      <c r="P427" s="419"/>
      <c r="Q427" s="419"/>
      <c r="R427" s="419"/>
      <c r="S427" s="419"/>
      <c r="T427" s="419"/>
      <c r="U427" s="419"/>
    </row>
    <row r="428" spans="1:21" ht="19" thickBot="1">
      <c r="A428" s="629"/>
      <c r="B428" s="630"/>
      <c r="C428" s="630"/>
      <c r="D428" s="631"/>
      <c r="E428" s="508"/>
      <c r="F428" s="508"/>
      <c r="G428" s="698">
        <f>+SUM(G2:G427)</f>
        <v>10499201</v>
      </c>
      <c r="H428" s="632">
        <v>234614538</v>
      </c>
      <c r="I428" s="477"/>
      <c r="J428" s="478"/>
      <c r="K428" s="419"/>
      <c r="L428" s="419"/>
      <c r="M428" s="419"/>
      <c r="N428" s="419"/>
      <c r="O428" s="419"/>
      <c r="P428" s="419"/>
      <c r="Q428" s="419"/>
      <c r="R428" s="419"/>
      <c r="S428" s="419"/>
      <c r="T428" s="419"/>
      <c r="U428" s="419"/>
    </row>
    <row r="429" spans="1:21" ht="18">
      <c r="A429" s="419"/>
      <c r="B429" s="435"/>
      <c r="C429" s="419"/>
      <c r="D429" s="509"/>
      <c r="E429" s="510"/>
      <c r="F429" s="510"/>
      <c r="G429" s="419"/>
      <c r="H429" s="511"/>
      <c r="I429" s="419"/>
      <c r="J429" s="419"/>
      <c r="K429" s="419"/>
      <c r="L429" s="419"/>
      <c r="M429" s="419"/>
      <c r="N429" s="419"/>
      <c r="O429" s="419"/>
      <c r="P429" s="419"/>
      <c r="Q429" s="419"/>
      <c r="R429" s="419"/>
      <c r="S429" s="419"/>
      <c r="T429" s="419"/>
      <c r="U429" s="419"/>
    </row>
    <row r="430" spans="1:21" ht="18">
      <c r="A430" s="419"/>
      <c r="B430" s="435"/>
      <c r="C430" s="419"/>
      <c r="D430" s="509"/>
      <c r="E430" s="510"/>
      <c r="F430" s="510"/>
      <c r="G430" s="419"/>
      <c r="H430" s="511"/>
      <c r="I430" s="419"/>
      <c r="J430" s="419"/>
      <c r="K430" s="419"/>
      <c r="L430" s="419"/>
      <c r="M430" s="419"/>
      <c r="N430" s="419"/>
      <c r="O430" s="419"/>
      <c r="P430" s="419"/>
      <c r="Q430" s="419"/>
      <c r="R430" s="419"/>
      <c r="S430" s="419"/>
      <c r="T430" s="419"/>
      <c r="U430" s="419"/>
    </row>
    <row r="431" spans="1:21" ht="18">
      <c r="A431" s="419"/>
      <c r="B431" s="435"/>
      <c r="C431" s="419"/>
      <c r="D431" s="509"/>
      <c r="E431" s="510"/>
      <c r="F431" s="510"/>
      <c r="G431" s="419"/>
      <c r="H431" s="511"/>
      <c r="I431" s="419"/>
      <c r="J431" s="419"/>
      <c r="K431" s="419"/>
      <c r="L431" s="419"/>
      <c r="M431" s="419"/>
      <c r="N431" s="419"/>
      <c r="O431" s="419"/>
      <c r="P431" s="419"/>
      <c r="Q431" s="419"/>
      <c r="R431" s="419"/>
      <c r="S431" s="419"/>
      <c r="T431" s="419"/>
      <c r="U431" s="419"/>
    </row>
    <row r="432" spans="1:21" ht="18">
      <c r="A432" s="419"/>
      <c r="B432" s="435"/>
      <c r="C432" s="419"/>
      <c r="D432" s="509"/>
      <c r="E432" s="510"/>
      <c r="F432" s="510"/>
      <c r="G432" s="419"/>
      <c r="H432" s="511"/>
      <c r="I432" s="419"/>
      <c r="J432" s="419"/>
      <c r="K432" s="419"/>
      <c r="L432" s="419"/>
      <c r="M432" s="419"/>
      <c r="N432" s="419"/>
      <c r="O432" s="419"/>
      <c r="P432" s="419"/>
      <c r="Q432" s="419"/>
      <c r="R432" s="419"/>
      <c r="S432" s="419"/>
      <c r="T432" s="419"/>
      <c r="U432" s="419"/>
    </row>
    <row r="433" spans="1:21" ht="18">
      <c r="A433" s="419"/>
      <c r="B433" s="435"/>
      <c r="C433" s="419"/>
      <c r="D433" s="509"/>
      <c r="E433" s="510"/>
      <c r="F433" s="510"/>
      <c r="G433" s="419"/>
      <c r="H433" s="511"/>
      <c r="I433" s="419"/>
      <c r="J433" s="419"/>
      <c r="K433" s="419"/>
      <c r="L433" s="419"/>
      <c r="M433" s="419"/>
      <c r="N433" s="419"/>
      <c r="O433" s="419"/>
      <c r="P433" s="419"/>
      <c r="Q433" s="419"/>
      <c r="R433" s="419"/>
      <c r="S433" s="419"/>
      <c r="T433" s="419"/>
      <c r="U433" s="419"/>
    </row>
    <row r="434" spans="1:21" ht="18">
      <c r="A434" s="419"/>
      <c r="B434" s="435"/>
      <c r="C434" s="419"/>
      <c r="D434" s="509"/>
      <c r="E434" s="510"/>
      <c r="F434" s="510"/>
      <c r="G434" s="419"/>
      <c r="H434" s="511"/>
      <c r="I434" s="419"/>
      <c r="J434" s="419"/>
      <c r="K434" s="419"/>
      <c r="L434" s="419"/>
      <c r="M434" s="419"/>
      <c r="N434" s="419"/>
      <c r="O434" s="419"/>
      <c r="P434" s="419"/>
      <c r="Q434" s="419"/>
      <c r="R434" s="419"/>
      <c r="S434" s="419"/>
      <c r="T434" s="419"/>
      <c r="U434" s="419"/>
    </row>
    <row r="435" spans="1:21" ht="18">
      <c r="A435" s="419"/>
      <c r="B435" s="435"/>
      <c r="C435" s="419"/>
      <c r="D435" s="509"/>
      <c r="E435" s="510"/>
      <c r="F435" s="510"/>
      <c r="G435" s="419"/>
      <c r="H435" s="511"/>
      <c r="I435" s="419"/>
      <c r="J435" s="419"/>
      <c r="K435" s="419"/>
      <c r="L435" s="419"/>
      <c r="M435" s="419"/>
      <c r="N435" s="419"/>
      <c r="O435" s="419"/>
      <c r="P435" s="419"/>
      <c r="Q435" s="419"/>
      <c r="R435" s="419"/>
      <c r="S435" s="419"/>
      <c r="T435" s="419"/>
      <c r="U435" s="419"/>
    </row>
    <row r="436" spans="1:21" ht="18">
      <c r="A436" s="419"/>
      <c r="B436" s="435"/>
      <c r="C436" s="419"/>
      <c r="D436" s="509"/>
      <c r="E436" s="510"/>
      <c r="F436" s="510"/>
      <c r="G436" s="419"/>
      <c r="H436" s="511"/>
      <c r="I436" s="419"/>
      <c r="J436" s="419"/>
      <c r="K436" s="419"/>
      <c r="L436" s="419"/>
      <c r="M436" s="419"/>
      <c r="N436" s="419"/>
      <c r="O436" s="419"/>
      <c r="P436" s="419"/>
      <c r="Q436" s="419"/>
      <c r="R436" s="419"/>
      <c r="S436" s="419"/>
      <c r="T436" s="419"/>
      <c r="U436" s="419"/>
    </row>
    <row r="437" spans="1:21" ht="18">
      <c r="A437" s="419"/>
      <c r="B437" s="435"/>
      <c r="C437" s="419"/>
      <c r="D437" s="509"/>
      <c r="E437" s="510"/>
      <c r="F437" s="510"/>
      <c r="G437" s="419"/>
      <c r="H437" s="511"/>
      <c r="I437" s="419"/>
      <c r="J437" s="419"/>
      <c r="K437" s="419"/>
      <c r="L437" s="419"/>
      <c r="M437" s="419"/>
      <c r="N437" s="419"/>
      <c r="O437" s="419"/>
      <c r="P437" s="419"/>
      <c r="Q437" s="419"/>
      <c r="R437" s="419"/>
      <c r="S437" s="419"/>
      <c r="T437" s="419"/>
      <c r="U437" s="419"/>
    </row>
    <row r="438" spans="1:21" ht="18">
      <c r="A438" s="419"/>
      <c r="B438" s="435"/>
      <c r="C438" s="419"/>
      <c r="D438" s="509"/>
      <c r="E438" s="510"/>
      <c r="F438" s="510"/>
      <c r="G438" s="419"/>
      <c r="H438" s="511"/>
      <c r="I438" s="419"/>
      <c r="J438" s="419"/>
      <c r="K438" s="419"/>
      <c r="L438" s="419"/>
      <c r="M438" s="419"/>
      <c r="N438" s="419"/>
      <c r="O438" s="419"/>
      <c r="P438" s="419"/>
      <c r="Q438" s="419"/>
      <c r="R438" s="419"/>
      <c r="S438" s="419"/>
      <c r="T438" s="419"/>
      <c r="U438" s="419"/>
    </row>
    <row r="439" spans="1:21" ht="18">
      <c r="A439" s="419"/>
      <c r="B439" s="435"/>
      <c r="C439" s="419"/>
      <c r="D439" s="509"/>
      <c r="E439" s="510"/>
      <c r="F439" s="510"/>
      <c r="G439" s="419"/>
      <c r="H439" s="511"/>
      <c r="I439" s="419"/>
      <c r="J439" s="419"/>
      <c r="K439" s="419"/>
      <c r="L439" s="419"/>
      <c r="M439" s="419"/>
      <c r="N439" s="419"/>
      <c r="O439" s="419"/>
      <c r="P439" s="419"/>
      <c r="Q439" s="419"/>
      <c r="R439" s="419"/>
      <c r="S439" s="419"/>
      <c r="T439" s="419"/>
      <c r="U439" s="419"/>
    </row>
    <row r="440" spans="1:21" ht="18">
      <c r="A440" s="419"/>
      <c r="B440" s="435"/>
      <c r="C440" s="419"/>
      <c r="D440" s="509"/>
      <c r="E440" s="510"/>
      <c r="F440" s="510"/>
      <c r="G440" s="419"/>
      <c r="H440" s="511"/>
      <c r="I440" s="419"/>
      <c r="J440" s="419"/>
      <c r="K440" s="419"/>
      <c r="L440" s="419"/>
      <c r="M440" s="419"/>
      <c r="N440" s="419"/>
      <c r="O440" s="419"/>
      <c r="P440" s="419"/>
      <c r="Q440" s="419"/>
      <c r="R440" s="419"/>
      <c r="S440" s="419"/>
      <c r="T440" s="419"/>
      <c r="U440" s="419"/>
    </row>
    <row r="441" spans="1:21" ht="18">
      <c r="A441" s="419"/>
      <c r="B441" s="435"/>
      <c r="C441" s="419"/>
      <c r="D441" s="509"/>
      <c r="E441" s="510"/>
      <c r="F441" s="510"/>
      <c r="G441" s="419"/>
      <c r="H441" s="511"/>
      <c r="I441" s="419"/>
      <c r="J441" s="419"/>
      <c r="K441" s="419"/>
      <c r="L441" s="419"/>
      <c r="M441" s="419"/>
      <c r="N441" s="419"/>
      <c r="O441" s="419"/>
      <c r="P441" s="419"/>
      <c r="Q441" s="419"/>
      <c r="R441" s="419"/>
      <c r="S441" s="419"/>
      <c r="T441" s="419"/>
      <c r="U441" s="419"/>
    </row>
    <row r="442" spans="1:21" ht="18">
      <c r="A442" s="419"/>
      <c r="B442" s="435"/>
      <c r="C442" s="419"/>
      <c r="D442" s="509"/>
      <c r="E442" s="510"/>
      <c r="F442" s="510"/>
      <c r="G442" s="419"/>
      <c r="H442" s="511"/>
      <c r="I442" s="419"/>
      <c r="J442" s="419"/>
      <c r="K442" s="419"/>
      <c r="L442" s="419"/>
      <c r="M442" s="419"/>
      <c r="N442" s="419"/>
      <c r="O442" s="419"/>
      <c r="P442" s="419"/>
      <c r="Q442" s="419"/>
      <c r="R442" s="419"/>
      <c r="S442" s="419"/>
      <c r="T442" s="419"/>
      <c r="U442" s="419"/>
    </row>
    <row r="443" spans="1:21" ht="18">
      <c r="A443" s="419"/>
      <c r="B443" s="435"/>
      <c r="C443" s="419"/>
      <c r="D443" s="509"/>
      <c r="E443" s="510"/>
      <c r="F443" s="510"/>
      <c r="G443" s="419"/>
      <c r="H443" s="511"/>
      <c r="I443" s="419"/>
      <c r="J443" s="419"/>
      <c r="K443" s="419"/>
      <c r="L443" s="419"/>
      <c r="M443" s="419"/>
      <c r="N443" s="419"/>
      <c r="O443" s="419"/>
      <c r="P443" s="419"/>
      <c r="Q443" s="419"/>
      <c r="R443" s="419"/>
      <c r="S443" s="419"/>
      <c r="T443" s="419"/>
      <c r="U443" s="419"/>
    </row>
    <row r="444" spans="1:21" ht="18">
      <c r="A444" s="419"/>
      <c r="B444" s="435"/>
      <c r="C444" s="419"/>
      <c r="D444" s="509"/>
      <c r="E444" s="510"/>
      <c r="F444" s="510"/>
      <c r="G444" s="419"/>
      <c r="H444" s="511"/>
      <c r="I444" s="419"/>
      <c r="J444" s="419"/>
      <c r="K444" s="419"/>
      <c r="L444" s="419"/>
      <c r="M444" s="419"/>
      <c r="N444" s="419"/>
      <c r="O444" s="419"/>
      <c r="P444" s="419"/>
      <c r="Q444" s="419"/>
      <c r="R444" s="419"/>
      <c r="S444" s="419"/>
      <c r="T444" s="419"/>
      <c r="U444" s="419"/>
    </row>
    <row r="445" spans="1:21" ht="18">
      <c r="A445" s="419"/>
      <c r="B445" s="435"/>
      <c r="C445" s="419"/>
      <c r="D445" s="509"/>
      <c r="E445" s="510"/>
      <c r="F445" s="510"/>
      <c r="G445" s="419"/>
      <c r="H445" s="511"/>
      <c r="I445" s="419"/>
      <c r="J445" s="419"/>
      <c r="K445" s="419"/>
      <c r="L445" s="419"/>
      <c r="M445" s="419"/>
      <c r="N445" s="419"/>
      <c r="O445" s="419"/>
      <c r="P445" s="419"/>
      <c r="Q445" s="419"/>
      <c r="R445" s="419"/>
      <c r="S445" s="419"/>
      <c r="T445" s="419"/>
      <c r="U445" s="419"/>
    </row>
    <row r="446" spans="1:21" ht="18">
      <c r="A446" s="419"/>
      <c r="B446" s="435"/>
      <c r="C446" s="419"/>
      <c r="D446" s="509"/>
      <c r="E446" s="510"/>
      <c r="F446" s="510"/>
      <c r="G446" s="419"/>
      <c r="H446" s="511"/>
      <c r="I446" s="419"/>
      <c r="J446" s="419"/>
      <c r="K446" s="419"/>
      <c r="L446" s="419"/>
      <c r="M446" s="419"/>
      <c r="N446" s="419"/>
      <c r="O446" s="419"/>
      <c r="P446" s="419"/>
      <c r="Q446" s="419"/>
      <c r="R446" s="419"/>
      <c r="S446" s="419"/>
      <c r="T446" s="419"/>
      <c r="U446" s="419"/>
    </row>
    <row r="447" spans="1:21" ht="18">
      <c r="A447" s="419"/>
      <c r="B447" s="435"/>
      <c r="C447" s="419"/>
      <c r="D447" s="509"/>
      <c r="E447" s="510"/>
      <c r="F447" s="510"/>
      <c r="G447" s="419"/>
      <c r="H447" s="511"/>
      <c r="I447" s="419"/>
      <c r="J447" s="419"/>
      <c r="K447" s="419"/>
      <c r="L447" s="419"/>
      <c r="M447" s="419"/>
      <c r="N447" s="419"/>
      <c r="O447" s="419"/>
      <c r="P447" s="419"/>
      <c r="Q447" s="419"/>
      <c r="R447" s="419"/>
      <c r="S447" s="419"/>
      <c r="T447" s="419"/>
      <c r="U447" s="419"/>
    </row>
    <row r="448" spans="1:21" ht="18">
      <c r="A448" s="419"/>
      <c r="B448" s="435"/>
      <c r="C448" s="419"/>
      <c r="D448" s="509"/>
      <c r="E448" s="510"/>
      <c r="F448" s="510"/>
      <c r="G448" s="419"/>
      <c r="H448" s="511"/>
      <c r="I448" s="419"/>
      <c r="J448" s="419"/>
      <c r="K448" s="419"/>
      <c r="L448" s="419"/>
      <c r="M448" s="419"/>
      <c r="N448" s="419"/>
      <c r="O448" s="419"/>
      <c r="P448" s="419"/>
      <c r="Q448" s="419"/>
      <c r="R448" s="419"/>
      <c r="S448" s="419"/>
      <c r="T448" s="419"/>
      <c r="U448" s="419"/>
    </row>
    <row r="449" spans="1:21" ht="18">
      <c r="A449" s="419"/>
      <c r="B449" s="435"/>
      <c r="C449" s="419"/>
      <c r="D449" s="509"/>
      <c r="E449" s="510"/>
      <c r="F449" s="510"/>
      <c r="G449" s="419"/>
      <c r="H449" s="511"/>
      <c r="I449" s="419"/>
      <c r="J449" s="419"/>
      <c r="K449" s="419"/>
      <c r="L449" s="419"/>
      <c r="M449" s="419"/>
      <c r="N449" s="419"/>
      <c r="O449" s="419"/>
      <c r="P449" s="419"/>
      <c r="Q449" s="419"/>
      <c r="R449" s="419"/>
      <c r="S449" s="419"/>
      <c r="T449" s="419"/>
      <c r="U449" s="419"/>
    </row>
    <row r="450" spans="1:21" ht="18">
      <c r="A450" s="419"/>
      <c r="B450" s="435"/>
      <c r="C450" s="419"/>
      <c r="D450" s="509"/>
      <c r="E450" s="510"/>
      <c r="F450" s="510"/>
      <c r="G450" s="419"/>
      <c r="H450" s="511"/>
      <c r="I450" s="419"/>
      <c r="J450" s="419"/>
      <c r="K450" s="419"/>
      <c r="L450" s="419"/>
      <c r="M450" s="419"/>
      <c r="N450" s="419"/>
      <c r="O450" s="419"/>
      <c r="P450" s="419"/>
      <c r="Q450" s="419"/>
      <c r="R450" s="419"/>
      <c r="S450" s="419"/>
      <c r="T450" s="419"/>
      <c r="U450" s="419"/>
    </row>
    <row r="451" spans="1:21" ht="18">
      <c r="A451" s="419"/>
      <c r="B451" s="435"/>
      <c r="C451" s="419"/>
      <c r="D451" s="509"/>
      <c r="E451" s="510"/>
      <c r="F451" s="510"/>
      <c r="G451" s="419"/>
      <c r="H451" s="511"/>
      <c r="I451" s="419"/>
      <c r="J451" s="419"/>
      <c r="K451" s="419"/>
      <c r="L451" s="419"/>
      <c r="M451" s="419"/>
      <c r="N451" s="419"/>
      <c r="O451" s="419"/>
      <c r="P451" s="419"/>
      <c r="Q451" s="419"/>
      <c r="R451" s="419"/>
      <c r="S451" s="419"/>
      <c r="T451" s="419"/>
      <c r="U451" s="419"/>
    </row>
    <row r="452" spans="1:21" ht="18">
      <c r="A452" s="419"/>
      <c r="B452" s="435"/>
      <c r="C452" s="419"/>
      <c r="D452" s="509"/>
      <c r="E452" s="510"/>
      <c r="F452" s="510"/>
      <c r="G452" s="419"/>
      <c r="H452" s="511"/>
      <c r="I452" s="419"/>
      <c r="J452" s="419"/>
      <c r="K452" s="419"/>
      <c r="L452" s="419"/>
      <c r="M452" s="419"/>
      <c r="N452" s="419"/>
      <c r="O452" s="419"/>
      <c r="P452" s="419"/>
      <c r="Q452" s="419"/>
      <c r="R452" s="419"/>
      <c r="S452" s="419"/>
      <c r="T452" s="419"/>
      <c r="U452" s="419"/>
    </row>
    <row r="453" spans="1:21" ht="18">
      <c r="A453" s="419"/>
      <c r="B453" s="435"/>
      <c r="C453" s="419"/>
      <c r="D453" s="509"/>
      <c r="E453" s="510"/>
      <c r="F453" s="510"/>
      <c r="G453" s="419"/>
      <c r="H453" s="511"/>
      <c r="I453" s="419"/>
      <c r="J453" s="419"/>
      <c r="K453" s="419"/>
      <c r="L453" s="419"/>
      <c r="M453" s="419"/>
      <c r="N453" s="419"/>
      <c r="O453" s="419"/>
      <c r="P453" s="419"/>
      <c r="Q453" s="419"/>
      <c r="R453" s="419"/>
      <c r="S453" s="419"/>
      <c r="T453" s="419"/>
      <c r="U453" s="419"/>
    </row>
    <row r="454" spans="1:21" ht="18">
      <c r="A454" s="419"/>
      <c r="B454" s="435"/>
      <c r="C454" s="419"/>
      <c r="D454" s="509"/>
      <c r="E454" s="510"/>
      <c r="F454" s="510"/>
      <c r="G454" s="419"/>
      <c r="H454" s="511"/>
      <c r="I454" s="419"/>
      <c r="J454" s="419"/>
      <c r="K454" s="419"/>
      <c r="L454" s="419"/>
      <c r="M454" s="419"/>
      <c r="N454" s="419"/>
      <c r="O454" s="419"/>
      <c r="P454" s="419"/>
      <c r="Q454" s="419"/>
      <c r="R454" s="419"/>
      <c r="S454" s="419"/>
      <c r="T454" s="419"/>
      <c r="U454" s="419"/>
    </row>
    <row r="455" spans="1:21" ht="18">
      <c r="A455" s="419"/>
      <c r="B455" s="435"/>
      <c r="C455" s="419"/>
      <c r="D455" s="509"/>
      <c r="E455" s="510"/>
      <c r="F455" s="510"/>
      <c r="G455" s="419"/>
      <c r="H455" s="511"/>
      <c r="I455" s="419"/>
      <c r="J455" s="419"/>
      <c r="K455" s="419"/>
      <c r="L455" s="419"/>
      <c r="M455" s="419"/>
      <c r="N455" s="419"/>
      <c r="O455" s="419"/>
      <c r="P455" s="419"/>
      <c r="Q455" s="419"/>
      <c r="R455" s="419"/>
      <c r="S455" s="419"/>
      <c r="T455" s="419"/>
      <c r="U455" s="419"/>
    </row>
    <row r="456" spans="1:21" ht="18">
      <c r="A456" s="419"/>
      <c r="B456" s="435"/>
      <c r="C456" s="419"/>
      <c r="D456" s="509"/>
      <c r="E456" s="510"/>
      <c r="F456" s="510"/>
      <c r="G456" s="419"/>
      <c r="H456" s="511"/>
      <c r="I456" s="419"/>
      <c r="J456" s="419"/>
      <c r="K456" s="419"/>
      <c r="L456" s="419"/>
      <c r="M456" s="419"/>
      <c r="N456" s="419"/>
      <c r="O456" s="419"/>
      <c r="P456" s="419"/>
      <c r="Q456" s="419"/>
      <c r="R456" s="419"/>
      <c r="S456" s="419"/>
      <c r="T456" s="419"/>
      <c r="U456" s="419"/>
    </row>
    <row r="457" spans="1:21" ht="18">
      <c r="A457" s="419"/>
      <c r="B457" s="435"/>
      <c r="C457" s="419"/>
      <c r="D457" s="509"/>
      <c r="E457" s="510"/>
      <c r="F457" s="510"/>
      <c r="G457" s="419"/>
      <c r="H457" s="511"/>
      <c r="I457" s="419"/>
      <c r="J457" s="419"/>
      <c r="K457" s="419"/>
      <c r="L457" s="419"/>
      <c r="M457" s="419"/>
      <c r="N457" s="419"/>
      <c r="O457" s="419"/>
      <c r="P457" s="419"/>
      <c r="Q457" s="419"/>
      <c r="R457" s="419"/>
      <c r="S457" s="419"/>
      <c r="T457" s="419"/>
      <c r="U457" s="419"/>
    </row>
    <row r="458" spans="1:21" ht="18">
      <c r="A458" s="419"/>
      <c r="B458" s="435"/>
      <c r="C458" s="419"/>
      <c r="D458" s="509"/>
      <c r="E458" s="510"/>
      <c r="F458" s="510"/>
      <c r="G458" s="419"/>
      <c r="H458" s="511"/>
      <c r="I458" s="419"/>
      <c r="J458" s="419"/>
      <c r="K458" s="419"/>
      <c r="L458" s="419"/>
      <c r="M458" s="419"/>
      <c r="N458" s="419"/>
      <c r="O458" s="419"/>
      <c r="P458" s="419"/>
      <c r="Q458" s="419"/>
      <c r="R458" s="419"/>
      <c r="S458" s="419"/>
      <c r="T458" s="419"/>
      <c r="U458" s="419"/>
    </row>
    <row r="459" spans="1:21" ht="18">
      <c r="A459" s="419"/>
      <c r="B459" s="435"/>
      <c r="C459" s="419"/>
      <c r="D459" s="509"/>
      <c r="E459" s="510"/>
      <c r="F459" s="510"/>
      <c r="G459" s="419"/>
      <c r="H459" s="511"/>
      <c r="I459" s="419"/>
      <c r="J459" s="419"/>
      <c r="K459" s="419"/>
      <c r="L459" s="419"/>
      <c r="M459" s="419"/>
      <c r="N459" s="419"/>
      <c r="O459" s="419"/>
      <c r="P459" s="419"/>
      <c r="Q459" s="419"/>
      <c r="R459" s="419"/>
      <c r="S459" s="419"/>
      <c r="T459" s="419"/>
      <c r="U459" s="419"/>
    </row>
    <row r="460" spans="1:21" ht="18">
      <c r="A460" s="419"/>
      <c r="B460" s="435"/>
      <c r="C460" s="419"/>
      <c r="D460" s="509"/>
      <c r="E460" s="510"/>
      <c r="F460" s="510"/>
      <c r="G460" s="419"/>
      <c r="H460" s="511"/>
      <c r="I460" s="419"/>
      <c r="J460" s="419"/>
      <c r="K460" s="419"/>
      <c r="L460" s="419"/>
      <c r="M460" s="419"/>
      <c r="N460" s="419"/>
      <c r="O460" s="419"/>
      <c r="P460" s="419"/>
      <c r="Q460" s="419"/>
      <c r="R460" s="419"/>
      <c r="S460" s="419"/>
      <c r="T460" s="419"/>
      <c r="U460" s="419"/>
    </row>
    <row r="461" spans="1:21" ht="18">
      <c r="A461" s="419"/>
      <c r="B461" s="435"/>
      <c r="C461" s="419"/>
      <c r="D461" s="509"/>
      <c r="E461" s="510"/>
      <c r="F461" s="510"/>
      <c r="G461" s="419"/>
      <c r="H461" s="511"/>
      <c r="I461" s="419"/>
      <c r="J461" s="419"/>
      <c r="K461" s="419"/>
      <c r="L461" s="419"/>
      <c r="M461" s="419"/>
      <c r="N461" s="419"/>
      <c r="O461" s="419"/>
      <c r="P461" s="419"/>
      <c r="Q461" s="419"/>
      <c r="R461" s="419"/>
      <c r="S461" s="419"/>
      <c r="T461" s="419"/>
      <c r="U461" s="419"/>
    </row>
    <row r="462" spans="1:21" ht="18">
      <c r="A462" s="419"/>
      <c r="B462" s="435"/>
      <c r="C462" s="419"/>
      <c r="D462" s="509"/>
      <c r="E462" s="510"/>
      <c r="F462" s="510"/>
      <c r="G462" s="419"/>
      <c r="H462" s="511"/>
      <c r="I462" s="419"/>
      <c r="J462" s="419"/>
      <c r="K462" s="419"/>
      <c r="L462" s="419"/>
      <c r="M462" s="419"/>
      <c r="N462" s="419"/>
      <c r="O462" s="419"/>
      <c r="P462" s="419"/>
      <c r="Q462" s="419"/>
      <c r="R462" s="419"/>
      <c r="S462" s="419"/>
      <c r="T462" s="419"/>
      <c r="U462" s="419"/>
    </row>
    <row r="463" spans="1:21" ht="18">
      <c r="A463" s="419"/>
      <c r="B463" s="435"/>
      <c r="C463" s="419"/>
      <c r="D463" s="509"/>
      <c r="E463" s="510"/>
      <c r="F463" s="510"/>
      <c r="G463" s="419"/>
      <c r="H463" s="511"/>
      <c r="I463" s="419"/>
      <c r="J463" s="419"/>
      <c r="K463" s="419"/>
      <c r="L463" s="419"/>
      <c r="M463" s="419"/>
      <c r="N463" s="419"/>
      <c r="O463" s="419"/>
      <c r="P463" s="419"/>
      <c r="Q463" s="419"/>
      <c r="R463" s="419"/>
      <c r="S463" s="419"/>
      <c r="T463" s="419"/>
      <c r="U463" s="419"/>
    </row>
    <row r="464" spans="1:21" ht="18">
      <c r="A464" s="419"/>
      <c r="B464" s="435"/>
      <c r="C464" s="419"/>
      <c r="D464" s="509"/>
      <c r="E464" s="510"/>
      <c r="F464" s="510"/>
      <c r="G464" s="419"/>
      <c r="H464" s="511"/>
      <c r="I464" s="419"/>
      <c r="J464" s="419"/>
      <c r="K464" s="419"/>
      <c r="L464" s="419"/>
      <c r="M464" s="419"/>
      <c r="N464" s="419"/>
      <c r="O464" s="419"/>
      <c r="P464" s="419"/>
      <c r="Q464" s="419"/>
      <c r="R464" s="419"/>
      <c r="S464" s="419"/>
      <c r="T464" s="419"/>
      <c r="U464" s="419"/>
    </row>
    <row r="465" spans="1:21" ht="18">
      <c r="A465" s="419"/>
      <c r="B465" s="435"/>
      <c r="C465" s="419"/>
      <c r="D465" s="509"/>
      <c r="E465" s="510"/>
      <c r="F465" s="510"/>
      <c r="G465" s="419"/>
      <c r="H465" s="511"/>
      <c r="I465" s="419"/>
      <c r="J465" s="419"/>
      <c r="K465" s="419"/>
      <c r="L465" s="419"/>
      <c r="M465" s="419"/>
      <c r="N465" s="419"/>
      <c r="O465" s="419"/>
      <c r="P465" s="419"/>
      <c r="Q465" s="419"/>
      <c r="R465" s="419"/>
      <c r="S465" s="419"/>
      <c r="T465" s="419"/>
      <c r="U465" s="419"/>
    </row>
    <row r="466" spans="1:21" ht="18">
      <c r="A466" s="419"/>
      <c r="B466" s="435"/>
      <c r="C466" s="419"/>
      <c r="D466" s="509"/>
      <c r="E466" s="510"/>
      <c r="F466" s="510"/>
      <c r="G466" s="419"/>
      <c r="H466" s="511"/>
      <c r="I466" s="419"/>
      <c r="J466" s="419"/>
      <c r="K466" s="419"/>
      <c r="L466" s="419"/>
      <c r="M466" s="419"/>
      <c r="N466" s="419"/>
      <c r="O466" s="419"/>
      <c r="P466" s="419"/>
      <c r="Q466" s="419"/>
      <c r="R466" s="419"/>
      <c r="S466" s="419"/>
      <c r="T466" s="419"/>
      <c r="U466" s="419"/>
    </row>
    <row r="467" spans="1:21" ht="18">
      <c r="A467" s="419"/>
      <c r="B467" s="435"/>
      <c r="C467" s="419"/>
      <c r="D467" s="509"/>
      <c r="E467" s="510"/>
      <c r="F467" s="510"/>
      <c r="G467" s="419"/>
      <c r="H467" s="511"/>
      <c r="I467" s="419"/>
      <c r="J467" s="419"/>
      <c r="K467" s="419"/>
      <c r="L467" s="419"/>
      <c r="M467" s="419"/>
      <c r="N467" s="419"/>
      <c r="O467" s="419"/>
      <c r="P467" s="419"/>
      <c r="Q467" s="419"/>
      <c r="R467" s="419"/>
      <c r="S467" s="419"/>
      <c r="T467" s="419"/>
      <c r="U467" s="419"/>
    </row>
    <row r="468" spans="1:21" ht="18">
      <c r="A468" s="419"/>
      <c r="B468" s="435"/>
      <c r="C468" s="419"/>
      <c r="D468" s="509"/>
      <c r="E468" s="510"/>
      <c r="F468" s="510"/>
      <c r="G468" s="419"/>
      <c r="H468" s="511"/>
      <c r="I468" s="419"/>
      <c r="J468" s="419"/>
      <c r="K468" s="419"/>
      <c r="L468" s="419"/>
      <c r="M468" s="419"/>
      <c r="N468" s="419"/>
      <c r="O468" s="419"/>
      <c r="P468" s="419"/>
      <c r="Q468" s="419"/>
      <c r="R468" s="419"/>
      <c r="S468" s="419"/>
      <c r="T468" s="419"/>
      <c r="U468" s="419"/>
    </row>
    <row r="469" spans="1:21" ht="18">
      <c r="A469" s="419"/>
      <c r="B469" s="435"/>
      <c r="C469" s="419"/>
      <c r="D469" s="509"/>
      <c r="E469" s="510"/>
      <c r="F469" s="510"/>
      <c r="G469" s="419"/>
      <c r="H469" s="511"/>
      <c r="I469" s="419"/>
      <c r="J469" s="419"/>
      <c r="K469" s="419"/>
      <c r="L469" s="419"/>
      <c r="M469" s="419"/>
      <c r="N469" s="419"/>
      <c r="O469" s="419"/>
      <c r="P469" s="419"/>
      <c r="Q469" s="419"/>
      <c r="R469" s="419"/>
      <c r="S469" s="419"/>
      <c r="T469" s="419"/>
      <c r="U469" s="419"/>
    </row>
    <row r="470" spans="1:21" ht="18">
      <c r="A470" s="419"/>
      <c r="B470" s="435"/>
      <c r="C470" s="419"/>
      <c r="D470" s="509"/>
      <c r="E470" s="510"/>
      <c r="F470" s="510"/>
      <c r="G470" s="419"/>
      <c r="H470" s="511"/>
      <c r="I470" s="419"/>
      <c r="J470" s="419"/>
      <c r="K470" s="419"/>
      <c r="L470" s="419"/>
      <c r="M470" s="419"/>
      <c r="N470" s="419"/>
      <c r="O470" s="419"/>
      <c r="P470" s="419"/>
      <c r="Q470" s="419"/>
      <c r="R470" s="419"/>
      <c r="S470" s="419"/>
      <c r="T470" s="419"/>
      <c r="U470" s="419"/>
    </row>
    <row r="471" spans="1:21" ht="18">
      <c r="A471" s="419"/>
      <c r="B471" s="435"/>
      <c r="C471" s="419"/>
      <c r="D471" s="509"/>
      <c r="E471" s="510"/>
      <c r="F471" s="510"/>
      <c r="G471" s="419"/>
      <c r="H471" s="511"/>
      <c r="I471" s="419"/>
      <c r="J471" s="419"/>
      <c r="K471" s="419"/>
      <c r="L471" s="419"/>
      <c r="M471" s="419"/>
      <c r="N471" s="419"/>
      <c r="O471" s="419"/>
      <c r="P471" s="419"/>
      <c r="Q471" s="419"/>
      <c r="R471" s="419"/>
      <c r="S471" s="419"/>
      <c r="T471" s="419"/>
      <c r="U471" s="419"/>
    </row>
    <row r="472" spans="1:21" ht="18">
      <c r="A472" s="419"/>
      <c r="B472" s="435"/>
      <c r="C472" s="419"/>
      <c r="D472" s="509"/>
      <c r="E472" s="510"/>
      <c r="F472" s="510"/>
      <c r="G472" s="419"/>
      <c r="H472" s="511"/>
      <c r="I472" s="419"/>
      <c r="J472" s="419"/>
      <c r="K472" s="419"/>
      <c r="L472" s="419"/>
      <c r="M472" s="419"/>
      <c r="N472" s="419"/>
      <c r="O472" s="419"/>
      <c r="P472" s="419"/>
      <c r="Q472" s="419"/>
      <c r="R472" s="419"/>
      <c r="S472" s="419"/>
      <c r="T472" s="419"/>
      <c r="U472" s="419"/>
    </row>
    <row r="473" spans="1:21" ht="18">
      <c r="A473" s="419"/>
      <c r="B473" s="435"/>
      <c r="C473" s="419"/>
      <c r="D473" s="509"/>
      <c r="E473" s="510"/>
      <c r="F473" s="510"/>
      <c r="G473" s="419"/>
      <c r="H473" s="511"/>
      <c r="I473" s="419"/>
      <c r="J473" s="419"/>
      <c r="K473" s="419"/>
      <c r="L473" s="419"/>
      <c r="M473" s="419"/>
      <c r="N473" s="419"/>
      <c r="O473" s="419"/>
      <c r="P473" s="419"/>
      <c r="Q473" s="419"/>
      <c r="R473" s="419"/>
      <c r="S473" s="419"/>
      <c r="T473" s="419"/>
      <c r="U473" s="419"/>
    </row>
    <row r="474" spans="1:21" ht="18">
      <c r="A474" s="419"/>
      <c r="B474" s="435"/>
      <c r="C474" s="419"/>
      <c r="D474" s="509"/>
      <c r="E474" s="510"/>
      <c r="F474" s="510"/>
      <c r="G474" s="419"/>
      <c r="H474" s="511"/>
      <c r="I474" s="419"/>
      <c r="J474" s="419"/>
      <c r="K474" s="419"/>
      <c r="L474" s="419"/>
      <c r="M474" s="419"/>
      <c r="N474" s="419"/>
      <c r="O474" s="419"/>
      <c r="P474" s="419"/>
      <c r="Q474" s="419"/>
      <c r="R474" s="419"/>
      <c r="S474" s="419"/>
      <c r="T474" s="419"/>
      <c r="U474" s="419"/>
    </row>
    <row r="475" spans="1:21" ht="18">
      <c r="A475" s="419"/>
      <c r="B475" s="435"/>
      <c r="C475" s="419"/>
      <c r="D475" s="509"/>
      <c r="E475" s="510"/>
      <c r="F475" s="510"/>
      <c r="G475" s="419"/>
      <c r="H475" s="511"/>
      <c r="I475" s="419"/>
      <c r="J475" s="419"/>
      <c r="K475" s="419"/>
      <c r="L475" s="419"/>
      <c r="M475" s="419"/>
      <c r="N475" s="419"/>
      <c r="O475" s="419"/>
      <c r="P475" s="419"/>
      <c r="Q475" s="419"/>
      <c r="R475" s="419"/>
      <c r="S475" s="419"/>
      <c r="T475" s="419"/>
      <c r="U475" s="419"/>
    </row>
    <row r="476" spans="1:21" ht="18">
      <c r="A476" s="419"/>
      <c r="B476" s="435"/>
      <c r="C476" s="419"/>
      <c r="D476" s="509"/>
      <c r="E476" s="510"/>
      <c r="F476" s="510"/>
      <c r="G476" s="419"/>
      <c r="H476" s="511"/>
      <c r="I476" s="419"/>
      <c r="J476" s="419"/>
      <c r="K476" s="419"/>
      <c r="L476" s="419"/>
      <c r="M476" s="419"/>
      <c r="N476" s="419"/>
      <c r="O476" s="419"/>
      <c r="P476" s="419"/>
      <c r="Q476" s="419"/>
      <c r="R476" s="419"/>
      <c r="S476" s="419"/>
      <c r="T476" s="419"/>
      <c r="U476" s="419"/>
    </row>
    <row r="477" spans="1:21" ht="18">
      <c r="A477" s="419"/>
      <c r="B477" s="435"/>
      <c r="C477" s="419"/>
      <c r="D477" s="509"/>
      <c r="E477" s="510"/>
      <c r="F477" s="510"/>
      <c r="G477" s="419"/>
      <c r="H477" s="511"/>
      <c r="I477" s="419"/>
      <c r="J477" s="419"/>
      <c r="K477" s="419"/>
      <c r="L477" s="419"/>
      <c r="M477" s="419"/>
      <c r="N477" s="419"/>
      <c r="O477" s="419"/>
      <c r="P477" s="419"/>
      <c r="Q477" s="419"/>
      <c r="R477" s="419"/>
      <c r="S477" s="419"/>
      <c r="T477" s="419"/>
      <c r="U477" s="419"/>
    </row>
    <row r="478" spans="1:21" ht="18">
      <c r="A478" s="419"/>
      <c r="B478" s="435"/>
      <c r="C478" s="419"/>
      <c r="D478" s="509"/>
      <c r="E478" s="510"/>
      <c r="F478" s="510"/>
      <c r="G478" s="419"/>
      <c r="H478" s="511"/>
      <c r="I478" s="419"/>
      <c r="J478" s="419"/>
      <c r="K478" s="419"/>
      <c r="L478" s="419"/>
      <c r="M478" s="419"/>
      <c r="N478" s="419"/>
      <c r="O478" s="419"/>
      <c r="P478" s="419"/>
      <c r="Q478" s="419"/>
      <c r="R478" s="419"/>
      <c r="S478" s="419"/>
      <c r="T478" s="419"/>
      <c r="U478" s="419"/>
    </row>
    <row r="479" spans="1:21" ht="18">
      <c r="A479" s="419"/>
      <c r="B479" s="435"/>
      <c r="C479" s="419"/>
      <c r="D479" s="509"/>
      <c r="E479" s="510"/>
      <c r="F479" s="510"/>
      <c r="G479" s="419"/>
      <c r="H479" s="511"/>
      <c r="I479" s="419"/>
      <c r="J479" s="419"/>
      <c r="K479" s="419"/>
      <c r="L479" s="419"/>
      <c r="M479" s="419"/>
      <c r="N479" s="419"/>
      <c r="O479" s="419"/>
      <c r="P479" s="419"/>
      <c r="Q479" s="419"/>
      <c r="R479" s="419"/>
      <c r="S479" s="419"/>
      <c r="T479" s="419"/>
      <c r="U479" s="419"/>
    </row>
    <row r="480" spans="1:21" ht="18">
      <c r="A480" s="419"/>
      <c r="B480" s="435"/>
      <c r="C480" s="419"/>
      <c r="D480" s="509"/>
      <c r="E480" s="510"/>
      <c r="F480" s="510"/>
      <c r="G480" s="419"/>
      <c r="H480" s="511"/>
      <c r="I480" s="419"/>
      <c r="J480" s="419"/>
      <c r="K480" s="419"/>
      <c r="L480" s="419"/>
      <c r="M480" s="419"/>
      <c r="N480" s="419"/>
      <c r="O480" s="419"/>
      <c r="P480" s="419"/>
      <c r="Q480" s="419"/>
      <c r="R480" s="419"/>
      <c r="S480" s="419"/>
      <c r="T480" s="419"/>
      <c r="U480" s="419"/>
    </row>
    <row r="481" spans="1:21" ht="18">
      <c r="A481" s="419"/>
      <c r="B481" s="435"/>
      <c r="C481" s="419"/>
      <c r="D481" s="509"/>
      <c r="E481" s="510"/>
      <c r="F481" s="510"/>
      <c r="G481" s="419"/>
      <c r="H481" s="511"/>
      <c r="I481" s="419"/>
      <c r="J481" s="419"/>
      <c r="K481" s="419"/>
      <c r="L481" s="419"/>
      <c r="M481" s="419"/>
      <c r="N481" s="419"/>
      <c r="O481" s="419"/>
      <c r="P481" s="419"/>
      <c r="Q481" s="419"/>
      <c r="R481" s="419"/>
      <c r="S481" s="419"/>
      <c r="T481" s="419"/>
      <c r="U481" s="419"/>
    </row>
    <row r="482" spans="1:21" ht="18">
      <c r="A482" s="419"/>
      <c r="B482" s="435"/>
      <c r="C482" s="419"/>
      <c r="D482" s="509"/>
      <c r="E482" s="510"/>
      <c r="F482" s="510"/>
      <c r="G482" s="419"/>
      <c r="H482" s="511"/>
      <c r="I482" s="419"/>
      <c r="J482" s="419"/>
      <c r="K482" s="419"/>
      <c r="L482" s="419"/>
      <c r="M482" s="419"/>
      <c r="N482" s="419"/>
      <c r="O482" s="419"/>
      <c r="P482" s="419"/>
      <c r="Q482" s="419"/>
      <c r="R482" s="419"/>
      <c r="S482" s="419"/>
      <c r="T482" s="419"/>
      <c r="U482" s="419"/>
    </row>
    <row r="483" spans="1:21" ht="18">
      <c r="A483" s="419"/>
      <c r="B483" s="435"/>
      <c r="C483" s="419"/>
      <c r="D483" s="509"/>
      <c r="E483" s="510"/>
      <c r="F483" s="510"/>
      <c r="G483" s="419"/>
      <c r="H483" s="511"/>
      <c r="I483" s="419"/>
      <c r="J483" s="419"/>
      <c r="K483" s="419"/>
      <c r="L483" s="419"/>
      <c r="M483" s="419"/>
      <c r="N483" s="419"/>
      <c r="O483" s="419"/>
      <c r="P483" s="419"/>
      <c r="Q483" s="419"/>
      <c r="R483" s="419"/>
      <c r="S483" s="419"/>
      <c r="T483" s="419"/>
      <c r="U483" s="419"/>
    </row>
    <row r="484" spans="1:21" ht="18">
      <c r="A484" s="419"/>
      <c r="B484" s="435"/>
      <c r="C484" s="419"/>
      <c r="D484" s="509"/>
      <c r="E484" s="510"/>
      <c r="F484" s="510"/>
      <c r="G484" s="419"/>
      <c r="H484" s="511"/>
      <c r="I484" s="419"/>
      <c r="J484" s="419"/>
      <c r="K484" s="419"/>
      <c r="L484" s="419"/>
      <c r="M484" s="419"/>
      <c r="N484" s="419"/>
      <c r="O484" s="419"/>
      <c r="P484" s="419"/>
      <c r="Q484" s="419"/>
      <c r="R484" s="419"/>
      <c r="S484" s="419"/>
      <c r="T484" s="419"/>
      <c r="U484" s="419"/>
    </row>
    <row r="485" spans="1:21" ht="18">
      <c r="A485" s="419"/>
      <c r="B485" s="435"/>
      <c r="C485" s="419"/>
      <c r="D485" s="509"/>
      <c r="E485" s="510"/>
      <c r="F485" s="510"/>
      <c r="G485" s="419"/>
      <c r="H485" s="511"/>
      <c r="I485" s="419"/>
      <c r="J485" s="419"/>
      <c r="K485" s="419"/>
      <c r="L485" s="419"/>
      <c r="M485" s="419"/>
      <c r="N485" s="419"/>
      <c r="O485" s="419"/>
      <c r="P485" s="419"/>
      <c r="Q485" s="419"/>
      <c r="R485" s="419"/>
      <c r="S485" s="419"/>
      <c r="T485" s="419"/>
      <c r="U485" s="419"/>
    </row>
    <row r="486" spans="1:21" ht="18">
      <c r="A486" s="419"/>
      <c r="B486" s="435"/>
      <c r="C486" s="419"/>
      <c r="D486" s="509"/>
      <c r="E486" s="510"/>
      <c r="F486" s="510"/>
      <c r="G486" s="419"/>
      <c r="H486" s="511"/>
      <c r="I486" s="419"/>
      <c r="J486" s="419"/>
      <c r="K486" s="419"/>
      <c r="L486" s="419"/>
      <c r="M486" s="419"/>
      <c r="N486" s="419"/>
      <c r="O486" s="419"/>
      <c r="P486" s="419"/>
      <c r="Q486" s="419"/>
      <c r="R486" s="419"/>
      <c r="S486" s="419"/>
      <c r="T486" s="419"/>
      <c r="U486" s="419"/>
    </row>
    <row r="487" spans="1:21" ht="18">
      <c r="A487" s="419"/>
      <c r="B487" s="435"/>
      <c r="C487" s="419"/>
      <c r="D487" s="509"/>
      <c r="E487" s="510"/>
      <c r="F487" s="510"/>
      <c r="G487" s="419"/>
      <c r="H487" s="511"/>
      <c r="I487" s="419"/>
      <c r="J487" s="419"/>
      <c r="K487" s="419"/>
      <c r="L487" s="419"/>
      <c r="M487" s="419"/>
      <c r="N487" s="419"/>
      <c r="O487" s="419"/>
      <c r="P487" s="419"/>
      <c r="Q487" s="419"/>
      <c r="R487" s="419"/>
      <c r="S487" s="419"/>
      <c r="T487" s="419"/>
      <c r="U487" s="419"/>
    </row>
    <row r="488" spans="1:21" ht="18">
      <c r="A488" s="419"/>
      <c r="B488" s="435"/>
      <c r="C488" s="419"/>
      <c r="D488" s="509"/>
      <c r="E488" s="510"/>
      <c r="F488" s="510"/>
      <c r="G488" s="419"/>
      <c r="H488" s="511"/>
      <c r="I488" s="419"/>
      <c r="J488" s="419"/>
      <c r="K488" s="419"/>
      <c r="L488" s="419"/>
      <c r="M488" s="419"/>
      <c r="N488" s="419"/>
      <c r="O488" s="419"/>
      <c r="P488" s="419"/>
      <c r="Q488" s="419"/>
      <c r="R488" s="419"/>
      <c r="S488" s="419"/>
      <c r="T488" s="419"/>
      <c r="U488" s="419"/>
    </row>
    <row r="489" spans="1:21" ht="18">
      <c r="A489" s="419"/>
      <c r="B489" s="435"/>
      <c r="C489" s="419"/>
      <c r="D489" s="509"/>
      <c r="E489" s="510"/>
      <c r="F489" s="510"/>
      <c r="G489" s="419"/>
      <c r="H489" s="511"/>
      <c r="I489" s="419"/>
      <c r="J489" s="419"/>
      <c r="K489" s="419"/>
      <c r="L489" s="419"/>
      <c r="M489" s="419"/>
      <c r="N489" s="419"/>
      <c r="O489" s="419"/>
      <c r="P489" s="419"/>
      <c r="Q489" s="419"/>
      <c r="R489" s="419"/>
      <c r="S489" s="419"/>
      <c r="T489" s="419"/>
      <c r="U489" s="419"/>
    </row>
    <row r="490" spans="1:21" ht="18">
      <c r="A490" s="419"/>
      <c r="B490" s="435"/>
      <c r="C490" s="419"/>
      <c r="D490" s="509"/>
      <c r="E490" s="510"/>
      <c r="F490" s="510"/>
      <c r="G490" s="419"/>
      <c r="H490" s="511"/>
      <c r="I490" s="419"/>
      <c r="J490" s="419"/>
      <c r="K490" s="419"/>
      <c r="L490" s="419"/>
      <c r="M490" s="419"/>
      <c r="N490" s="419"/>
      <c r="O490" s="419"/>
      <c r="P490" s="419"/>
      <c r="Q490" s="419"/>
      <c r="R490" s="419"/>
      <c r="S490" s="419"/>
      <c r="T490" s="419"/>
      <c r="U490" s="419"/>
    </row>
    <row r="491" spans="1:21" ht="18">
      <c r="A491" s="419"/>
      <c r="B491" s="435"/>
      <c r="C491" s="419"/>
      <c r="D491" s="509"/>
      <c r="E491" s="510"/>
      <c r="F491" s="510"/>
      <c r="G491" s="419"/>
      <c r="H491" s="511"/>
      <c r="I491" s="419"/>
      <c r="J491" s="419"/>
      <c r="K491" s="419"/>
      <c r="L491" s="419"/>
      <c r="M491" s="419"/>
      <c r="N491" s="419"/>
      <c r="O491" s="419"/>
      <c r="P491" s="419"/>
      <c r="Q491" s="419"/>
      <c r="R491" s="419"/>
      <c r="S491" s="419"/>
      <c r="T491" s="419"/>
      <c r="U491" s="419"/>
    </row>
    <row r="492" spans="1:21" ht="18">
      <c r="A492" s="419"/>
      <c r="B492" s="435"/>
      <c r="C492" s="419"/>
      <c r="D492" s="509"/>
      <c r="E492" s="510"/>
      <c r="F492" s="510"/>
      <c r="G492" s="419"/>
      <c r="H492" s="511"/>
      <c r="I492" s="419"/>
      <c r="J492" s="419"/>
      <c r="K492" s="419"/>
      <c r="L492" s="419"/>
      <c r="M492" s="419"/>
      <c r="N492" s="419"/>
      <c r="O492" s="419"/>
      <c r="P492" s="419"/>
      <c r="Q492" s="419"/>
      <c r="R492" s="419"/>
      <c r="S492" s="419"/>
      <c r="T492" s="419"/>
      <c r="U492" s="419"/>
    </row>
    <row r="493" spans="1:21" ht="18">
      <c r="A493" s="419"/>
      <c r="B493" s="435"/>
      <c r="C493" s="419"/>
      <c r="D493" s="509"/>
      <c r="E493" s="510"/>
      <c r="F493" s="510"/>
      <c r="G493" s="419"/>
      <c r="H493" s="511"/>
      <c r="I493" s="419"/>
      <c r="J493" s="419"/>
      <c r="K493" s="419"/>
      <c r="L493" s="419"/>
      <c r="M493" s="419"/>
      <c r="N493" s="419"/>
      <c r="O493" s="419"/>
      <c r="P493" s="419"/>
      <c r="Q493" s="419"/>
      <c r="R493" s="419"/>
      <c r="S493" s="419"/>
      <c r="T493" s="419"/>
      <c r="U493" s="419"/>
    </row>
    <row r="494" spans="1:21" ht="18">
      <c r="A494" s="419"/>
      <c r="B494" s="435"/>
      <c r="C494" s="419"/>
      <c r="D494" s="509"/>
      <c r="E494" s="510"/>
      <c r="F494" s="510"/>
      <c r="G494" s="419"/>
      <c r="H494" s="511"/>
      <c r="I494" s="419"/>
      <c r="J494" s="419"/>
      <c r="K494" s="419"/>
      <c r="L494" s="419"/>
      <c r="M494" s="419"/>
      <c r="N494" s="419"/>
      <c r="O494" s="419"/>
      <c r="P494" s="419"/>
      <c r="Q494" s="419"/>
      <c r="R494" s="419"/>
      <c r="S494" s="419"/>
      <c r="T494" s="419"/>
      <c r="U494" s="419"/>
    </row>
    <row r="495" spans="1:21" ht="18">
      <c r="A495" s="419"/>
      <c r="B495" s="435"/>
      <c r="C495" s="419"/>
      <c r="D495" s="509"/>
      <c r="E495" s="510"/>
      <c r="F495" s="510"/>
      <c r="G495" s="419"/>
      <c r="H495" s="511"/>
      <c r="I495" s="419"/>
      <c r="J495" s="419"/>
      <c r="K495" s="419"/>
      <c r="L495" s="419"/>
      <c r="M495" s="419"/>
      <c r="N495" s="419"/>
      <c r="O495" s="419"/>
      <c r="P495" s="419"/>
      <c r="Q495" s="419"/>
      <c r="R495" s="419"/>
      <c r="S495" s="419"/>
      <c r="T495" s="419"/>
      <c r="U495" s="419"/>
    </row>
    <row r="496" spans="1:21" ht="18">
      <c r="A496" s="419"/>
      <c r="B496" s="435"/>
      <c r="C496" s="419"/>
      <c r="D496" s="509"/>
      <c r="E496" s="510"/>
      <c r="F496" s="510"/>
      <c r="G496" s="419"/>
      <c r="H496" s="511"/>
      <c r="I496" s="419"/>
      <c r="J496" s="419"/>
      <c r="K496" s="419"/>
      <c r="L496" s="419"/>
      <c r="M496" s="419"/>
      <c r="N496" s="419"/>
      <c r="O496" s="419"/>
      <c r="P496" s="419"/>
      <c r="Q496" s="419"/>
      <c r="R496" s="419"/>
      <c r="S496" s="419"/>
      <c r="T496" s="419"/>
      <c r="U496" s="419"/>
    </row>
    <row r="497" spans="1:21" ht="18">
      <c r="A497" s="419"/>
      <c r="B497" s="435"/>
      <c r="C497" s="419"/>
      <c r="D497" s="509"/>
      <c r="E497" s="510"/>
      <c r="F497" s="510"/>
      <c r="G497" s="419"/>
      <c r="H497" s="511"/>
      <c r="I497" s="419"/>
      <c r="J497" s="419"/>
      <c r="K497" s="419"/>
      <c r="L497" s="419"/>
      <c r="M497" s="419"/>
      <c r="N497" s="419"/>
      <c r="O497" s="419"/>
      <c r="P497" s="419"/>
      <c r="Q497" s="419"/>
      <c r="R497" s="419"/>
      <c r="S497" s="419"/>
      <c r="T497" s="419"/>
      <c r="U497" s="419"/>
    </row>
    <row r="498" spans="1:21" ht="18">
      <c r="A498" s="419"/>
      <c r="B498" s="435"/>
      <c r="C498" s="419"/>
      <c r="D498" s="509"/>
      <c r="E498" s="510"/>
      <c r="F498" s="510"/>
      <c r="G498" s="419"/>
      <c r="H498" s="511"/>
      <c r="I498" s="419"/>
      <c r="J498" s="419"/>
      <c r="K498" s="419"/>
      <c r="L498" s="419"/>
      <c r="M498" s="419"/>
      <c r="N498" s="419"/>
      <c r="O498" s="419"/>
      <c r="P498" s="419"/>
      <c r="Q498" s="419"/>
      <c r="R498" s="419"/>
      <c r="S498" s="419"/>
      <c r="T498" s="419"/>
      <c r="U498" s="419"/>
    </row>
    <row r="499" spans="1:21" ht="18">
      <c r="A499" s="419"/>
      <c r="B499" s="435"/>
      <c r="C499" s="419"/>
      <c r="D499" s="509"/>
      <c r="E499" s="510"/>
      <c r="F499" s="510"/>
      <c r="G499" s="419"/>
      <c r="H499" s="511"/>
      <c r="I499" s="419"/>
      <c r="J499" s="419"/>
      <c r="K499" s="419"/>
      <c r="L499" s="419"/>
      <c r="M499" s="419"/>
      <c r="N499" s="419"/>
      <c r="O499" s="419"/>
      <c r="P499" s="419"/>
      <c r="Q499" s="419"/>
      <c r="R499" s="419"/>
      <c r="S499" s="419"/>
      <c r="T499" s="419"/>
      <c r="U499" s="419"/>
    </row>
    <row r="500" spans="1:21" ht="18">
      <c r="A500" s="419"/>
      <c r="B500" s="435"/>
      <c r="C500" s="419"/>
      <c r="D500" s="509"/>
      <c r="E500" s="510"/>
      <c r="F500" s="510"/>
      <c r="G500" s="419"/>
      <c r="H500" s="511"/>
      <c r="I500" s="419"/>
      <c r="J500" s="419"/>
      <c r="K500" s="419"/>
      <c r="L500" s="419"/>
      <c r="M500" s="419"/>
      <c r="N500" s="419"/>
      <c r="O500" s="419"/>
      <c r="P500" s="419"/>
      <c r="Q500" s="419"/>
      <c r="R500" s="419"/>
      <c r="S500" s="419"/>
      <c r="T500" s="419"/>
      <c r="U500" s="419"/>
    </row>
    <row r="501" spans="1:21" ht="18">
      <c r="A501" s="419"/>
      <c r="B501" s="435"/>
      <c r="C501" s="419"/>
      <c r="D501" s="509"/>
      <c r="E501" s="510"/>
      <c r="F501" s="510"/>
      <c r="G501" s="419"/>
      <c r="H501" s="511"/>
      <c r="I501" s="419"/>
      <c r="J501" s="419"/>
      <c r="K501" s="419"/>
      <c r="L501" s="419"/>
      <c r="M501" s="419"/>
      <c r="N501" s="419"/>
      <c r="O501" s="419"/>
      <c r="P501" s="419"/>
      <c r="Q501" s="419"/>
      <c r="R501" s="419"/>
      <c r="S501" s="419"/>
      <c r="T501" s="419"/>
      <c r="U501" s="419"/>
    </row>
    <row r="502" spans="1:21" ht="18">
      <c r="A502" s="419"/>
      <c r="B502" s="435"/>
      <c r="C502" s="419"/>
      <c r="D502" s="509"/>
      <c r="E502" s="510"/>
      <c r="F502" s="510"/>
      <c r="G502" s="419"/>
      <c r="H502" s="511"/>
      <c r="I502" s="419"/>
      <c r="J502" s="419"/>
      <c r="K502" s="419"/>
      <c r="L502" s="419"/>
      <c r="M502" s="419"/>
      <c r="N502" s="419"/>
      <c r="O502" s="419"/>
      <c r="P502" s="419"/>
      <c r="Q502" s="419"/>
      <c r="R502" s="419"/>
      <c r="S502" s="419"/>
      <c r="T502" s="419"/>
      <c r="U502" s="419"/>
    </row>
    <row r="503" spans="1:21" ht="18">
      <c r="A503" s="419"/>
      <c r="B503" s="435"/>
      <c r="C503" s="419"/>
      <c r="D503" s="509"/>
      <c r="E503" s="510"/>
      <c r="F503" s="510"/>
      <c r="G503" s="419"/>
      <c r="H503" s="511"/>
      <c r="I503" s="419"/>
      <c r="J503" s="419"/>
      <c r="K503" s="419"/>
      <c r="L503" s="419"/>
      <c r="M503" s="419"/>
      <c r="N503" s="419"/>
      <c r="O503" s="419"/>
      <c r="P503" s="419"/>
      <c r="Q503" s="419"/>
      <c r="R503" s="419"/>
      <c r="S503" s="419"/>
      <c r="T503" s="419"/>
      <c r="U503" s="419"/>
    </row>
    <row r="504" spans="1:21" ht="18">
      <c r="A504" s="419"/>
      <c r="B504" s="435"/>
      <c r="C504" s="419"/>
      <c r="D504" s="509"/>
      <c r="E504" s="510"/>
      <c r="F504" s="510"/>
      <c r="G504" s="419"/>
      <c r="H504" s="511"/>
      <c r="I504" s="419"/>
      <c r="J504" s="419"/>
      <c r="K504" s="419"/>
      <c r="L504" s="419"/>
      <c r="M504" s="419"/>
      <c r="N504" s="419"/>
      <c r="O504" s="419"/>
      <c r="P504" s="419"/>
      <c r="Q504" s="419"/>
      <c r="R504" s="419"/>
      <c r="S504" s="419"/>
      <c r="T504" s="419"/>
      <c r="U504" s="419"/>
    </row>
    <row r="505" spans="1:21" ht="18">
      <c r="A505" s="419"/>
      <c r="B505" s="435"/>
      <c r="C505" s="419"/>
      <c r="D505" s="509"/>
      <c r="E505" s="510"/>
      <c r="F505" s="510"/>
      <c r="G505" s="419"/>
      <c r="H505" s="511"/>
      <c r="I505" s="419"/>
      <c r="J505" s="419"/>
      <c r="K505" s="419"/>
      <c r="L505" s="419"/>
      <c r="M505" s="419"/>
      <c r="N505" s="419"/>
      <c r="O505" s="419"/>
      <c r="P505" s="419"/>
      <c r="Q505" s="419"/>
      <c r="R505" s="419"/>
      <c r="S505" s="419"/>
      <c r="T505" s="419"/>
      <c r="U505" s="419"/>
    </row>
    <row r="506" spans="1:21" ht="18">
      <c r="A506" s="419"/>
      <c r="B506" s="435"/>
      <c r="C506" s="419"/>
      <c r="D506" s="509"/>
      <c r="E506" s="510"/>
      <c r="F506" s="510"/>
      <c r="G506" s="419"/>
      <c r="H506" s="511"/>
      <c r="I506" s="419"/>
      <c r="J506" s="419"/>
      <c r="K506" s="419"/>
      <c r="L506" s="419"/>
      <c r="M506" s="419"/>
      <c r="N506" s="419"/>
      <c r="O506" s="419"/>
      <c r="P506" s="419"/>
      <c r="Q506" s="419"/>
      <c r="R506" s="419"/>
      <c r="S506" s="419"/>
      <c r="T506" s="419"/>
      <c r="U506" s="419"/>
    </row>
    <row r="507" spans="1:21" ht="18">
      <c r="A507" s="419"/>
      <c r="B507" s="435"/>
      <c r="C507" s="419"/>
      <c r="D507" s="509"/>
      <c r="E507" s="510"/>
      <c r="F507" s="510"/>
      <c r="G507" s="419"/>
      <c r="H507" s="511"/>
      <c r="I507" s="419"/>
      <c r="J507" s="419"/>
      <c r="K507" s="419"/>
      <c r="L507" s="419"/>
      <c r="M507" s="419"/>
      <c r="N507" s="419"/>
      <c r="O507" s="419"/>
      <c r="P507" s="419"/>
      <c r="Q507" s="419"/>
      <c r="R507" s="419"/>
      <c r="S507" s="419"/>
      <c r="T507" s="419"/>
      <c r="U507" s="419"/>
    </row>
    <row r="508" spans="1:21" ht="18">
      <c r="A508" s="419"/>
      <c r="B508" s="435"/>
      <c r="C508" s="419"/>
      <c r="D508" s="509"/>
      <c r="E508" s="510"/>
      <c r="F508" s="510"/>
      <c r="G508" s="419"/>
      <c r="H508" s="511"/>
      <c r="I508" s="419"/>
      <c r="J508" s="419"/>
      <c r="K508" s="419"/>
      <c r="L508" s="419"/>
      <c r="M508" s="419"/>
      <c r="N508" s="419"/>
      <c r="O508" s="419"/>
      <c r="P508" s="419"/>
      <c r="Q508" s="419"/>
      <c r="R508" s="419"/>
      <c r="S508" s="419"/>
      <c r="T508" s="419"/>
      <c r="U508" s="419"/>
    </row>
    <row r="509" spans="1:21" ht="18">
      <c r="A509" s="419"/>
      <c r="B509" s="435"/>
      <c r="C509" s="419"/>
      <c r="D509" s="509"/>
      <c r="E509" s="510"/>
      <c r="F509" s="510"/>
      <c r="G509" s="419"/>
      <c r="H509" s="511"/>
      <c r="I509" s="419"/>
      <c r="J509" s="419"/>
      <c r="K509" s="419"/>
      <c r="L509" s="419"/>
      <c r="M509" s="419"/>
      <c r="N509" s="419"/>
      <c r="O509" s="419"/>
      <c r="P509" s="419"/>
      <c r="Q509" s="419"/>
      <c r="R509" s="419"/>
      <c r="S509" s="419"/>
      <c r="T509" s="419"/>
      <c r="U509" s="419"/>
    </row>
    <row r="510" spans="1:21" ht="18">
      <c r="A510" s="419"/>
      <c r="B510" s="435"/>
      <c r="C510" s="419"/>
      <c r="D510" s="509"/>
      <c r="E510" s="510"/>
      <c r="F510" s="510"/>
      <c r="G510" s="419"/>
      <c r="H510" s="511"/>
      <c r="I510" s="419"/>
      <c r="J510" s="419"/>
      <c r="K510" s="419"/>
      <c r="L510" s="419"/>
      <c r="M510" s="419"/>
      <c r="N510" s="419"/>
      <c r="O510" s="419"/>
      <c r="P510" s="419"/>
      <c r="Q510" s="419"/>
      <c r="R510" s="419"/>
      <c r="S510" s="419"/>
      <c r="T510" s="419"/>
      <c r="U510" s="419"/>
    </row>
    <row r="511" spans="1:21" ht="18">
      <c r="A511" s="419"/>
      <c r="B511" s="435"/>
      <c r="C511" s="419"/>
      <c r="D511" s="509"/>
      <c r="E511" s="510"/>
      <c r="F511" s="510"/>
      <c r="G511" s="419"/>
      <c r="H511" s="511"/>
      <c r="I511" s="419"/>
      <c r="J511" s="419"/>
      <c r="K511" s="419"/>
      <c r="L511" s="419"/>
      <c r="M511" s="419"/>
      <c r="N511" s="419"/>
      <c r="O511" s="419"/>
      <c r="P511" s="419"/>
      <c r="Q511" s="419"/>
      <c r="R511" s="419"/>
      <c r="S511" s="419"/>
      <c r="T511" s="419"/>
      <c r="U511" s="419"/>
    </row>
    <row r="512" spans="1:21" ht="18">
      <c r="A512" s="419"/>
      <c r="B512" s="435"/>
      <c r="C512" s="419"/>
      <c r="D512" s="509"/>
      <c r="E512" s="510"/>
      <c r="F512" s="510"/>
      <c r="G512" s="419"/>
      <c r="H512" s="511"/>
      <c r="I512" s="419"/>
      <c r="J512" s="419"/>
      <c r="K512" s="419"/>
      <c r="L512" s="419"/>
      <c r="M512" s="419"/>
      <c r="N512" s="419"/>
      <c r="O512" s="419"/>
      <c r="P512" s="419"/>
      <c r="Q512" s="419"/>
      <c r="R512" s="419"/>
      <c r="S512" s="419"/>
      <c r="T512" s="419"/>
      <c r="U512" s="419"/>
    </row>
    <row r="513" spans="1:21" ht="18">
      <c r="A513" s="419"/>
      <c r="B513" s="435"/>
      <c r="C513" s="419"/>
      <c r="D513" s="509"/>
      <c r="E513" s="510"/>
      <c r="F513" s="510"/>
      <c r="G513" s="419"/>
      <c r="H513" s="511"/>
      <c r="I513" s="419"/>
      <c r="J513" s="419"/>
      <c r="K513" s="419"/>
      <c r="L513" s="419"/>
      <c r="M513" s="419"/>
      <c r="N513" s="419"/>
      <c r="O513" s="419"/>
      <c r="P513" s="419"/>
      <c r="Q513" s="419"/>
      <c r="R513" s="419"/>
      <c r="S513" s="419"/>
      <c r="T513" s="419"/>
      <c r="U513" s="419"/>
    </row>
    <row r="514" spans="1:21" ht="18">
      <c r="A514" s="419"/>
      <c r="B514" s="435"/>
      <c r="C514" s="419"/>
      <c r="D514" s="509"/>
      <c r="E514" s="510"/>
      <c r="F514" s="510"/>
      <c r="G514" s="419"/>
      <c r="H514" s="511"/>
      <c r="I514" s="419"/>
      <c r="J514" s="419"/>
      <c r="K514" s="419"/>
      <c r="L514" s="419"/>
      <c r="M514" s="419"/>
      <c r="N514" s="419"/>
      <c r="O514" s="419"/>
      <c r="P514" s="419"/>
      <c r="Q514" s="419"/>
      <c r="R514" s="419"/>
      <c r="S514" s="419"/>
      <c r="T514" s="419"/>
      <c r="U514" s="419"/>
    </row>
    <row r="515" spans="1:21" ht="18">
      <c r="A515" s="419"/>
      <c r="B515" s="435"/>
      <c r="C515" s="419"/>
      <c r="D515" s="509"/>
      <c r="E515" s="510"/>
      <c r="F515" s="510"/>
      <c r="G515" s="419"/>
      <c r="H515" s="511"/>
      <c r="I515" s="419"/>
      <c r="J515" s="419"/>
      <c r="K515" s="419"/>
      <c r="L515" s="419"/>
      <c r="M515" s="419"/>
      <c r="N515" s="419"/>
      <c r="O515" s="419"/>
      <c r="P515" s="419"/>
      <c r="Q515" s="419"/>
      <c r="R515" s="419"/>
      <c r="S515" s="419"/>
      <c r="T515" s="419"/>
      <c r="U515" s="419"/>
    </row>
    <row r="516" spans="1:21" ht="18">
      <c r="A516" s="419"/>
      <c r="B516" s="435"/>
      <c r="C516" s="419"/>
      <c r="D516" s="509"/>
      <c r="E516" s="510"/>
      <c r="F516" s="510"/>
      <c r="G516" s="419"/>
      <c r="H516" s="511"/>
      <c r="I516" s="419"/>
      <c r="J516" s="419"/>
      <c r="K516" s="419"/>
      <c r="L516" s="419"/>
      <c r="M516" s="419"/>
      <c r="N516" s="419"/>
      <c r="O516" s="419"/>
      <c r="P516" s="419"/>
      <c r="Q516" s="419"/>
      <c r="R516" s="419"/>
      <c r="S516" s="419"/>
      <c r="T516" s="419"/>
      <c r="U516" s="419"/>
    </row>
    <row r="517" spans="1:21" ht="18">
      <c r="A517" s="419"/>
      <c r="B517" s="435"/>
      <c r="C517" s="419"/>
      <c r="D517" s="509"/>
      <c r="E517" s="510"/>
      <c r="F517" s="510"/>
      <c r="G517" s="419"/>
      <c r="H517" s="511"/>
      <c r="I517" s="419"/>
      <c r="J517" s="419"/>
      <c r="K517" s="419"/>
      <c r="L517" s="419"/>
      <c r="M517" s="419"/>
      <c r="N517" s="419"/>
      <c r="O517" s="419"/>
      <c r="P517" s="419"/>
      <c r="Q517" s="419"/>
      <c r="R517" s="419"/>
      <c r="S517" s="419"/>
      <c r="T517" s="419"/>
      <c r="U517" s="419"/>
    </row>
    <row r="518" spans="1:21" ht="18">
      <c r="A518" s="419"/>
      <c r="B518" s="435"/>
      <c r="C518" s="419"/>
      <c r="D518" s="509"/>
      <c r="E518" s="510"/>
      <c r="F518" s="510"/>
      <c r="G518" s="419"/>
      <c r="H518" s="511"/>
      <c r="I518" s="419"/>
      <c r="J518" s="419"/>
      <c r="K518" s="419"/>
      <c r="L518" s="419"/>
      <c r="M518" s="419"/>
      <c r="N518" s="419"/>
      <c r="O518" s="419"/>
      <c r="P518" s="419"/>
      <c r="Q518" s="419"/>
      <c r="R518" s="419"/>
      <c r="S518" s="419"/>
      <c r="T518" s="419"/>
      <c r="U518" s="419"/>
    </row>
    <row r="519" spans="1:21" ht="18">
      <c r="A519" s="419"/>
      <c r="B519" s="435"/>
      <c r="C519" s="419"/>
      <c r="D519" s="509"/>
      <c r="E519" s="510"/>
      <c r="F519" s="510"/>
      <c r="G519" s="419"/>
      <c r="H519" s="511"/>
      <c r="I519" s="419"/>
      <c r="J519" s="419"/>
      <c r="K519" s="419"/>
      <c r="L519" s="419"/>
      <c r="M519" s="419"/>
      <c r="N519" s="419"/>
      <c r="O519" s="419"/>
      <c r="P519" s="419"/>
      <c r="Q519" s="419"/>
      <c r="R519" s="419"/>
      <c r="S519" s="419"/>
      <c r="T519" s="419"/>
      <c r="U519" s="419"/>
    </row>
    <row r="520" spans="1:21" ht="18">
      <c r="A520" s="419"/>
      <c r="B520" s="435"/>
      <c r="C520" s="419"/>
      <c r="D520" s="509"/>
      <c r="E520" s="510"/>
      <c r="F520" s="510"/>
      <c r="G520" s="419"/>
      <c r="H520" s="511"/>
      <c r="I520" s="419"/>
      <c r="J520" s="419"/>
      <c r="K520" s="419"/>
      <c r="L520" s="419"/>
      <c r="M520" s="419"/>
      <c r="N520" s="419"/>
      <c r="O520" s="419"/>
      <c r="P520" s="419"/>
      <c r="Q520" s="419"/>
      <c r="R520" s="419"/>
      <c r="S520" s="419"/>
      <c r="T520" s="419"/>
      <c r="U520" s="419"/>
    </row>
    <row r="521" spans="1:21" ht="18">
      <c r="A521" s="419"/>
      <c r="B521" s="435"/>
      <c r="C521" s="419"/>
      <c r="D521" s="509"/>
      <c r="E521" s="510"/>
      <c r="F521" s="510"/>
      <c r="G521" s="419"/>
      <c r="H521" s="511"/>
      <c r="I521" s="419"/>
      <c r="J521" s="419"/>
      <c r="K521" s="419"/>
      <c r="L521" s="419"/>
      <c r="M521" s="419"/>
      <c r="N521" s="419"/>
      <c r="O521" s="419"/>
      <c r="P521" s="419"/>
      <c r="Q521" s="419"/>
      <c r="R521" s="419"/>
      <c r="S521" s="419"/>
      <c r="T521" s="419"/>
      <c r="U521" s="419"/>
    </row>
    <row r="522" spans="1:21" ht="18">
      <c r="A522" s="419"/>
      <c r="B522" s="435"/>
      <c r="C522" s="419"/>
      <c r="D522" s="509"/>
      <c r="E522" s="510"/>
      <c r="F522" s="510"/>
      <c r="G522" s="419"/>
      <c r="H522" s="511"/>
      <c r="I522" s="419"/>
      <c r="J522" s="419"/>
      <c r="K522" s="419"/>
      <c r="L522" s="419"/>
      <c r="M522" s="419"/>
      <c r="N522" s="419"/>
      <c r="O522" s="419"/>
      <c r="P522" s="419"/>
      <c r="Q522" s="419"/>
      <c r="R522" s="419"/>
      <c r="S522" s="419"/>
      <c r="T522" s="419"/>
      <c r="U522" s="419"/>
    </row>
    <row r="523" spans="1:21" ht="18">
      <c r="A523" s="419"/>
      <c r="B523" s="435"/>
      <c r="C523" s="419"/>
      <c r="D523" s="509"/>
      <c r="E523" s="510"/>
      <c r="F523" s="510"/>
      <c r="G523" s="419"/>
      <c r="H523" s="511"/>
      <c r="I523" s="419"/>
      <c r="J523" s="419"/>
      <c r="K523" s="419"/>
      <c r="L523" s="419"/>
      <c r="M523" s="419"/>
      <c r="N523" s="419"/>
      <c r="O523" s="419"/>
      <c r="P523" s="419"/>
      <c r="Q523" s="419"/>
      <c r="R523" s="419"/>
      <c r="S523" s="419"/>
      <c r="T523" s="419"/>
      <c r="U523" s="419"/>
    </row>
    <row r="524" spans="1:21" ht="18">
      <c r="A524" s="419"/>
      <c r="B524" s="435"/>
      <c r="C524" s="419"/>
      <c r="D524" s="509"/>
      <c r="E524" s="510"/>
      <c r="F524" s="510"/>
      <c r="G524" s="419"/>
      <c r="H524" s="511"/>
      <c r="I524" s="419"/>
      <c r="J524" s="419"/>
      <c r="K524" s="419"/>
      <c r="L524" s="419"/>
      <c r="M524" s="419"/>
      <c r="N524" s="419"/>
      <c r="O524" s="419"/>
      <c r="P524" s="419"/>
      <c r="Q524" s="419"/>
      <c r="R524" s="419"/>
      <c r="S524" s="419"/>
      <c r="T524" s="419"/>
      <c r="U524" s="419"/>
    </row>
    <row r="525" spans="1:21" ht="18">
      <c r="A525" s="419"/>
      <c r="B525" s="435"/>
      <c r="C525" s="419"/>
      <c r="D525" s="509"/>
      <c r="E525" s="510"/>
      <c r="F525" s="510"/>
      <c r="G525" s="419"/>
      <c r="H525" s="511"/>
      <c r="I525" s="419"/>
      <c r="J525" s="419"/>
      <c r="K525" s="419"/>
      <c r="L525" s="419"/>
      <c r="M525" s="419"/>
      <c r="N525" s="419"/>
      <c r="O525" s="419"/>
      <c r="P525" s="419"/>
      <c r="Q525" s="419"/>
      <c r="R525" s="419"/>
      <c r="S525" s="419"/>
      <c r="T525" s="419"/>
      <c r="U525" s="419"/>
    </row>
    <row r="526" spans="1:21" ht="18">
      <c r="A526" s="419"/>
      <c r="B526" s="435"/>
      <c r="C526" s="419"/>
      <c r="D526" s="509"/>
      <c r="E526" s="510"/>
      <c r="F526" s="510"/>
      <c r="G526" s="419"/>
      <c r="H526" s="511"/>
      <c r="I526" s="419"/>
      <c r="J526" s="419"/>
      <c r="K526" s="419"/>
      <c r="L526" s="419"/>
      <c r="M526" s="419"/>
      <c r="N526" s="419"/>
      <c r="O526" s="419"/>
      <c r="P526" s="419"/>
      <c r="Q526" s="419"/>
      <c r="R526" s="419"/>
      <c r="S526" s="419"/>
      <c r="T526" s="419"/>
      <c r="U526" s="419"/>
    </row>
    <row r="527" spans="1:21" ht="18">
      <c r="A527" s="419"/>
      <c r="B527" s="435"/>
      <c r="C527" s="419"/>
      <c r="D527" s="509"/>
      <c r="E527" s="510"/>
      <c r="F527" s="510"/>
      <c r="G527" s="419"/>
      <c r="H527" s="511"/>
      <c r="I527" s="419"/>
      <c r="J527" s="419"/>
      <c r="K527" s="419"/>
      <c r="L527" s="419"/>
      <c r="M527" s="419"/>
      <c r="N527" s="419"/>
      <c r="O527" s="419"/>
      <c r="P527" s="419"/>
      <c r="Q527" s="419"/>
      <c r="R527" s="419"/>
      <c r="S527" s="419"/>
      <c r="T527" s="419"/>
      <c r="U527" s="419"/>
    </row>
    <row r="528" spans="1:21" ht="18">
      <c r="A528" s="419"/>
      <c r="B528" s="435"/>
      <c r="C528" s="419"/>
      <c r="D528" s="509"/>
      <c r="E528" s="510"/>
      <c r="F528" s="510"/>
      <c r="G528" s="419"/>
      <c r="H528" s="511"/>
      <c r="I528" s="419"/>
      <c r="J528" s="419"/>
      <c r="K528" s="419"/>
      <c r="L528" s="419"/>
      <c r="M528" s="419"/>
      <c r="N528" s="419"/>
      <c r="O528" s="419"/>
      <c r="P528" s="419"/>
      <c r="Q528" s="419"/>
      <c r="R528" s="419"/>
      <c r="S528" s="419"/>
      <c r="T528" s="419"/>
      <c r="U528" s="419"/>
    </row>
    <row r="529" spans="1:21" ht="18">
      <c r="A529" s="419"/>
      <c r="B529" s="435"/>
      <c r="C529" s="419"/>
      <c r="D529" s="509"/>
      <c r="E529" s="510"/>
      <c r="F529" s="510"/>
      <c r="G529" s="419"/>
      <c r="H529" s="511"/>
      <c r="I529" s="419"/>
      <c r="J529" s="419"/>
      <c r="K529" s="419"/>
      <c r="L529" s="419"/>
      <c r="M529" s="419"/>
      <c r="N529" s="419"/>
      <c r="O529" s="419"/>
      <c r="P529" s="419"/>
      <c r="Q529" s="419"/>
      <c r="R529" s="419"/>
      <c r="S529" s="419"/>
      <c r="T529" s="419"/>
      <c r="U529" s="419"/>
    </row>
    <row r="530" spans="1:21" ht="18">
      <c r="A530" s="419"/>
      <c r="B530" s="435"/>
      <c r="C530" s="419"/>
      <c r="D530" s="509"/>
      <c r="E530" s="510"/>
      <c r="F530" s="510"/>
      <c r="G530" s="419"/>
      <c r="H530" s="511"/>
      <c r="I530" s="419"/>
      <c r="J530" s="419"/>
      <c r="K530" s="419"/>
      <c r="L530" s="419"/>
      <c r="M530" s="419"/>
      <c r="N530" s="419"/>
      <c r="O530" s="419"/>
      <c r="P530" s="419"/>
      <c r="Q530" s="419"/>
      <c r="R530" s="419"/>
      <c r="S530" s="419"/>
      <c r="T530" s="419"/>
      <c r="U530" s="419"/>
    </row>
    <row r="531" spans="1:21" ht="18">
      <c r="A531" s="419"/>
      <c r="B531" s="435"/>
      <c r="C531" s="419"/>
      <c r="D531" s="509"/>
      <c r="E531" s="510"/>
      <c r="F531" s="510"/>
      <c r="G531" s="419"/>
      <c r="H531" s="511"/>
      <c r="I531" s="419"/>
      <c r="J531" s="419"/>
      <c r="K531" s="419"/>
      <c r="L531" s="419"/>
      <c r="M531" s="419"/>
      <c r="N531" s="419"/>
      <c r="O531" s="419"/>
      <c r="P531" s="419"/>
      <c r="Q531" s="419"/>
      <c r="R531" s="419"/>
      <c r="S531" s="419"/>
      <c r="T531" s="419"/>
      <c r="U531" s="419"/>
    </row>
    <row r="532" spans="1:21" ht="18">
      <c r="A532" s="419"/>
      <c r="B532" s="435"/>
      <c r="C532" s="419"/>
      <c r="D532" s="509"/>
      <c r="E532" s="510"/>
      <c r="F532" s="510"/>
      <c r="G532" s="419"/>
      <c r="H532" s="511"/>
      <c r="I532" s="419"/>
      <c r="J532" s="419"/>
      <c r="K532" s="419"/>
      <c r="L532" s="419"/>
      <c r="M532" s="419"/>
      <c r="N532" s="419"/>
      <c r="O532" s="419"/>
      <c r="P532" s="419"/>
      <c r="Q532" s="419"/>
      <c r="R532" s="419"/>
      <c r="S532" s="419"/>
      <c r="T532" s="419"/>
      <c r="U532" s="419"/>
    </row>
    <row r="533" spans="1:21" ht="18">
      <c r="A533" s="419"/>
      <c r="B533" s="435"/>
      <c r="C533" s="419"/>
      <c r="D533" s="509"/>
      <c r="E533" s="510"/>
      <c r="F533" s="510"/>
      <c r="G533" s="419"/>
      <c r="H533" s="511"/>
      <c r="I533" s="419"/>
      <c r="J533" s="419"/>
      <c r="K533" s="419"/>
      <c r="L533" s="419"/>
      <c r="M533" s="419"/>
      <c r="N533" s="419"/>
      <c r="O533" s="419"/>
      <c r="P533" s="419"/>
      <c r="Q533" s="419"/>
      <c r="R533" s="419"/>
      <c r="S533" s="419"/>
      <c r="T533" s="419"/>
      <c r="U533" s="419"/>
    </row>
    <row r="534" spans="1:21" ht="18">
      <c r="A534" s="419"/>
      <c r="B534" s="435"/>
      <c r="C534" s="419"/>
      <c r="D534" s="509"/>
      <c r="E534" s="510"/>
      <c r="F534" s="510"/>
      <c r="G534" s="419"/>
      <c r="H534" s="511"/>
      <c r="I534" s="419"/>
      <c r="J534" s="419"/>
      <c r="K534" s="419"/>
      <c r="L534" s="419"/>
      <c r="M534" s="419"/>
      <c r="N534" s="419"/>
      <c r="O534" s="419"/>
      <c r="P534" s="419"/>
      <c r="Q534" s="419"/>
      <c r="R534" s="419"/>
      <c r="S534" s="419"/>
      <c r="T534" s="419"/>
      <c r="U534" s="419"/>
    </row>
    <row r="535" spans="1:21" ht="18">
      <c r="A535" s="419"/>
      <c r="B535" s="435"/>
      <c r="C535" s="419"/>
      <c r="D535" s="509"/>
      <c r="E535" s="510"/>
      <c r="F535" s="510"/>
      <c r="G535" s="419"/>
      <c r="H535" s="511"/>
      <c r="I535" s="419"/>
      <c r="J535" s="419"/>
      <c r="K535" s="419"/>
      <c r="L535" s="419"/>
      <c r="M535" s="419"/>
      <c r="N535" s="419"/>
      <c r="O535" s="419"/>
      <c r="P535" s="419"/>
      <c r="Q535" s="419"/>
      <c r="R535" s="419"/>
      <c r="S535" s="419"/>
      <c r="T535" s="419"/>
      <c r="U535" s="419"/>
    </row>
    <row r="536" spans="1:21" ht="18">
      <c r="A536" s="419"/>
      <c r="B536" s="435"/>
      <c r="C536" s="419"/>
      <c r="D536" s="509"/>
      <c r="E536" s="510"/>
      <c r="F536" s="510"/>
      <c r="G536" s="419"/>
      <c r="H536" s="511"/>
      <c r="I536" s="419"/>
      <c r="J536" s="419"/>
      <c r="K536" s="419"/>
      <c r="L536" s="419"/>
      <c r="M536" s="419"/>
      <c r="N536" s="419"/>
      <c r="O536" s="419"/>
      <c r="P536" s="419"/>
      <c r="Q536" s="419"/>
      <c r="R536" s="419"/>
      <c r="S536" s="419"/>
      <c r="T536" s="419"/>
      <c r="U536" s="419"/>
    </row>
    <row r="537" spans="1:21" ht="18">
      <c r="A537" s="419"/>
      <c r="B537" s="435"/>
      <c r="C537" s="419"/>
      <c r="D537" s="509"/>
      <c r="E537" s="510"/>
      <c r="F537" s="510"/>
      <c r="G537" s="419"/>
      <c r="H537" s="511"/>
      <c r="I537" s="419"/>
      <c r="J537" s="419"/>
      <c r="K537" s="419"/>
      <c r="L537" s="419"/>
      <c r="M537" s="419"/>
      <c r="N537" s="419"/>
      <c r="O537" s="419"/>
      <c r="P537" s="419"/>
      <c r="Q537" s="419"/>
      <c r="R537" s="419"/>
      <c r="S537" s="419"/>
      <c r="T537" s="419"/>
      <c r="U537" s="419"/>
    </row>
    <row r="538" spans="1:21" ht="18">
      <c r="A538" s="419"/>
      <c r="B538" s="435"/>
      <c r="C538" s="419"/>
      <c r="D538" s="509"/>
      <c r="E538" s="510"/>
      <c r="F538" s="510"/>
      <c r="G538" s="419"/>
      <c r="H538" s="511"/>
      <c r="I538" s="419"/>
      <c r="J538" s="419"/>
      <c r="K538" s="419"/>
      <c r="L538" s="419"/>
      <c r="M538" s="419"/>
      <c r="N538" s="419"/>
      <c r="O538" s="419"/>
      <c r="P538" s="419"/>
      <c r="Q538" s="419"/>
      <c r="R538" s="419"/>
      <c r="S538" s="419"/>
      <c r="T538" s="419"/>
      <c r="U538" s="419"/>
    </row>
    <row r="539" spans="1:21" ht="18">
      <c r="A539" s="419"/>
      <c r="B539" s="435"/>
      <c r="C539" s="419"/>
      <c r="D539" s="509"/>
      <c r="E539" s="510"/>
      <c r="F539" s="510"/>
      <c r="G539" s="419"/>
      <c r="H539" s="511"/>
      <c r="I539" s="419"/>
      <c r="J539" s="419"/>
      <c r="K539" s="419"/>
      <c r="L539" s="419"/>
      <c r="M539" s="419"/>
      <c r="N539" s="419"/>
      <c r="O539" s="419"/>
      <c r="P539" s="419"/>
      <c r="Q539" s="419"/>
      <c r="R539" s="419"/>
      <c r="S539" s="419"/>
      <c r="T539" s="419"/>
      <c r="U539" s="419"/>
    </row>
    <row r="540" spans="1:21" ht="18">
      <c r="A540" s="419"/>
      <c r="B540" s="435"/>
      <c r="C540" s="419"/>
      <c r="D540" s="509"/>
      <c r="E540" s="510"/>
      <c r="F540" s="510"/>
      <c r="G540" s="419"/>
      <c r="H540" s="511"/>
      <c r="I540" s="419"/>
      <c r="J540" s="419"/>
      <c r="K540" s="419"/>
      <c r="L540" s="419"/>
      <c r="M540" s="419"/>
      <c r="N540" s="419"/>
      <c r="O540" s="419"/>
      <c r="P540" s="419"/>
      <c r="Q540" s="419"/>
      <c r="R540" s="419"/>
      <c r="S540" s="419"/>
      <c r="T540" s="419"/>
      <c r="U540" s="419"/>
    </row>
    <row r="541" spans="1:21" ht="18">
      <c r="A541" s="419"/>
      <c r="B541" s="435"/>
      <c r="C541" s="419"/>
      <c r="D541" s="509"/>
      <c r="E541" s="510"/>
      <c r="F541" s="510"/>
      <c r="G541" s="419"/>
      <c r="H541" s="511"/>
      <c r="I541" s="419"/>
      <c r="J541" s="419"/>
      <c r="K541" s="419"/>
      <c r="L541" s="419"/>
      <c r="M541" s="419"/>
      <c r="N541" s="419"/>
      <c r="O541" s="419"/>
      <c r="P541" s="419"/>
      <c r="Q541" s="419"/>
      <c r="R541" s="419"/>
      <c r="S541" s="419"/>
      <c r="T541" s="419"/>
      <c r="U541" s="419"/>
    </row>
    <row r="542" spans="1:21" ht="18">
      <c r="A542" s="419"/>
      <c r="B542" s="435"/>
      <c r="C542" s="419"/>
      <c r="D542" s="509"/>
      <c r="E542" s="510"/>
      <c r="F542" s="510"/>
      <c r="G542" s="419"/>
      <c r="H542" s="511"/>
      <c r="I542" s="419"/>
      <c r="J542" s="419"/>
      <c r="K542" s="419"/>
      <c r="L542" s="419"/>
      <c r="M542" s="419"/>
      <c r="N542" s="419"/>
      <c r="O542" s="419"/>
      <c r="P542" s="419"/>
      <c r="Q542" s="419"/>
      <c r="R542" s="419"/>
      <c r="S542" s="419"/>
      <c r="T542" s="419"/>
      <c r="U542" s="419"/>
    </row>
    <row r="543" spans="1:21" ht="18">
      <c r="A543" s="419"/>
      <c r="B543" s="435"/>
      <c r="C543" s="419"/>
      <c r="D543" s="509"/>
      <c r="E543" s="510"/>
      <c r="F543" s="510"/>
      <c r="G543" s="419"/>
      <c r="H543" s="511"/>
      <c r="I543" s="419"/>
      <c r="J543" s="419"/>
      <c r="K543" s="419"/>
      <c r="L543" s="419"/>
      <c r="M543" s="419"/>
      <c r="N543" s="419"/>
      <c r="O543" s="419"/>
      <c r="P543" s="419"/>
      <c r="Q543" s="419"/>
      <c r="R543" s="419"/>
      <c r="S543" s="419"/>
      <c r="T543" s="419"/>
      <c r="U543" s="419"/>
    </row>
    <row r="544" spans="1:21" ht="18">
      <c r="A544" s="419"/>
      <c r="B544" s="435"/>
      <c r="C544" s="419"/>
      <c r="D544" s="509"/>
      <c r="E544" s="510"/>
      <c r="F544" s="510"/>
      <c r="G544" s="419"/>
      <c r="H544" s="511"/>
      <c r="I544" s="419"/>
      <c r="J544" s="419"/>
      <c r="K544" s="419"/>
      <c r="L544" s="419"/>
      <c r="M544" s="419"/>
      <c r="N544" s="419"/>
      <c r="O544" s="419"/>
      <c r="P544" s="419"/>
      <c r="Q544" s="419"/>
      <c r="R544" s="419"/>
      <c r="S544" s="419"/>
      <c r="T544" s="419"/>
      <c r="U544" s="419"/>
    </row>
    <row r="545" spans="1:21" ht="18">
      <c r="A545" s="419"/>
      <c r="B545" s="435"/>
      <c r="C545" s="419"/>
      <c r="D545" s="509"/>
      <c r="E545" s="510"/>
      <c r="F545" s="510"/>
      <c r="G545" s="419"/>
      <c r="H545" s="511"/>
      <c r="I545" s="419"/>
      <c r="J545" s="419"/>
      <c r="K545" s="419"/>
      <c r="L545" s="419"/>
      <c r="M545" s="419"/>
      <c r="N545" s="419"/>
      <c r="O545" s="419"/>
      <c r="P545" s="419"/>
      <c r="Q545" s="419"/>
      <c r="R545" s="419"/>
      <c r="S545" s="419"/>
      <c r="T545" s="419"/>
      <c r="U545" s="419"/>
    </row>
    <row r="546" spans="1:21" ht="18">
      <c r="A546" s="419"/>
      <c r="B546" s="435"/>
      <c r="C546" s="419"/>
      <c r="D546" s="509"/>
      <c r="E546" s="510"/>
      <c r="F546" s="510"/>
      <c r="G546" s="419"/>
      <c r="H546" s="511"/>
      <c r="I546" s="419"/>
      <c r="J546" s="419"/>
      <c r="K546" s="419"/>
      <c r="L546" s="419"/>
      <c r="M546" s="419"/>
      <c r="N546" s="419"/>
      <c r="O546" s="419"/>
      <c r="P546" s="419"/>
      <c r="Q546" s="419"/>
      <c r="R546" s="419"/>
      <c r="S546" s="419"/>
      <c r="T546" s="419"/>
      <c r="U546" s="419"/>
    </row>
    <row r="547" spans="1:21" ht="18">
      <c r="A547" s="419"/>
      <c r="B547" s="435"/>
      <c r="C547" s="419"/>
      <c r="D547" s="509"/>
      <c r="E547" s="510"/>
      <c r="F547" s="510"/>
      <c r="G547" s="419"/>
      <c r="H547" s="511"/>
      <c r="I547" s="419"/>
      <c r="J547" s="419"/>
      <c r="K547" s="419"/>
      <c r="L547" s="419"/>
      <c r="M547" s="419"/>
      <c r="N547" s="419"/>
      <c r="O547" s="419"/>
      <c r="P547" s="419"/>
      <c r="Q547" s="419"/>
      <c r="R547" s="419"/>
      <c r="S547" s="419"/>
      <c r="T547" s="419"/>
      <c r="U547" s="419"/>
    </row>
    <row r="548" spans="1:21" ht="18">
      <c r="A548" s="419"/>
      <c r="B548" s="435"/>
      <c r="C548" s="419"/>
      <c r="D548" s="509"/>
      <c r="E548" s="510"/>
      <c r="F548" s="510"/>
      <c r="G548" s="419"/>
      <c r="H548" s="511"/>
      <c r="I548" s="419"/>
      <c r="J548" s="419"/>
      <c r="K548" s="419"/>
      <c r="L548" s="419"/>
      <c r="M548" s="419"/>
      <c r="N548" s="419"/>
      <c r="O548" s="419"/>
      <c r="P548" s="419"/>
      <c r="Q548" s="419"/>
      <c r="R548" s="419"/>
      <c r="S548" s="419"/>
      <c r="T548" s="419"/>
      <c r="U548" s="419"/>
    </row>
    <row r="549" spans="1:21" ht="18">
      <c r="A549" s="419"/>
      <c r="B549" s="435"/>
      <c r="C549" s="419"/>
      <c r="D549" s="509"/>
      <c r="E549" s="510"/>
      <c r="F549" s="510"/>
      <c r="G549" s="419"/>
      <c r="H549" s="511"/>
      <c r="I549" s="419"/>
      <c r="J549" s="419"/>
      <c r="K549" s="419"/>
      <c r="L549" s="419"/>
      <c r="M549" s="419"/>
      <c r="N549" s="419"/>
      <c r="O549" s="419"/>
      <c r="P549" s="419"/>
      <c r="Q549" s="419"/>
      <c r="R549" s="419"/>
      <c r="S549" s="419"/>
      <c r="T549" s="419"/>
      <c r="U549" s="419"/>
    </row>
    <row r="550" spans="1:21" ht="18">
      <c r="A550" s="419"/>
      <c r="B550" s="435"/>
      <c r="C550" s="419"/>
      <c r="D550" s="509"/>
      <c r="E550" s="510"/>
      <c r="F550" s="510"/>
      <c r="G550" s="419"/>
      <c r="H550" s="511"/>
      <c r="I550" s="419"/>
      <c r="J550" s="419"/>
      <c r="K550" s="419"/>
      <c r="L550" s="419"/>
      <c r="M550" s="419"/>
      <c r="N550" s="419"/>
      <c r="O550" s="419"/>
      <c r="P550" s="419"/>
      <c r="Q550" s="419"/>
      <c r="R550" s="419"/>
      <c r="S550" s="419"/>
      <c r="T550" s="419"/>
      <c r="U550" s="419"/>
    </row>
    <row r="551" spans="1:21" ht="18">
      <c r="A551" s="419"/>
      <c r="B551" s="435"/>
      <c r="C551" s="419"/>
      <c r="D551" s="509"/>
      <c r="E551" s="510"/>
      <c r="F551" s="510"/>
      <c r="G551" s="419"/>
      <c r="H551" s="511"/>
      <c r="I551" s="419"/>
      <c r="J551" s="419"/>
      <c r="K551" s="419"/>
      <c r="L551" s="419"/>
      <c r="M551" s="419"/>
      <c r="N551" s="419"/>
      <c r="O551" s="419"/>
      <c r="P551" s="419"/>
      <c r="Q551" s="419"/>
      <c r="R551" s="419"/>
      <c r="S551" s="419"/>
      <c r="T551" s="419"/>
      <c r="U551" s="419"/>
    </row>
    <row r="552" spans="1:21" ht="18">
      <c r="A552" s="419"/>
      <c r="B552" s="435"/>
      <c r="C552" s="419"/>
      <c r="D552" s="509"/>
      <c r="E552" s="510"/>
      <c r="F552" s="510"/>
      <c r="G552" s="419"/>
      <c r="H552" s="511"/>
      <c r="I552" s="419"/>
      <c r="J552" s="419"/>
      <c r="K552" s="419"/>
      <c r="L552" s="419"/>
      <c r="M552" s="419"/>
      <c r="N552" s="419"/>
      <c r="O552" s="419"/>
      <c r="P552" s="419"/>
      <c r="Q552" s="419"/>
      <c r="R552" s="419"/>
      <c r="S552" s="419"/>
      <c r="T552" s="419"/>
      <c r="U552" s="419"/>
    </row>
    <row r="553" spans="1:21" ht="18">
      <c r="A553" s="419"/>
      <c r="B553" s="435"/>
      <c r="C553" s="419"/>
      <c r="D553" s="509"/>
      <c r="E553" s="510"/>
      <c r="F553" s="510"/>
      <c r="G553" s="419"/>
      <c r="H553" s="511"/>
      <c r="I553" s="419"/>
      <c r="J553" s="419"/>
      <c r="K553" s="419"/>
      <c r="L553" s="419"/>
      <c r="M553" s="419"/>
      <c r="N553" s="419"/>
      <c r="O553" s="419"/>
      <c r="P553" s="419"/>
      <c r="Q553" s="419"/>
      <c r="R553" s="419"/>
      <c r="S553" s="419"/>
      <c r="T553" s="419"/>
      <c r="U553" s="419"/>
    </row>
    <row r="554" spans="1:21" ht="18">
      <c r="A554" s="419"/>
      <c r="B554" s="435"/>
      <c r="C554" s="419"/>
      <c r="D554" s="509"/>
      <c r="E554" s="510"/>
      <c r="F554" s="510"/>
      <c r="G554" s="419"/>
      <c r="H554" s="511"/>
      <c r="I554" s="419"/>
      <c r="J554" s="419"/>
      <c r="K554" s="419"/>
      <c r="L554" s="419"/>
      <c r="M554" s="419"/>
      <c r="N554" s="419"/>
      <c r="O554" s="419"/>
      <c r="P554" s="419"/>
      <c r="Q554" s="419"/>
      <c r="R554" s="419"/>
      <c r="S554" s="419"/>
      <c r="T554" s="419"/>
      <c r="U554" s="419"/>
    </row>
    <row r="555" spans="1:21" ht="18">
      <c r="A555" s="419"/>
      <c r="B555" s="435"/>
      <c r="C555" s="419"/>
      <c r="D555" s="509"/>
      <c r="E555" s="510"/>
      <c r="F555" s="510"/>
      <c r="G555" s="419"/>
      <c r="H555" s="511"/>
      <c r="I555" s="419"/>
      <c r="J555" s="419"/>
      <c r="K555" s="419"/>
      <c r="L555" s="419"/>
      <c r="M555" s="419"/>
      <c r="N555" s="419"/>
      <c r="O555" s="419"/>
      <c r="P555" s="419"/>
      <c r="Q555" s="419"/>
      <c r="R555" s="419"/>
      <c r="S555" s="419"/>
      <c r="T555" s="419"/>
      <c r="U555" s="419"/>
    </row>
    <row r="556" spans="1:21" ht="18">
      <c r="A556" s="419"/>
      <c r="B556" s="435"/>
      <c r="C556" s="419"/>
      <c r="D556" s="509"/>
      <c r="E556" s="510"/>
      <c r="F556" s="510"/>
      <c r="G556" s="419"/>
      <c r="H556" s="511"/>
      <c r="I556" s="419"/>
      <c r="J556" s="419"/>
      <c r="K556" s="419"/>
      <c r="L556" s="419"/>
      <c r="M556" s="419"/>
      <c r="N556" s="419"/>
      <c r="O556" s="419"/>
      <c r="P556" s="419"/>
      <c r="Q556" s="419"/>
      <c r="R556" s="419"/>
      <c r="S556" s="419"/>
      <c r="T556" s="419"/>
      <c r="U556" s="419"/>
    </row>
    <row r="557" spans="1:21" ht="18">
      <c r="A557" s="419"/>
      <c r="B557" s="435"/>
      <c r="C557" s="419"/>
      <c r="D557" s="509"/>
      <c r="E557" s="510"/>
      <c r="F557" s="510"/>
      <c r="G557" s="419"/>
      <c r="H557" s="511"/>
      <c r="I557" s="419"/>
      <c r="J557" s="419"/>
      <c r="K557" s="419"/>
      <c r="L557" s="419"/>
      <c r="M557" s="419"/>
      <c r="N557" s="419"/>
      <c r="O557" s="419"/>
      <c r="P557" s="419"/>
      <c r="Q557" s="419"/>
      <c r="R557" s="419"/>
      <c r="S557" s="419"/>
      <c r="T557" s="419"/>
      <c r="U557" s="419"/>
    </row>
    <row r="558" spans="1:21" ht="18">
      <c r="A558" s="419"/>
      <c r="B558" s="435"/>
      <c r="C558" s="419"/>
      <c r="D558" s="509"/>
      <c r="E558" s="510"/>
      <c r="F558" s="510"/>
      <c r="G558" s="419"/>
      <c r="H558" s="511"/>
      <c r="I558" s="419"/>
      <c r="J558" s="419"/>
      <c r="K558" s="419"/>
      <c r="L558" s="419"/>
      <c r="M558" s="419"/>
      <c r="N558" s="419"/>
      <c r="O558" s="419"/>
      <c r="P558" s="419"/>
      <c r="Q558" s="419"/>
      <c r="R558" s="419"/>
      <c r="S558" s="419"/>
      <c r="T558" s="419"/>
      <c r="U558" s="419"/>
    </row>
    <row r="559" spans="1:21" ht="18">
      <c r="A559" s="419"/>
      <c r="B559" s="435"/>
      <c r="C559" s="419"/>
      <c r="D559" s="509"/>
      <c r="E559" s="510"/>
      <c r="F559" s="510"/>
      <c r="G559" s="419"/>
      <c r="H559" s="511"/>
      <c r="I559" s="419"/>
      <c r="J559" s="419"/>
      <c r="K559" s="419"/>
      <c r="L559" s="419"/>
      <c r="M559" s="419"/>
      <c r="N559" s="419"/>
      <c r="O559" s="419"/>
      <c r="P559" s="419"/>
      <c r="Q559" s="419"/>
      <c r="R559" s="419"/>
      <c r="S559" s="419"/>
      <c r="T559" s="419"/>
      <c r="U559" s="419"/>
    </row>
    <row r="560" spans="1:21" ht="18">
      <c r="A560" s="419"/>
      <c r="B560" s="435"/>
      <c r="C560" s="419"/>
      <c r="D560" s="509"/>
      <c r="E560" s="510"/>
      <c r="F560" s="510"/>
      <c r="G560" s="419"/>
      <c r="H560" s="511"/>
      <c r="I560" s="419"/>
      <c r="J560" s="419"/>
      <c r="K560" s="419"/>
      <c r="L560" s="419"/>
      <c r="M560" s="419"/>
      <c r="N560" s="419"/>
      <c r="O560" s="419"/>
      <c r="P560" s="419"/>
      <c r="Q560" s="419"/>
      <c r="R560" s="419"/>
      <c r="S560" s="419"/>
      <c r="T560" s="419"/>
      <c r="U560" s="419"/>
    </row>
    <row r="561" spans="1:21" ht="18">
      <c r="A561" s="419"/>
      <c r="B561" s="435"/>
      <c r="C561" s="419"/>
      <c r="D561" s="509"/>
      <c r="E561" s="510"/>
      <c r="F561" s="510"/>
      <c r="G561" s="419"/>
      <c r="H561" s="511"/>
      <c r="I561" s="419"/>
      <c r="J561" s="419"/>
      <c r="K561" s="419"/>
      <c r="L561" s="419"/>
      <c r="M561" s="419"/>
      <c r="N561" s="419"/>
      <c r="O561" s="419"/>
      <c r="P561" s="419"/>
      <c r="Q561" s="419"/>
      <c r="R561" s="419"/>
      <c r="S561" s="419"/>
      <c r="T561" s="419"/>
      <c r="U561" s="419"/>
    </row>
    <row r="562" spans="1:21" ht="18">
      <c r="A562" s="419"/>
      <c r="B562" s="435"/>
      <c r="C562" s="419"/>
      <c r="D562" s="509"/>
      <c r="E562" s="510"/>
      <c r="F562" s="510"/>
      <c r="G562" s="419"/>
      <c r="H562" s="511"/>
      <c r="I562" s="419"/>
      <c r="J562" s="419"/>
      <c r="K562" s="419"/>
      <c r="L562" s="419"/>
      <c r="M562" s="419"/>
      <c r="N562" s="419"/>
      <c r="O562" s="419"/>
      <c r="P562" s="419"/>
      <c r="Q562" s="419"/>
      <c r="R562" s="419"/>
      <c r="S562" s="419"/>
      <c r="T562" s="419"/>
      <c r="U562" s="419"/>
    </row>
    <row r="563" spans="1:21" ht="18">
      <c r="A563" s="419"/>
      <c r="B563" s="435"/>
      <c r="C563" s="419"/>
      <c r="D563" s="509"/>
      <c r="E563" s="510"/>
      <c r="F563" s="510"/>
      <c r="G563" s="419"/>
      <c r="H563" s="511"/>
      <c r="I563" s="419"/>
      <c r="J563" s="419"/>
      <c r="K563" s="419"/>
      <c r="L563" s="419"/>
      <c r="M563" s="419"/>
      <c r="N563" s="419"/>
      <c r="O563" s="419"/>
      <c r="P563" s="419"/>
      <c r="Q563" s="419"/>
      <c r="R563" s="419"/>
      <c r="S563" s="419"/>
      <c r="T563" s="419"/>
      <c r="U563" s="419"/>
    </row>
    <row r="564" spans="1:21" ht="18">
      <c r="A564" s="419"/>
      <c r="B564" s="435"/>
      <c r="C564" s="419"/>
      <c r="D564" s="509"/>
      <c r="E564" s="510"/>
      <c r="F564" s="510"/>
      <c r="G564" s="419"/>
      <c r="H564" s="511"/>
      <c r="I564" s="419"/>
      <c r="J564" s="419"/>
      <c r="K564" s="419"/>
      <c r="L564" s="419"/>
      <c r="M564" s="419"/>
      <c r="N564" s="419"/>
      <c r="O564" s="419"/>
      <c r="P564" s="419"/>
      <c r="Q564" s="419"/>
      <c r="R564" s="419"/>
      <c r="S564" s="419"/>
      <c r="T564" s="419"/>
      <c r="U564" s="419"/>
    </row>
    <row r="565" spans="1:21" ht="18">
      <c r="A565" s="419"/>
      <c r="B565" s="435"/>
      <c r="C565" s="419"/>
      <c r="D565" s="509"/>
      <c r="E565" s="510"/>
      <c r="F565" s="510"/>
      <c r="G565" s="419"/>
      <c r="H565" s="511"/>
      <c r="I565" s="419"/>
      <c r="J565" s="419"/>
      <c r="K565" s="419"/>
      <c r="L565" s="419"/>
      <c r="M565" s="419"/>
      <c r="N565" s="419"/>
      <c r="O565" s="419"/>
      <c r="P565" s="419"/>
      <c r="Q565" s="419"/>
      <c r="R565" s="419"/>
      <c r="S565" s="419"/>
      <c r="T565" s="419"/>
      <c r="U565" s="419"/>
    </row>
    <row r="566" spans="1:21" ht="18">
      <c r="A566" s="419"/>
      <c r="B566" s="435"/>
      <c r="C566" s="419"/>
      <c r="D566" s="509"/>
      <c r="E566" s="510"/>
      <c r="F566" s="510"/>
      <c r="G566" s="419"/>
      <c r="H566" s="511"/>
      <c r="I566" s="419"/>
      <c r="J566" s="419"/>
      <c r="K566" s="419"/>
      <c r="L566" s="419"/>
      <c r="M566" s="419"/>
      <c r="N566" s="419"/>
      <c r="O566" s="419"/>
      <c r="P566" s="419"/>
      <c r="Q566" s="419"/>
      <c r="R566" s="419"/>
      <c r="S566" s="419"/>
      <c r="T566" s="419"/>
      <c r="U566" s="419"/>
    </row>
    <row r="567" spans="1:21" ht="18">
      <c r="A567" s="419"/>
      <c r="B567" s="435"/>
      <c r="C567" s="419"/>
      <c r="D567" s="509"/>
      <c r="E567" s="510"/>
      <c r="F567" s="510"/>
      <c r="G567" s="419"/>
      <c r="H567" s="511"/>
      <c r="I567" s="419"/>
      <c r="J567" s="419"/>
      <c r="K567" s="419"/>
      <c r="L567" s="419"/>
      <c r="M567" s="419"/>
      <c r="N567" s="419"/>
      <c r="O567" s="419"/>
      <c r="P567" s="419"/>
      <c r="Q567" s="419"/>
      <c r="R567" s="419"/>
      <c r="S567" s="419"/>
      <c r="T567" s="419"/>
      <c r="U567" s="419"/>
    </row>
    <row r="568" spans="1:21" ht="18">
      <c r="A568" s="419"/>
      <c r="B568" s="435"/>
      <c r="C568" s="419"/>
      <c r="D568" s="509"/>
      <c r="E568" s="510"/>
      <c r="F568" s="510"/>
      <c r="G568" s="419"/>
      <c r="H568" s="511"/>
      <c r="I568" s="419"/>
      <c r="J568" s="419"/>
      <c r="K568" s="419"/>
      <c r="L568" s="419"/>
      <c r="M568" s="419"/>
      <c r="N568" s="419"/>
      <c r="O568" s="419"/>
      <c r="P568" s="419"/>
      <c r="Q568" s="419"/>
      <c r="R568" s="419"/>
      <c r="S568" s="419"/>
      <c r="T568" s="419"/>
      <c r="U568" s="419"/>
    </row>
    <row r="569" spans="1:21" ht="18">
      <c r="A569" s="419"/>
      <c r="B569" s="435"/>
      <c r="C569" s="419"/>
      <c r="D569" s="509"/>
      <c r="E569" s="510"/>
      <c r="F569" s="510"/>
      <c r="G569" s="419"/>
      <c r="H569" s="511"/>
      <c r="I569" s="419"/>
      <c r="J569" s="419"/>
      <c r="K569" s="419"/>
      <c r="L569" s="419"/>
      <c r="M569" s="419"/>
      <c r="N569" s="419"/>
      <c r="O569" s="419"/>
      <c r="P569" s="419"/>
      <c r="Q569" s="419"/>
      <c r="R569" s="419"/>
      <c r="S569" s="419"/>
      <c r="T569" s="419"/>
      <c r="U569" s="419"/>
    </row>
    <row r="570" spans="1:21" ht="18">
      <c r="A570" s="419"/>
      <c r="B570" s="435"/>
      <c r="C570" s="419"/>
      <c r="D570" s="509"/>
      <c r="E570" s="510"/>
      <c r="F570" s="510"/>
      <c r="G570" s="419"/>
      <c r="H570" s="511"/>
      <c r="I570" s="419"/>
      <c r="J570" s="419"/>
      <c r="K570" s="419"/>
      <c r="L570" s="419"/>
      <c r="M570" s="419"/>
      <c r="N570" s="419"/>
      <c r="O570" s="419"/>
      <c r="P570" s="419"/>
      <c r="Q570" s="419"/>
      <c r="R570" s="419"/>
      <c r="S570" s="419"/>
      <c r="T570" s="419"/>
      <c r="U570" s="419"/>
    </row>
    <row r="571" spans="1:21" ht="18">
      <c r="A571" s="419"/>
      <c r="B571" s="435"/>
      <c r="C571" s="419"/>
      <c r="D571" s="509"/>
      <c r="E571" s="510"/>
      <c r="F571" s="510"/>
      <c r="G571" s="419"/>
      <c r="H571" s="511"/>
      <c r="I571" s="419"/>
      <c r="J571" s="419"/>
      <c r="K571" s="419"/>
      <c r="L571" s="419"/>
      <c r="M571" s="419"/>
      <c r="N571" s="419"/>
      <c r="O571" s="419"/>
      <c r="P571" s="419"/>
      <c r="Q571" s="419"/>
      <c r="R571" s="419"/>
      <c r="S571" s="419"/>
      <c r="T571" s="419"/>
      <c r="U571" s="419"/>
    </row>
    <row r="572" spans="1:21" ht="18">
      <c r="A572" s="419"/>
      <c r="B572" s="435"/>
      <c r="C572" s="419"/>
      <c r="D572" s="509"/>
      <c r="E572" s="510"/>
      <c r="F572" s="510"/>
      <c r="G572" s="419"/>
      <c r="H572" s="511"/>
      <c r="I572" s="419"/>
      <c r="J572" s="419"/>
      <c r="K572" s="419"/>
      <c r="L572" s="419"/>
      <c r="M572" s="419"/>
      <c r="N572" s="419"/>
      <c r="O572" s="419"/>
      <c r="P572" s="419"/>
      <c r="Q572" s="419"/>
      <c r="R572" s="419"/>
      <c r="S572" s="419"/>
      <c r="T572" s="419"/>
      <c r="U572" s="419"/>
    </row>
    <row r="573" spans="1:21" ht="18">
      <c r="A573" s="419"/>
      <c r="B573" s="435"/>
      <c r="C573" s="419"/>
      <c r="D573" s="509"/>
      <c r="E573" s="510"/>
      <c r="F573" s="510"/>
      <c r="G573" s="419"/>
      <c r="H573" s="511"/>
      <c r="I573" s="419"/>
      <c r="J573" s="419"/>
      <c r="K573" s="419"/>
      <c r="L573" s="419"/>
      <c r="M573" s="419"/>
      <c r="N573" s="419"/>
      <c r="O573" s="419"/>
      <c r="P573" s="419"/>
      <c r="Q573" s="419"/>
      <c r="R573" s="419"/>
      <c r="S573" s="419"/>
      <c r="T573" s="419"/>
      <c r="U573" s="419"/>
    </row>
    <row r="574" spans="1:21" ht="18">
      <c r="A574" s="419"/>
      <c r="B574" s="435"/>
      <c r="C574" s="419"/>
      <c r="D574" s="509"/>
      <c r="E574" s="510"/>
      <c r="F574" s="510"/>
      <c r="G574" s="419"/>
      <c r="H574" s="511"/>
      <c r="I574" s="419"/>
      <c r="J574" s="419"/>
      <c r="K574" s="419"/>
      <c r="L574" s="419"/>
      <c r="M574" s="419"/>
      <c r="N574" s="419"/>
      <c r="O574" s="419"/>
      <c r="P574" s="419"/>
      <c r="Q574" s="419"/>
      <c r="R574" s="419"/>
      <c r="S574" s="419"/>
      <c r="T574" s="419"/>
      <c r="U574" s="419"/>
    </row>
    <row r="575" spans="1:21" ht="18">
      <c r="A575" s="419"/>
      <c r="B575" s="435"/>
      <c r="C575" s="419"/>
      <c r="D575" s="509"/>
      <c r="E575" s="510"/>
      <c r="F575" s="510"/>
      <c r="G575" s="419"/>
      <c r="H575" s="511"/>
      <c r="I575" s="419"/>
      <c r="J575" s="419"/>
      <c r="K575" s="419"/>
      <c r="L575" s="419"/>
      <c r="M575" s="419"/>
      <c r="N575" s="419"/>
      <c r="O575" s="419"/>
      <c r="P575" s="419"/>
      <c r="Q575" s="419"/>
      <c r="R575" s="419"/>
      <c r="S575" s="419"/>
      <c r="T575" s="419"/>
      <c r="U575" s="419"/>
    </row>
    <row r="576" spans="1:21" ht="18">
      <c r="A576" s="419"/>
      <c r="B576" s="435"/>
      <c r="C576" s="419"/>
      <c r="D576" s="509"/>
      <c r="E576" s="510"/>
      <c r="F576" s="510"/>
      <c r="G576" s="419"/>
      <c r="H576" s="511"/>
      <c r="I576" s="419"/>
      <c r="J576" s="419"/>
      <c r="K576" s="419"/>
      <c r="L576" s="419"/>
      <c r="M576" s="419"/>
      <c r="N576" s="419"/>
      <c r="O576" s="419"/>
      <c r="P576" s="419"/>
      <c r="Q576" s="419"/>
      <c r="R576" s="419"/>
      <c r="S576" s="419"/>
      <c r="T576" s="419"/>
      <c r="U576" s="419"/>
    </row>
    <row r="577" spans="1:21" ht="18">
      <c r="A577" s="419"/>
      <c r="B577" s="435"/>
      <c r="C577" s="419"/>
      <c r="D577" s="509"/>
      <c r="E577" s="510"/>
      <c r="F577" s="510"/>
      <c r="G577" s="419"/>
      <c r="H577" s="511"/>
      <c r="I577" s="419"/>
      <c r="J577" s="419"/>
      <c r="K577" s="419"/>
      <c r="L577" s="419"/>
      <c r="M577" s="419"/>
      <c r="N577" s="419"/>
      <c r="O577" s="419"/>
      <c r="P577" s="419"/>
      <c r="Q577" s="419"/>
      <c r="R577" s="419"/>
      <c r="S577" s="419"/>
      <c r="T577" s="419"/>
      <c r="U577" s="419"/>
    </row>
    <row r="578" spans="1:21" ht="18">
      <c r="A578" s="419"/>
      <c r="B578" s="435"/>
      <c r="C578" s="419"/>
      <c r="D578" s="509"/>
      <c r="E578" s="510"/>
      <c r="F578" s="510"/>
      <c r="G578" s="419"/>
      <c r="H578" s="511"/>
      <c r="I578" s="419"/>
      <c r="J578" s="419"/>
      <c r="K578" s="419"/>
      <c r="L578" s="419"/>
      <c r="M578" s="419"/>
      <c r="N578" s="419"/>
      <c r="O578" s="419"/>
      <c r="P578" s="419"/>
      <c r="Q578" s="419"/>
      <c r="R578" s="419"/>
      <c r="S578" s="419"/>
      <c r="T578" s="419"/>
      <c r="U578" s="419"/>
    </row>
    <row r="579" spans="1:21" ht="18">
      <c r="A579" s="419"/>
      <c r="B579" s="435"/>
      <c r="C579" s="419"/>
      <c r="D579" s="509"/>
      <c r="E579" s="510"/>
      <c r="F579" s="510"/>
      <c r="G579" s="419"/>
      <c r="H579" s="511"/>
      <c r="I579" s="419"/>
      <c r="J579" s="419"/>
      <c r="K579" s="419"/>
      <c r="L579" s="419"/>
      <c r="M579" s="419"/>
      <c r="N579" s="419"/>
      <c r="O579" s="419"/>
      <c r="P579" s="419"/>
      <c r="Q579" s="419"/>
      <c r="R579" s="419"/>
      <c r="S579" s="419"/>
      <c r="T579" s="419"/>
      <c r="U579" s="419"/>
    </row>
    <row r="580" spans="1:21" ht="18">
      <c r="A580" s="419"/>
      <c r="B580" s="435"/>
      <c r="C580" s="419"/>
      <c r="D580" s="509"/>
      <c r="E580" s="510"/>
      <c r="F580" s="510"/>
      <c r="G580" s="419"/>
      <c r="H580" s="511"/>
      <c r="I580" s="419"/>
      <c r="J580" s="419"/>
      <c r="K580" s="419"/>
      <c r="L580" s="419"/>
      <c r="M580" s="419"/>
      <c r="N580" s="419"/>
      <c r="O580" s="419"/>
      <c r="P580" s="419"/>
      <c r="Q580" s="419"/>
      <c r="R580" s="419"/>
      <c r="S580" s="419"/>
      <c r="T580" s="419"/>
      <c r="U580" s="419"/>
    </row>
    <row r="581" spans="1:21" ht="18">
      <c r="A581" s="419"/>
      <c r="B581" s="435"/>
      <c r="C581" s="419"/>
      <c r="D581" s="509"/>
      <c r="E581" s="510"/>
      <c r="F581" s="510"/>
      <c r="G581" s="419"/>
      <c r="H581" s="511"/>
      <c r="I581" s="419"/>
      <c r="J581" s="419"/>
      <c r="K581" s="419"/>
      <c r="L581" s="419"/>
      <c r="M581" s="419"/>
      <c r="N581" s="419"/>
      <c r="O581" s="419"/>
      <c r="P581" s="419"/>
      <c r="Q581" s="419"/>
      <c r="R581" s="419"/>
      <c r="S581" s="419"/>
      <c r="T581" s="419"/>
      <c r="U581" s="419"/>
    </row>
    <row r="582" spans="1:21" ht="18">
      <c r="A582" s="419"/>
      <c r="B582" s="435"/>
      <c r="C582" s="419"/>
      <c r="D582" s="509"/>
      <c r="E582" s="510"/>
      <c r="F582" s="510"/>
      <c r="G582" s="419"/>
      <c r="H582" s="511"/>
      <c r="I582" s="419"/>
      <c r="J582" s="419"/>
      <c r="K582" s="419"/>
      <c r="L582" s="419"/>
      <c r="M582" s="419"/>
      <c r="N582" s="419"/>
      <c r="O582" s="419"/>
      <c r="P582" s="419"/>
      <c r="Q582" s="419"/>
      <c r="R582" s="419"/>
      <c r="S582" s="419"/>
      <c r="T582" s="419"/>
      <c r="U582" s="419"/>
    </row>
    <row r="583" spans="1:21" ht="18">
      <c r="A583" s="419"/>
      <c r="B583" s="435"/>
      <c r="C583" s="419"/>
      <c r="D583" s="509"/>
      <c r="E583" s="510"/>
      <c r="F583" s="510"/>
      <c r="G583" s="419"/>
      <c r="H583" s="511"/>
      <c r="I583" s="419"/>
      <c r="J583" s="419"/>
      <c r="K583" s="419"/>
      <c r="L583" s="419"/>
      <c r="M583" s="419"/>
      <c r="N583" s="419"/>
      <c r="O583" s="419"/>
      <c r="P583" s="419"/>
      <c r="Q583" s="419"/>
      <c r="R583" s="419"/>
      <c r="S583" s="419"/>
      <c r="T583" s="419"/>
      <c r="U583" s="419"/>
    </row>
    <row r="584" spans="1:21" ht="18">
      <c r="A584" s="419"/>
      <c r="B584" s="435"/>
      <c r="C584" s="419"/>
      <c r="D584" s="509"/>
      <c r="E584" s="510"/>
      <c r="F584" s="510"/>
      <c r="G584" s="419"/>
      <c r="H584" s="511"/>
      <c r="I584" s="419"/>
      <c r="J584" s="419"/>
      <c r="K584" s="419"/>
      <c r="L584" s="419"/>
      <c r="M584" s="419"/>
      <c r="N584" s="419"/>
      <c r="O584" s="419"/>
      <c r="P584" s="419"/>
      <c r="Q584" s="419"/>
      <c r="R584" s="419"/>
      <c r="S584" s="419"/>
      <c r="T584" s="419"/>
      <c r="U584" s="419"/>
    </row>
    <row r="585" spans="1:21" ht="18">
      <c r="A585" s="419"/>
      <c r="B585" s="435"/>
      <c r="C585" s="419"/>
      <c r="D585" s="509"/>
      <c r="E585" s="510"/>
      <c r="F585" s="510"/>
      <c r="G585" s="419"/>
      <c r="H585" s="511"/>
      <c r="I585" s="419"/>
      <c r="J585" s="419"/>
      <c r="K585" s="419"/>
      <c r="L585" s="419"/>
      <c r="M585" s="419"/>
      <c r="N585" s="419"/>
      <c r="O585" s="419"/>
      <c r="P585" s="419"/>
      <c r="Q585" s="419"/>
      <c r="R585" s="419"/>
      <c r="S585" s="419"/>
      <c r="T585" s="419"/>
      <c r="U585" s="419"/>
    </row>
  </sheetData>
  <autoFilter ref="A1:K585"/>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249977111117893"/>
  </sheetPr>
  <dimension ref="A1:L432"/>
  <sheetViews>
    <sheetView workbookViewId="0">
      <selection activeCell="H428" sqref="H428"/>
    </sheetView>
  </sheetViews>
  <sheetFormatPr baseColWidth="10" defaultRowHeight="14" x14ac:dyDescent="0"/>
  <cols>
    <col min="1" max="1" width="8.6640625" customWidth="1"/>
    <col min="2" max="2" width="36" customWidth="1"/>
    <col min="3" max="3" width="21.5" customWidth="1"/>
    <col min="4" max="4" width="13.33203125" customWidth="1"/>
    <col min="5" max="5" width="17.5" customWidth="1"/>
    <col min="6" max="6" width="13.6640625" customWidth="1"/>
    <col min="7" max="7" width="19.5" customWidth="1"/>
    <col min="8" max="8" width="17.1640625" style="20" customWidth="1"/>
    <col min="9" max="9" width="20.83203125" customWidth="1"/>
    <col min="10" max="10" width="23.33203125" customWidth="1"/>
    <col min="11" max="11" width="0" hidden="1" customWidth="1"/>
    <col min="12" max="12" width="19.83203125" hidden="1" customWidth="1"/>
    <col min="13" max="13" width="14.33203125" bestFit="1" customWidth="1"/>
  </cols>
  <sheetData>
    <row r="1" spans="1:12" ht="40.5" customHeight="1">
      <c r="A1" t="s">
        <v>3</v>
      </c>
      <c r="B1" t="s">
        <v>4</v>
      </c>
      <c r="C1" t="s">
        <v>6</v>
      </c>
      <c r="D1" t="s">
        <v>5</v>
      </c>
      <c r="E1" t="s">
        <v>357</v>
      </c>
      <c r="F1" t="s">
        <v>358</v>
      </c>
      <c r="G1" t="s">
        <v>359</v>
      </c>
      <c r="H1" s="20" t="s">
        <v>13</v>
      </c>
      <c r="I1" t="s">
        <v>360</v>
      </c>
      <c r="J1" t="s">
        <v>340</v>
      </c>
      <c r="L1" t="s">
        <v>1471</v>
      </c>
    </row>
    <row r="2" spans="1:12">
      <c r="A2">
        <v>1</v>
      </c>
      <c r="B2" t="s">
        <v>18</v>
      </c>
      <c r="C2" t="s">
        <v>877</v>
      </c>
      <c r="D2">
        <v>4</v>
      </c>
      <c r="G2">
        <v>0</v>
      </c>
      <c r="H2">
        <v>0</v>
      </c>
    </row>
    <row r="3" spans="1:12">
      <c r="A3">
        <v>2</v>
      </c>
      <c r="B3" t="s">
        <v>19</v>
      </c>
      <c r="C3" t="s">
        <v>291</v>
      </c>
      <c r="D3">
        <v>40</v>
      </c>
      <c r="G3">
        <v>0</v>
      </c>
      <c r="H3">
        <v>0</v>
      </c>
    </row>
    <row r="4" spans="1:12">
      <c r="A4">
        <v>3</v>
      </c>
      <c r="B4" t="s">
        <v>20</v>
      </c>
      <c r="C4" t="s">
        <v>291</v>
      </c>
      <c r="D4">
        <v>8</v>
      </c>
      <c r="G4">
        <v>0</v>
      </c>
      <c r="H4">
        <v>0</v>
      </c>
    </row>
    <row r="5" spans="1:12">
      <c r="A5">
        <v>4</v>
      </c>
      <c r="B5" t="s">
        <v>21</v>
      </c>
      <c r="C5" t="s">
        <v>291</v>
      </c>
      <c r="D5">
        <v>8</v>
      </c>
      <c r="G5">
        <v>0</v>
      </c>
      <c r="H5">
        <v>0</v>
      </c>
    </row>
    <row r="6" spans="1:12">
      <c r="A6">
        <v>5</v>
      </c>
      <c r="B6" t="s">
        <v>22</v>
      </c>
      <c r="C6" t="s">
        <v>291</v>
      </c>
      <c r="D6">
        <v>8</v>
      </c>
      <c r="G6">
        <v>0</v>
      </c>
      <c r="H6">
        <v>0</v>
      </c>
    </row>
    <row r="7" spans="1:12">
      <c r="A7">
        <v>6</v>
      </c>
      <c r="B7" t="s">
        <v>23</v>
      </c>
      <c r="C7" t="s">
        <v>291</v>
      </c>
      <c r="D7">
        <v>8</v>
      </c>
      <c r="G7">
        <v>0</v>
      </c>
      <c r="H7">
        <v>0</v>
      </c>
    </row>
    <row r="8" spans="1:12">
      <c r="A8">
        <v>7</v>
      </c>
      <c r="B8" t="s">
        <v>24</v>
      </c>
      <c r="C8" t="s">
        <v>291</v>
      </c>
      <c r="D8">
        <v>16</v>
      </c>
      <c r="G8">
        <v>0</v>
      </c>
      <c r="H8">
        <v>0</v>
      </c>
    </row>
    <row r="9" spans="1:12">
      <c r="A9">
        <v>8</v>
      </c>
      <c r="B9" t="s">
        <v>25</v>
      </c>
      <c r="C9" t="s">
        <v>291</v>
      </c>
      <c r="D9">
        <v>8</v>
      </c>
      <c r="G9">
        <v>0</v>
      </c>
      <c r="H9">
        <v>0</v>
      </c>
    </row>
    <row r="10" spans="1:12">
      <c r="A10">
        <v>9</v>
      </c>
      <c r="B10" t="s">
        <v>26</v>
      </c>
      <c r="C10" t="s">
        <v>291</v>
      </c>
      <c r="D10">
        <v>4</v>
      </c>
      <c r="G10">
        <v>0</v>
      </c>
      <c r="H10">
        <v>0</v>
      </c>
    </row>
    <row r="11" spans="1:12">
      <c r="A11">
        <v>10</v>
      </c>
      <c r="B11" t="s">
        <v>27</v>
      </c>
      <c r="C11" t="s">
        <v>291</v>
      </c>
      <c r="D11">
        <v>8</v>
      </c>
      <c r="G11">
        <v>0</v>
      </c>
      <c r="H11">
        <v>0</v>
      </c>
    </row>
    <row r="12" spans="1:12">
      <c r="A12">
        <v>11</v>
      </c>
      <c r="B12" t="s">
        <v>720</v>
      </c>
      <c r="C12" t="s">
        <v>291</v>
      </c>
      <c r="D12">
        <v>8</v>
      </c>
      <c r="G12">
        <v>0</v>
      </c>
      <c r="H12">
        <v>0</v>
      </c>
    </row>
    <row r="13" spans="1:12">
      <c r="A13">
        <v>12</v>
      </c>
      <c r="B13" t="s">
        <v>29</v>
      </c>
      <c r="C13" t="s">
        <v>291</v>
      </c>
      <c r="D13">
        <v>68</v>
      </c>
      <c r="G13">
        <v>0</v>
      </c>
      <c r="H13">
        <v>0</v>
      </c>
    </row>
    <row r="14" spans="1:12">
      <c r="A14">
        <v>13</v>
      </c>
      <c r="B14" t="s">
        <v>30</v>
      </c>
      <c r="C14" t="s">
        <v>291</v>
      </c>
      <c r="D14">
        <v>8</v>
      </c>
      <c r="G14">
        <v>0</v>
      </c>
      <c r="H14">
        <v>0</v>
      </c>
    </row>
    <row r="15" spans="1:12">
      <c r="A15">
        <v>14</v>
      </c>
      <c r="B15" t="s">
        <v>31</v>
      </c>
      <c r="C15" t="s">
        <v>291</v>
      </c>
      <c r="D15">
        <v>8</v>
      </c>
      <c r="G15">
        <v>0</v>
      </c>
      <c r="H15">
        <v>0</v>
      </c>
    </row>
    <row r="16" spans="1:12">
      <c r="A16">
        <v>15</v>
      </c>
      <c r="B16" t="s">
        <v>34</v>
      </c>
      <c r="C16" t="s">
        <v>291</v>
      </c>
      <c r="D16">
        <v>2</v>
      </c>
      <c r="G16">
        <v>0</v>
      </c>
      <c r="H16">
        <v>0</v>
      </c>
    </row>
    <row r="17" spans="1:8">
      <c r="A17">
        <v>16</v>
      </c>
      <c r="B17" t="s">
        <v>32</v>
      </c>
      <c r="C17" t="s">
        <v>292</v>
      </c>
      <c r="D17">
        <v>8</v>
      </c>
      <c r="G17">
        <v>0</v>
      </c>
      <c r="H17">
        <v>0</v>
      </c>
    </row>
    <row r="18" spans="1:8">
      <c r="A18">
        <v>17</v>
      </c>
      <c r="B18" t="s">
        <v>33</v>
      </c>
      <c r="C18" t="s">
        <v>292</v>
      </c>
      <c r="D18">
        <v>4</v>
      </c>
      <c r="G18">
        <v>0</v>
      </c>
      <c r="H18">
        <v>0</v>
      </c>
    </row>
    <row r="19" spans="1:8">
      <c r="A19">
        <v>18</v>
      </c>
      <c r="B19" t="s">
        <v>35</v>
      </c>
      <c r="C19" t="s">
        <v>293</v>
      </c>
      <c r="D19">
        <v>248</v>
      </c>
      <c r="G19">
        <v>0</v>
      </c>
      <c r="H19">
        <v>0</v>
      </c>
    </row>
    <row r="20" spans="1:8">
      <c r="A20">
        <v>19</v>
      </c>
      <c r="B20" t="s">
        <v>36</v>
      </c>
      <c r="C20" t="s">
        <v>877</v>
      </c>
      <c r="D20">
        <v>4</v>
      </c>
      <c r="G20">
        <v>0</v>
      </c>
      <c r="H20">
        <v>0</v>
      </c>
    </row>
    <row r="21" spans="1:8">
      <c r="A21">
        <v>20</v>
      </c>
      <c r="B21" t="s">
        <v>37</v>
      </c>
      <c r="C21" t="s">
        <v>295</v>
      </c>
      <c r="D21">
        <v>120</v>
      </c>
      <c r="G21">
        <v>0</v>
      </c>
      <c r="H21">
        <v>0</v>
      </c>
    </row>
    <row r="22" spans="1:8">
      <c r="A22">
        <v>21</v>
      </c>
      <c r="B22" t="s">
        <v>38</v>
      </c>
      <c r="C22" t="s">
        <v>292</v>
      </c>
      <c r="D22">
        <v>8000</v>
      </c>
      <c r="G22">
        <v>0</v>
      </c>
      <c r="H22">
        <v>0</v>
      </c>
    </row>
    <row r="23" spans="1:8">
      <c r="A23">
        <v>22</v>
      </c>
      <c r="B23" t="s">
        <v>721</v>
      </c>
      <c r="C23" t="s">
        <v>292</v>
      </c>
      <c r="D23">
        <v>120</v>
      </c>
      <c r="G23">
        <v>0</v>
      </c>
      <c r="H23">
        <v>0</v>
      </c>
    </row>
    <row r="24" spans="1:8">
      <c r="A24">
        <v>23</v>
      </c>
      <c r="B24" t="s">
        <v>39</v>
      </c>
      <c r="C24" t="s">
        <v>292</v>
      </c>
      <c r="D24">
        <v>120</v>
      </c>
      <c r="G24">
        <v>0</v>
      </c>
      <c r="H24">
        <v>0</v>
      </c>
    </row>
    <row r="25" spans="1:8">
      <c r="A25">
        <v>24</v>
      </c>
      <c r="B25" t="s">
        <v>722</v>
      </c>
      <c r="C25" t="s">
        <v>296</v>
      </c>
      <c r="D25">
        <v>4</v>
      </c>
      <c r="G25">
        <v>0</v>
      </c>
      <c r="H25">
        <v>0</v>
      </c>
    </row>
    <row r="26" spans="1:8">
      <c r="A26">
        <v>25</v>
      </c>
      <c r="B26" t="s">
        <v>723</v>
      </c>
      <c r="C26" t="s">
        <v>297</v>
      </c>
      <c r="D26">
        <v>4</v>
      </c>
      <c r="G26">
        <v>0</v>
      </c>
      <c r="H26">
        <v>0</v>
      </c>
    </row>
    <row r="27" spans="1:8">
      <c r="A27">
        <v>26</v>
      </c>
      <c r="B27" t="s">
        <v>724</v>
      </c>
      <c r="C27" t="s">
        <v>297</v>
      </c>
      <c r="D27">
        <v>4</v>
      </c>
      <c r="G27">
        <v>0</v>
      </c>
      <c r="H27">
        <v>0</v>
      </c>
    </row>
    <row r="28" spans="1:8">
      <c r="A28">
        <v>27</v>
      </c>
      <c r="B28" t="s">
        <v>725</v>
      </c>
      <c r="C28" t="s">
        <v>292</v>
      </c>
      <c r="D28">
        <v>40</v>
      </c>
      <c r="G28">
        <v>0</v>
      </c>
      <c r="H28">
        <v>0</v>
      </c>
    </row>
    <row r="29" spans="1:8">
      <c r="A29">
        <v>28</v>
      </c>
      <c r="B29" t="s">
        <v>726</v>
      </c>
      <c r="C29" t="s">
        <v>292</v>
      </c>
      <c r="D29">
        <v>40</v>
      </c>
      <c r="G29">
        <v>0</v>
      </c>
      <c r="H29">
        <v>0</v>
      </c>
    </row>
    <row r="30" spans="1:8">
      <c r="A30">
        <v>29</v>
      </c>
      <c r="B30" t="s">
        <v>727</v>
      </c>
      <c r="C30" t="s">
        <v>292</v>
      </c>
      <c r="D30">
        <v>60</v>
      </c>
      <c r="G30">
        <v>0</v>
      </c>
      <c r="H30">
        <v>0</v>
      </c>
    </row>
    <row r="31" spans="1:8">
      <c r="A31">
        <v>30</v>
      </c>
      <c r="B31" t="s">
        <v>40</v>
      </c>
      <c r="C31" t="s">
        <v>292</v>
      </c>
      <c r="D31">
        <v>60</v>
      </c>
      <c r="G31">
        <v>0</v>
      </c>
      <c r="H31">
        <v>0</v>
      </c>
    </row>
    <row r="32" spans="1:8">
      <c r="A32">
        <v>31</v>
      </c>
      <c r="B32" t="s">
        <v>41</v>
      </c>
      <c r="C32" t="s">
        <v>292</v>
      </c>
      <c r="D32">
        <v>20</v>
      </c>
      <c r="G32">
        <v>0</v>
      </c>
      <c r="H32">
        <v>0</v>
      </c>
    </row>
    <row r="33" spans="1:8">
      <c r="A33">
        <v>32</v>
      </c>
      <c r="B33" t="s">
        <v>728</v>
      </c>
      <c r="C33" t="s">
        <v>292</v>
      </c>
      <c r="D33">
        <v>40</v>
      </c>
      <c r="G33">
        <v>0</v>
      </c>
      <c r="H33">
        <v>0</v>
      </c>
    </row>
    <row r="34" spans="1:8">
      <c r="A34">
        <v>33</v>
      </c>
      <c r="B34" t="s">
        <v>729</v>
      </c>
      <c r="C34" t="s">
        <v>292</v>
      </c>
      <c r="D34">
        <v>40</v>
      </c>
      <c r="G34">
        <v>0</v>
      </c>
      <c r="H34">
        <v>0</v>
      </c>
    </row>
    <row r="35" spans="1:8">
      <c r="A35">
        <v>34</v>
      </c>
      <c r="B35" t="s">
        <v>730</v>
      </c>
      <c r="C35" t="s">
        <v>292</v>
      </c>
      <c r="D35">
        <v>40</v>
      </c>
      <c r="G35">
        <v>0</v>
      </c>
      <c r="H35">
        <v>0</v>
      </c>
    </row>
    <row r="36" spans="1:8">
      <c r="A36">
        <v>35</v>
      </c>
      <c r="B36" t="s">
        <v>731</v>
      </c>
      <c r="C36" t="s">
        <v>292</v>
      </c>
      <c r="D36">
        <v>40</v>
      </c>
      <c r="G36">
        <v>0</v>
      </c>
      <c r="H36">
        <v>0</v>
      </c>
    </row>
    <row r="37" spans="1:8">
      <c r="A37">
        <v>36</v>
      </c>
      <c r="B37" t="s">
        <v>732</v>
      </c>
      <c r="C37" t="s">
        <v>292</v>
      </c>
      <c r="D37">
        <v>40</v>
      </c>
      <c r="G37">
        <v>0</v>
      </c>
      <c r="H37">
        <v>0</v>
      </c>
    </row>
    <row r="38" spans="1:8">
      <c r="A38">
        <v>37</v>
      </c>
      <c r="B38" t="s">
        <v>733</v>
      </c>
      <c r="C38" t="s">
        <v>292</v>
      </c>
      <c r="D38">
        <v>40</v>
      </c>
      <c r="G38">
        <v>0</v>
      </c>
      <c r="H38">
        <v>0</v>
      </c>
    </row>
    <row r="39" spans="1:8">
      <c r="A39">
        <v>38</v>
      </c>
      <c r="B39" t="s">
        <v>42</v>
      </c>
      <c r="C39" t="s">
        <v>292</v>
      </c>
      <c r="D39">
        <v>16</v>
      </c>
      <c r="G39">
        <v>0</v>
      </c>
      <c r="H39">
        <v>0</v>
      </c>
    </row>
    <row r="40" spans="1:8" ht="17.25" customHeight="1">
      <c r="A40">
        <v>39</v>
      </c>
      <c r="B40" t="s">
        <v>43</v>
      </c>
      <c r="C40" t="s">
        <v>292</v>
      </c>
      <c r="D40">
        <v>12</v>
      </c>
      <c r="G40">
        <v>0</v>
      </c>
      <c r="H40">
        <v>0</v>
      </c>
    </row>
    <row r="41" spans="1:8">
      <c r="A41">
        <v>40</v>
      </c>
      <c r="B41" t="s">
        <v>734</v>
      </c>
      <c r="C41" t="s">
        <v>292</v>
      </c>
      <c r="D41">
        <v>40</v>
      </c>
      <c r="G41">
        <v>0</v>
      </c>
      <c r="H41">
        <v>0</v>
      </c>
    </row>
    <row r="42" spans="1:8">
      <c r="A42">
        <v>41</v>
      </c>
      <c r="B42" t="s">
        <v>735</v>
      </c>
      <c r="C42" t="s">
        <v>292</v>
      </c>
      <c r="D42">
        <v>120</v>
      </c>
      <c r="G42">
        <v>0</v>
      </c>
      <c r="H42">
        <v>0</v>
      </c>
    </row>
    <row r="43" spans="1:8">
      <c r="A43">
        <v>42</v>
      </c>
      <c r="B43" t="s">
        <v>44</v>
      </c>
      <c r="C43" t="s">
        <v>298</v>
      </c>
      <c r="D43">
        <v>8</v>
      </c>
      <c r="G43">
        <v>0</v>
      </c>
      <c r="H43">
        <v>0</v>
      </c>
    </row>
    <row r="44" spans="1:8">
      <c r="A44">
        <v>43</v>
      </c>
      <c r="B44" t="s">
        <v>45</v>
      </c>
      <c r="C44" t="s">
        <v>292</v>
      </c>
      <c r="D44">
        <v>8</v>
      </c>
      <c r="G44">
        <v>0</v>
      </c>
      <c r="H44">
        <v>0</v>
      </c>
    </row>
    <row r="45" spans="1:8">
      <c r="A45">
        <v>44</v>
      </c>
      <c r="B45" t="s">
        <v>736</v>
      </c>
      <c r="C45" t="s">
        <v>292</v>
      </c>
      <c r="D45">
        <v>8</v>
      </c>
      <c r="G45">
        <v>0</v>
      </c>
      <c r="H45">
        <v>0</v>
      </c>
    </row>
    <row r="46" spans="1:8">
      <c r="A46">
        <v>45</v>
      </c>
      <c r="B46" t="s">
        <v>737</v>
      </c>
      <c r="C46" t="s">
        <v>292</v>
      </c>
      <c r="D46">
        <v>8</v>
      </c>
      <c r="G46">
        <v>0</v>
      </c>
      <c r="H46">
        <v>0</v>
      </c>
    </row>
    <row r="47" spans="1:8">
      <c r="A47">
        <v>46</v>
      </c>
      <c r="B47" t="s">
        <v>738</v>
      </c>
      <c r="C47" t="s">
        <v>292</v>
      </c>
      <c r="D47">
        <v>8</v>
      </c>
      <c r="G47">
        <v>0</v>
      </c>
      <c r="H47">
        <v>0</v>
      </c>
    </row>
    <row r="48" spans="1:8">
      <c r="A48">
        <v>47</v>
      </c>
      <c r="B48" t="s">
        <v>739</v>
      </c>
      <c r="C48" t="s">
        <v>292</v>
      </c>
      <c r="D48">
        <v>8</v>
      </c>
      <c r="G48">
        <v>0</v>
      </c>
      <c r="H48">
        <v>0</v>
      </c>
    </row>
    <row r="49" spans="1:8">
      <c r="A49">
        <v>48</v>
      </c>
      <c r="B49" t="s">
        <v>740</v>
      </c>
      <c r="C49" t="s">
        <v>292</v>
      </c>
      <c r="D49">
        <v>8</v>
      </c>
      <c r="G49">
        <v>0</v>
      </c>
      <c r="H49">
        <v>0</v>
      </c>
    </row>
    <row r="50" spans="1:8">
      <c r="A50">
        <v>49</v>
      </c>
      <c r="B50" t="s">
        <v>741</v>
      </c>
      <c r="C50" t="s">
        <v>292</v>
      </c>
      <c r="D50">
        <v>8</v>
      </c>
      <c r="G50">
        <v>0</v>
      </c>
      <c r="H50">
        <v>0</v>
      </c>
    </row>
    <row r="51" spans="1:8">
      <c r="A51">
        <v>50</v>
      </c>
      <c r="B51" t="s">
        <v>742</v>
      </c>
      <c r="C51" t="s">
        <v>292</v>
      </c>
      <c r="D51">
        <v>8</v>
      </c>
      <c r="G51">
        <v>0</v>
      </c>
      <c r="H51">
        <v>0</v>
      </c>
    </row>
    <row r="52" spans="1:8">
      <c r="A52">
        <v>51</v>
      </c>
      <c r="B52" t="s">
        <v>743</v>
      </c>
      <c r="C52" t="s">
        <v>292</v>
      </c>
      <c r="D52">
        <v>8</v>
      </c>
      <c r="G52">
        <v>0</v>
      </c>
      <c r="H52">
        <v>0</v>
      </c>
    </row>
    <row r="53" spans="1:8">
      <c r="A53">
        <v>52</v>
      </c>
      <c r="B53" t="s">
        <v>744</v>
      </c>
      <c r="C53" t="s">
        <v>292</v>
      </c>
      <c r="D53">
        <v>8</v>
      </c>
      <c r="G53">
        <v>0</v>
      </c>
      <c r="H53">
        <v>0</v>
      </c>
    </row>
    <row r="54" spans="1:8">
      <c r="A54">
        <v>53</v>
      </c>
      <c r="B54" t="s">
        <v>745</v>
      </c>
      <c r="C54" t="s">
        <v>292</v>
      </c>
      <c r="D54">
        <v>8</v>
      </c>
      <c r="G54">
        <v>0</v>
      </c>
      <c r="H54">
        <v>0</v>
      </c>
    </row>
    <row r="55" spans="1:8">
      <c r="A55">
        <v>54</v>
      </c>
      <c r="B55" t="s">
        <v>746</v>
      </c>
      <c r="C55" t="s">
        <v>292</v>
      </c>
      <c r="D55">
        <v>8</v>
      </c>
      <c r="G55">
        <v>0</v>
      </c>
      <c r="H55">
        <v>0</v>
      </c>
    </row>
    <row r="56" spans="1:8">
      <c r="A56">
        <v>55</v>
      </c>
      <c r="B56" t="s">
        <v>747</v>
      </c>
      <c r="C56" t="s">
        <v>292</v>
      </c>
      <c r="D56">
        <v>8</v>
      </c>
      <c r="G56">
        <v>0</v>
      </c>
      <c r="H56">
        <v>0</v>
      </c>
    </row>
    <row r="57" spans="1:8">
      <c r="A57">
        <v>56</v>
      </c>
      <c r="B57" t="s">
        <v>748</v>
      </c>
      <c r="C57" t="s">
        <v>292</v>
      </c>
      <c r="D57">
        <v>20</v>
      </c>
      <c r="G57">
        <v>0</v>
      </c>
      <c r="H57">
        <v>0</v>
      </c>
    </row>
    <row r="58" spans="1:8">
      <c r="A58">
        <v>57</v>
      </c>
      <c r="B58" t="s">
        <v>46</v>
      </c>
      <c r="C58" t="s">
        <v>299</v>
      </c>
      <c r="D58">
        <v>16</v>
      </c>
      <c r="G58">
        <v>0</v>
      </c>
      <c r="H58">
        <v>0</v>
      </c>
    </row>
    <row r="59" spans="1:8">
      <c r="A59">
        <v>58</v>
      </c>
      <c r="B59" t="s">
        <v>749</v>
      </c>
      <c r="C59" t="s">
        <v>292</v>
      </c>
      <c r="D59">
        <v>8</v>
      </c>
      <c r="G59">
        <v>0</v>
      </c>
      <c r="H59">
        <v>0</v>
      </c>
    </row>
    <row r="60" spans="1:8">
      <c r="A60">
        <v>59</v>
      </c>
      <c r="B60" t="s">
        <v>750</v>
      </c>
      <c r="C60" t="s">
        <v>292</v>
      </c>
      <c r="D60">
        <v>8</v>
      </c>
      <c r="G60">
        <v>0</v>
      </c>
      <c r="H60">
        <v>0</v>
      </c>
    </row>
    <row r="61" spans="1:8">
      <c r="A61">
        <v>60</v>
      </c>
      <c r="B61" t="s">
        <v>751</v>
      </c>
      <c r="C61" t="s">
        <v>292</v>
      </c>
      <c r="D61">
        <v>8</v>
      </c>
      <c r="G61">
        <v>0</v>
      </c>
      <c r="H61">
        <v>0</v>
      </c>
    </row>
    <row r="62" spans="1:8">
      <c r="A62">
        <v>61</v>
      </c>
      <c r="B62" t="s">
        <v>752</v>
      </c>
      <c r="C62" t="s">
        <v>292</v>
      </c>
      <c r="D62">
        <v>12</v>
      </c>
      <c r="G62">
        <v>0</v>
      </c>
      <c r="H62">
        <v>0</v>
      </c>
    </row>
    <row r="63" spans="1:8">
      <c r="A63">
        <v>62</v>
      </c>
      <c r="B63" t="s">
        <v>753</v>
      </c>
      <c r="C63" t="s">
        <v>292</v>
      </c>
      <c r="D63">
        <v>12</v>
      </c>
      <c r="G63">
        <v>0</v>
      </c>
      <c r="H63">
        <v>0</v>
      </c>
    </row>
    <row r="64" spans="1:8">
      <c r="A64">
        <v>63</v>
      </c>
      <c r="B64" t="s">
        <v>47</v>
      </c>
      <c r="C64" t="s">
        <v>292</v>
      </c>
      <c r="D64">
        <v>600</v>
      </c>
      <c r="G64">
        <v>0</v>
      </c>
      <c r="H64">
        <v>0</v>
      </c>
    </row>
    <row r="65" spans="1:11">
      <c r="A65">
        <v>64</v>
      </c>
      <c r="B65" t="s">
        <v>48</v>
      </c>
      <c r="C65" t="s">
        <v>292</v>
      </c>
      <c r="D65">
        <v>10</v>
      </c>
      <c r="G65">
        <v>0</v>
      </c>
      <c r="H65">
        <v>0</v>
      </c>
    </row>
    <row r="66" spans="1:11">
      <c r="A66">
        <v>65</v>
      </c>
      <c r="B66" t="s">
        <v>49</v>
      </c>
      <c r="C66" t="s">
        <v>292</v>
      </c>
      <c r="D66">
        <v>150</v>
      </c>
      <c r="G66">
        <v>0</v>
      </c>
      <c r="H66">
        <v>0</v>
      </c>
    </row>
    <row r="67" spans="1:11">
      <c r="A67">
        <v>66</v>
      </c>
      <c r="B67" t="s">
        <v>50</v>
      </c>
      <c r="C67" t="s">
        <v>292</v>
      </c>
      <c r="D67">
        <v>40</v>
      </c>
      <c r="E67">
        <v>12140</v>
      </c>
      <c r="F67">
        <v>1942.4</v>
      </c>
      <c r="G67">
        <v>14082.4</v>
      </c>
      <c r="H67" s="20">
        <v>563296</v>
      </c>
      <c r="I67" t="s">
        <v>1472</v>
      </c>
      <c r="J67" t="s">
        <v>1473</v>
      </c>
      <c r="K67" t="s">
        <v>1474</v>
      </c>
    </row>
    <row r="68" spans="1:11">
      <c r="A68">
        <v>67</v>
      </c>
      <c r="B68" t="s">
        <v>51</v>
      </c>
      <c r="C68" t="s">
        <v>292</v>
      </c>
      <c r="D68">
        <v>40</v>
      </c>
      <c r="E68">
        <v>9633</v>
      </c>
      <c r="F68">
        <v>1541.28</v>
      </c>
      <c r="G68">
        <v>11174.28</v>
      </c>
      <c r="H68" s="20">
        <v>446971.2</v>
      </c>
      <c r="I68" t="s">
        <v>1472</v>
      </c>
      <c r="J68" t="s">
        <v>1473</v>
      </c>
      <c r="K68" t="s">
        <v>1475</v>
      </c>
    </row>
    <row r="69" spans="1:11">
      <c r="A69">
        <v>68</v>
      </c>
      <c r="B69" t="s">
        <v>52</v>
      </c>
      <c r="C69" t="s">
        <v>292</v>
      </c>
      <c r="D69">
        <v>12</v>
      </c>
      <c r="G69">
        <v>0</v>
      </c>
      <c r="H69">
        <v>0</v>
      </c>
    </row>
    <row r="70" spans="1:11">
      <c r="A70">
        <v>69</v>
      </c>
      <c r="B70" t="s">
        <v>754</v>
      </c>
      <c r="C70" t="s">
        <v>878</v>
      </c>
      <c r="D70">
        <v>4</v>
      </c>
      <c r="G70">
        <v>0</v>
      </c>
      <c r="H70">
        <v>0</v>
      </c>
    </row>
    <row r="71" spans="1:11">
      <c r="A71">
        <v>70</v>
      </c>
      <c r="B71" t="s">
        <v>755</v>
      </c>
      <c r="C71" t="s">
        <v>878</v>
      </c>
      <c r="D71">
        <v>4</v>
      </c>
      <c r="G71">
        <v>0</v>
      </c>
      <c r="H71">
        <v>0</v>
      </c>
    </row>
    <row r="72" spans="1:11">
      <c r="A72">
        <v>71</v>
      </c>
      <c r="B72" t="s">
        <v>53</v>
      </c>
      <c r="C72" t="s">
        <v>292</v>
      </c>
      <c r="D72">
        <v>4800</v>
      </c>
      <c r="G72">
        <v>0</v>
      </c>
      <c r="H72">
        <v>0</v>
      </c>
    </row>
    <row r="73" spans="1:11">
      <c r="A73">
        <v>72</v>
      </c>
      <c r="B73" t="s">
        <v>54</v>
      </c>
      <c r="C73" t="s">
        <v>300</v>
      </c>
      <c r="D73">
        <v>2</v>
      </c>
      <c r="G73">
        <v>0</v>
      </c>
      <c r="H73">
        <v>0</v>
      </c>
    </row>
    <row r="74" spans="1:11">
      <c r="A74">
        <v>73</v>
      </c>
      <c r="B74" t="s">
        <v>55</v>
      </c>
      <c r="C74" t="s">
        <v>292</v>
      </c>
      <c r="D74">
        <v>40</v>
      </c>
      <c r="G74">
        <v>0</v>
      </c>
      <c r="H74">
        <v>0</v>
      </c>
    </row>
    <row r="75" spans="1:11">
      <c r="A75">
        <v>74</v>
      </c>
      <c r="B75" t="s">
        <v>56</v>
      </c>
      <c r="C75" t="s">
        <v>292</v>
      </c>
      <c r="D75">
        <v>20</v>
      </c>
      <c r="G75">
        <v>0</v>
      </c>
      <c r="H75">
        <v>0</v>
      </c>
    </row>
    <row r="76" spans="1:11">
      <c r="A76">
        <v>75</v>
      </c>
      <c r="B76" t="s">
        <v>57</v>
      </c>
      <c r="C76" t="s">
        <v>292</v>
      </c>
      <c r="D76">
        <v>20</v>
      </c>
      <c r="G76">
        <v>0</v>
      </c>
      <c r="H76">
        <v>0</v>
      </c>
    </row>
    <row r="77" spans="1:11">
      <c r="A77">
        <v>76</v>
      </c>
      <c r="B77" t="s">
        <v>58</v>
      </c>
      <c r="C77" t="s">
        <v>292</v>
      </c>
      <c r="D77">
        <v>40</v>
      </c>
      <c r="G77">
        <v>0</v>
      </c>
      <c r="H77">
        <v>0</v>
      </c>
    </row>
    <row r="78" spans="1:11">
      <c r="A78">
        <v>77</v>
      </c>
      <c r="B78" t="s">
        <v>59</v>
      </c>
      <c r="C78" t="s">
        <v>292</v>
      </c>
      <c r="D78">
        <v>40</v>
      </c>
      <c r="G78">
        <v>0</v>
      </c>
      <c r="H78">
        <v>0</v>
      </c>
    </row>
    <row r="79" spans="1:11">
      <c r="A79">
        <v>78</v>
      </c>
      <c r="B79" t="s">
        <v>60</v>
      </c>
      <c r="C79" t="s">
        <v>292</v>
      </c>
      <c r="D79">
        <v>80</v>
      </c>
      <c r="G79">
        <v>0</v>
      </c>
      <c r="H79">
        <v>0</v>
      </c>
    </row>
    <row r="80" spans="1:11">
      <c r="A80">
        <v>79</v>
      </c>
      <c r="B80" t="s">
        <v>61</v>
      </c>
      <c r="C80" t="s">
        <v>292</v>
      </c>
      <c r="D80">
        <v>600</v>
      </c>
      <c r="G80">
        <v>0</v>
      </c>
      <c r="H80">
        <v>0</v>
      </c>
    </row>
    <row r="81" spans="1:8">
      <c r="A81">
        <v>80</v>
      </c>
      <c r="B81" t="s">
        <v>62</v>
      </c>
      <c r="C81" t="s">
        <v>292</v>
      </c>
      <c r="D81">
        <v>200</v>
      </c>
      <c r="G81">
        <v>0</v>
      </c>
      <c r="H81">
        <v>0</v>
      </c>
    </row>
    <row r="82" spans="1:8">
      <c r="A82">
        <v>81</v>
      </c>
      <c r="B82" t="s">
        <v>63</v>
      </c>
      <c r="C82" t="s">
        <v>292</v>
      </c>
      <c r="D82">
        <v>600</v>
      </c>
      <c r="G82">
        <v>0</v>
      </c>
      <c r="H82">
        <v>0</v>
      </c>
    </row>
    <row r="83" spans="1:8">
      <c r="A83">
        <v>82</v>
      </c>
      <c r="B83" t="s">
        <v>756</v>
      </c>
      <c r="C83" t="s">
        <v>292</v>
      </c>
      <c r="D83">
        <v>4</v>
      </c>
      <c r="G83">
        <v>0</v>
      </c>
      <c r="H83">
        <v>0</v>
      </c>
    </row>
    <row r="84" spans="1:8">
      <c r="A84">
        <v>83</v>
      </c>
      <c r="B84" t="s">
        <v>757</v>
      </c>
      <c r="C84" t="s">
        <v>292</v>
      </c>
      <c r="D84">
        <v>4</v>
      </c>
      <c r="G84">
        <v>0</v>
      </c>
      <c r="H84">
        <v>0</v>
      </c>
    </row>
    <row r="85" spans="1:8">
      <c r="A85">
        <v>84</v>
      </c>
      <c r="B85" t="s">
        <v>758</v>
      </c>
      <c r="C85" t="s">
        <v>292</v>
      </c>
      <c r="D85">
        <v>4</v>
      </c>
      <c r="G85">
        <v>0</v>
      </c>
      <c r="H85">
        <v>0</v>
      </c>
    </row>
    <row r="86" spans="1:8">
      <c r="A86">
        <v>85</v>
      </c>
      <c r="B86" t="s">
        <v>66</v>
      </c>
      <c r="C86" t="s">
        <v>292</v>
      </c>
      <c r="D86">
        <v>160</v>
      </c>
      <c r="G86">
        <v>0</v>
      </c>
      <c r="H86">
        <v>0</v>
      </c>
    </row>
    <row r="87" spans="1:8">
      <c r="A87">
        <v>86</v>
      </c>
      <c r="B87" t="s">
        <v>68</v>
      </c>
      <c r="C87" t="s">
        <v>292</v>
      </c>
      <c r="D87">
        <v>800</v>
      </c>
      <c r="G87">
        <v>0</v>
      </c>
      <c r="H87">
        <v>0</v>
      </c>
    </row>
    <row r="88" spans="1:8">
      <c r="A88">
        <v>87</v>
      </c>
      <c r="B88" t="s">
        <v>67</v>
      </c>
      <c r="C88" t="s">
        <v>292</v>
      </c>
      <c r="D88">
        <v>800</v>
      </c>
      <c r="G88">
        <v>0</v>
      </c>
      <c r="H88">
        <v>0</v>
      </c>
    </row>
    <row r="89" spans="1:8">
      <c r="A89">
        <v>88</v>
      </c>
      <c r="B89" t="s">
        <v>69</v>
      </c>
      <c r="C89" t="s">
        <v>292</v>
      </c>
      <c r="D89">
        <v>3200</v>
      </c>
      <c r="G89">
        <v>0</v>
      </c>
      <c r="H89">
        <v>0</v>
      </c>
    </row>
    <row r="90" spans="1:8">
      <c r="A90">
        <v>89</v>
      </c>
      <c r="B90" t="s">
        <v>759</v>
      </c>
      <c r="C90" t="s">
        <v>292</v>
      </c>
      <c r="D90">
        <v>4000</v>
      </c>
      <c r="G90">
        <v>0</v>
      </c>
      <c r="H90">
        <v>0</v>
      </c>
    </row>
    <row r="91" spans="1:8">
      <c r="A91">
        <v>90</v>
      </c>
      <c r="B91" t="s">
        <v>760</v>
      </c>
      <c r="C91" t="s">
        <v>292</v>
      </c>
      <c r="D91">
        <v>200</v>
      </c>
      <c r="G91">
        <v>0</v>
      </c>
      <c r="H91">
        <v>0</v>
      </c>
    </row>
    <row r="92" spans="1:8">
      <c r="A92">
        <v>91</v>
      </c>
      <c r="B92" t="s">
        <v>70</v>
      </c>
      <c r="C92" t="s">
        <v>292</v>
      </c>
      <c r="D92">
        <v>1200</v>
      </c>
      <c r="G92">
        <v>0</v>
      </c>
      <c r="H92">
        <v>0</v>
      </c>
    </row>
    <row r="93" spans="1:8">
      <c r="A93">
        <v>92</v>
      </c>
      <c r="B93" t="s">
        <v>761</v>
      </c>
      <c r="C93" t="s">
        <v>292</v>
      </c>
      <c r="D93">
        <v>400</v>
      </c>
      <c r="G93">
        <v>0</v>
      </c>
      <c r="H93">
        <v>0</v>
      </c>
    </row>
    <row r="94" spans="1:8">
      <c r="A94">
        <v>93</v>
      </c>
      <c r="B94" t="s">
        <v>71</v>
      </c>
      <c r="C94" t="s">
        <v>292</v>
      </c>
      <c r="D94">
        <v>800</v>
      </c>
      <c r="G94">
        <v>0</v>
      </c>
      <c r="H94">
        <v>0</v>
      </c>
    </row>
    <row r="95" spans="1:8">
      <c r="A95">
        <v>94</v>
      </c>
      <c r="B95" t="s">
        <v>762</v>
      </c>
      <c r="C95" t="s">
        <v>292</v>
      </c>
      <c r="D95">
        <v>400</v>
      </c>
      <c r="G95">
        <v>0</v>
      </c>
      <c r="H95">
        <v>0</v>
      </c>
    </row>
    <row r="96" spans="1:8">
      <c r="A96">
        <v>95</v>
      </c>
      <c r="B96" t="s">
        <v>72</v>
      </c>
      <c r="C96" t="s">
        <v>292</v>
      </c>
      <c r="D96">
        <v>800</v>
      </c>
      <c r="G96">
        <v>0</v>
      </c>
      <c r="H96">
        <v>0</v>
      </c>
    </row>
    <row r="97" spans="1:12">
      <c r="A97">
        <v>96</v>
      </c>
      <c r="B97" t="s">
        <v>763</v>
      </c>
      <c r="C97" t="s">
        <v>292</v>
      </c>
      <c r="D97">
        <v>2</v>
      </c>
      <c r="G97">
        <v>0</v>
      </c>
      <c r="H97">
        <v>0</v>
      </c>
    </row>
    <row r="98" spans="1:12">
      <c r="A98">
        <v>97</v>
      </c>
      <c r="B98" t="s">
        <v>764</v>
      </c>
      <c r="C98" t="s">
        <v>292</v>
      </c>
      <c r="D98">
        <v>2</v>
      </c>
      <c r="G98">
        <v>0</v>
      </c>
      <c r="H98">
        <v>0</v>
      </c>
    </row>
    <row r="99" spans="1:12">
      <c r="A99">
        <v>98</v>
      </c>
      <c r="B99" t="s">
        <v>765</v>
      </c>
      <c r="C99" t="s">
        <v>292</v>
      </c>
      <c r="D99">
        <v>2</v>
      </c>
      <c r="G99">
        <v>0</v>
      </c>
      <c r="H99">
        <v>0</v>
      </c>
    </row>
    <row r="100" spans="1:12">
      <c r="A100">
        <v>99</v>
      </c>
      <c r="B100" t="s">
        <v>766</v>
      </c>
      <c r="C100" t="s">
        <v>292</v>
      </c>
      <c r="D100">
        <v>8</v>
      </c>
      <c r="G100">
        <v>0</v>
      </c>
      <c r="H100">
        <v>0</v>
      </c>
    </row>
    <row r="101" spans="1:12" ht="15" customHeight="1">
      <c r="A101">
        <v>100</v>
      </c>
      <c r="B101" t="s">
        <v>73</v>
      </c>
      <c r="C101" t="s">
        <v>292</v>
      </c>
      <c r="D101">
        <v>96</v>
      </c>
      <c r="G101">
        <v>0</v>
      </c>
      <c r="H101">
        <v>0</v>
      </c>
    </row>
    <row r="102" spans="1:12">
      <c r="A102">
        <v>101</v>
      </c>
      <c r="B102" t="s">
        <v>74</v>
      </c>
      <c r="C102" t="s">
        <v>292</v>
      </c>
      <c r="D102">
        <v>48</v>
      </c>
      <c r="G102">
        <v>0</v>
      </c>
      <c r="H102">
        <v>0</v>
      </c>
    </row>
    <row r="103" spans="1:12">
      <c r="A103">
        <v>102</v>
      </c>
      <c r="B103" t="s">
        <v>75</v>
      </c>
      <c r="C103" t="s">
        <v>301</v>
      </c>
      <c r="D103">
        <v>30</v>
      </c>
      <c r="G103">
        <v>0</v>
      </c>
      <c r="H103">
        <v>0</v>
      </c>
    </row>
    <row r="104" spans="1:12">
      <c r="A104">
        <v>103</v>
      </c>
      <c r="B104" t="s">
        <v>76</v>
      </c>
      <c r="C104" t="s">
        <v>292</v>
      </c>
      <c r="D104">
        <v>24</v>
      </c>
      <c r="E104">
        <v>3659</v>
      </c>
      <c r="F104">
        <v>585.44000000000005</v>
      </c>
      <c r="G104">
        <v>4244.4400000000005</v>
      </c>
      <c r="H104" s="20">
        <v>101866.56000000001</v>
      </c>
      <c r="I104" t="s">
        <v>1472</v>
      </c>
      <c r="J104" t="s">
        <v>1473</v>
      </c>
      <c r="K104" t="s">
        <v>1476</v>
      </c>
    </row>
    <row r="105" spans="1:12">
      <c r="A105">
        <v>104</v>
      </c>
      <c r="B105" t="s">
        <v>77</v>
      </c>
      <c r="C105" t="s">
        <v>302</v>
      </c>
      <c r="D105">
        <v>4</v>
      </c>
      <c r="G105">
        <v>0</v>
      </c>
      <c r="H105">
        <v>0</v>
      </c>
    </row>
    <row r="106" spans="1:12">
      <c r="A106">
        <v>105</v>
      </c>
      <c r="B106" t="s">
        <v>78</v>
      </c>
      <c r="C106" t="s">
        <v>879</v>
      </c>
      <c r="D106">
        <v>30</v>
      </c>
      <c r="E106">
        <v>110000</v>
      </c>
      <c r="G106">
        <v>110000</v>
      </c>
      <c r="H106" s="20">
        <v>3300000</v>
      </c>
      <c r="I106" t="s">
        <v>1477</v>
      </c>
      <c r="J106" t="s">
        <v>1478</v>
      </c>
      <c r="K106" t="s">
        <v>1479</v>
      </c>
      <c r="L106">
        <v>110000</v>
      </c>
    </row>
    <row r="107" spans="1:12">
      <c r="A107">
        <v>106</v>
      </c>
      <c r="B107" t="s">
        <v>79</v>
      </c>
      <c r="C107" t="s">
        <v>292</v>
      </c>
      <c r="D107">
        <v>12</v>
      </c>
      <c r="G107">
        <v>0</v>
      </c>
      <c r="H107">
        <v>0</v>
      </c>
    </row>
    <row r="108" spans="1:12">
      <c r="A108">
        <v>107</v>
      </c>
      <c r="B108" t="s">
        <v>80</v>
      </c>
      <c r="C108" t="s">
        <v>303</v>
      </c>
      <c r="D108">
        <v>8</v>
      </c>
      <c r="G108">
        <v>0</v>
      </c>
      <c r="H108">
        <v>0</v>
      </c>
    </row>
    <row r="109" spans="1:12">
      <c r="A109">
        <v>108</v>
      </c>
      <c r="B109" t="s">
        <v>81</v>
      </c>
      <c r="C109" t="s">
        <v>292</v>
      </c>
      <c r="D109">
        <v>200</v>
      </c>
      <c r="G109">
        <v>0</v>
      </c>
      <c r="H109">
        <v>0</v>
      </c>
    </row>
    <row r="110" spans="1:12">
      <c r="A110">
        <v>109</v>
      </c>
      <c r="B110" t="s">
        <v>82</v>
      </c>
      <c r="C110" t="s">
        <v>292</v>
      </c>
      <c r="D110">
        <v>80</v>
      </c>
      <c r="G110">
        <v>0</v>
      </c>
      <c r="H110">
        <v>0</v>
      </c>
    </row>
    <row r="111" spans="1:12">
      <c r="A111">
        <v>110</v>
      </c>
      <c r="B111" t="s">
        <v>767</v>
      </c>
      <c r="C111" t="s">
        <v>292</v>
      </c>
      <c r="D111">
        <v>4</v>
      </c>
      <c r="G111">
        <v>0</v>
      </c>
      <c r="H111">
        <v>0</v>
      </c>
    </row>
    <row r="112" spans="1:12">
      <c r="A112">
        <v>111</v>
      </c>
      <c r="B112" t="s">
        <v>768</v>
      </c>
      <c r="C112" t="s">
        <v>292</v>
      </c>
      <c r="D112">
        <v>20</v>
      </c>
      <c r="G112">
        <v>0</v>
      </c>
      <c r="H112">
        <v>0</v>
      </c>
    </row>
    <row r="113" spans="1:8">
      <c r="A113">
        <v>112</v>
      </c>
      <c r="B113" t="s">
        <v>769</v>
      </c>
      <c r="C113" t="s">
        <v>292</v>
      </c>
      <c r="D113">
        <v>15</v>
      </c>
      <c r="G113">
        <v>0</v>
      </c>
      <c r="H113">
        <v>0</v>
      </c>
    </row>
    <row r="114" spans="1:8">
      <c r="A114">
        <v>113</v>
      </c>
      <c r="B114" t="s">
        <v>770</v>
      </c>
      <c r="C114" t="s">
        <v>292</v>
      </c>
      <c r="D114">
        <v>15</v>
      </c>
      <c r="G114">
        <v>0</v>
      </c>
      <c r="H114">
        <v>0</v>
      </c>
    </row>
    <row r="115" spans="1:8">
      <c r="A115">
        <v>114</v>
      </c>
      <c r="B115" t="s">
        <v>771</v>
      </c>
      <c r="C115" t="s">
        <v>292</v>
      </c>
      <c r="D115">
        <v>40</v>
      </c>
      <c r="G115">
        <v>0</v>
      </c>
      <c r="H115">
        <v>0</v>
      </c>
    </row>
    <row r="116" spans="1:8">
      <c r="A116">
        <v>115</v>
      </c>
      <c r="B116" t="s">
        <v>772</v>
      </c>
      <c r="C116" t="s">
        <v>292</v>
      </c>
      <c r="D116">
        <v>20</v>
      </c>
      <c r="G116">
        <v>0</v>
      </c>
      <c r="H116">
        <v>0</v>
      </c>
    </row>
    <row r="117" spans="1:8">
      <c r="A117">
        <v>116</v>
      </c>
      <c r="B117" t="s">
        <v>773</v>
      </c>
      <c r="C117" t="s">
        <v>292</v>
      </c>
      <c r="D117">
        <v>2</v>
      </c>
      <c r="G117">
        <v>0</v>
      </c>
      <c r="H117">
        <v>0</v>
      </c>
    </row>
    <row r="118" spans="1:8">
      <c r="A118">
        <v>117</v>
      </c>
      <c r="B118" t="s">
        <v>774</v>
      </c>
      <c r="C118" t="s">
        <v>292</v>
      </c>
      <c r="D118">
        <v>2</v>
      </c>
      <c r="G118">
        <v>0</v>
      </c>
      <c r="H118">
        <v>0</v>
      </c>
    </row>
    <row r="119" spans="1:8">
      <c r="A119">
        <v>118</v>
      </c>
      <c r="B119" t="s">
        <v>775</v>
      </c>
      <c r="C119" t="s">
        <v>292</v>
      </c>
      <c r="D119">
        <v>2</v>
      </c>
      <c r="G119">
        <v>0</v>
      </c>
      <c r="H119">
        <v>0</v>
      </c>
    </row>
    <row r="120" spans="1:8">
      <c r="A120">
        <v>119</v>
      </c>
      <c r="B120" t="s">
        <v>776</v>
      </c>
      <c r="C120" t="s">
        <v>292</v>
      </c>
      <c r="D120">
        <v>10</v>
      </c>
      <c r="G120">
        <v>0</v>
      </c>
      <c r="H120">
        <v>0</v>
      </c>
    </row>
    <row r="121" spans="1:8">
      <c r="A121">
        <v>120</v>
      </c>
      <c r="B121" t="s">
        <v>83</v>
      </c>
      <c r="C121" t="s">
        <v>292</v>
      </c>
      <c r="D121">
        <v>2000</v>
      </c>
      <c r="G121">
        <v>0</v>
      </c>
      <c r="H121">
        <v>0</v>
      </c>
    </row>
    <row r="122" spans="1:8">
      <c r="A122">
        <v>121</v>
      </c>
      <c r="B122" t="s">
        <v>777</v>
      </c>
      <c r="C122" t="s">
        <v>292</v>
      </c>
      <c r="D122">
        <v>20</v>
      </c>
      <c r="G122">
        <v>0</v>
      </c>
      <c r="H122">
        <v>0</v>
      </c>
    </row>
    <row r="123" spans="1:8">
      <c r="A123">
        <v>122</v>
      </c>
      <c r="B123" t="s">
        <v>778</v>
      </c>
      <c r="C123" t="s">
        <v>291</v>
      </c>
      <c r="D123">
        <v>4</v>
      </c>
      <c r="G123">
        <v>0</v>
      </c>
      <c r="H123">
        <v>0</v>
      </c>
    </row>
    <row r="124" spans="1:8">
      <c r="A124">
        <v>123</v>
      </c>
      <c r="B124" t="s">
        <v>84</v>
      </c>
      <c r="C124" t="s">
        <v>291</v>
      </c>
      <c r="D124">
        <v>40</v>
      </c>
      <c r="G124">
        <v>0</v>
      </c>
      <c r="H124">
        <v>0</v>
      </c>
    </row>
    <row r="125" spans="1:8">
      <c r="A125">
        <v>124</v>
      </c>
      <c r="B125" t="s">
        <v>85</v>
      </c>
      <c r="C125" t="s">
        <v>291</v>
      </c>
      <c r="D125">
        <v>4</v>
      </c>
      <c r="G125">
        <v>0</v>
      </c>
      <c r="H125">
        <v>0</v>
      </c>
    </row>
    <row r="126" spans="1:8">
      <c r="A126">
        <v>125</v>
      </c>
      <c r="B126" t="s">
        <v>86</v>
      </c>
      <c r="C126" t="s">
        <v>291</v>
      </c>
      <c r="D126">
        <v>12</v>
      </c>
      <c r="G126">
        <v>0</v>
      </c>
      <c r="H126">
        <v>0</v>
      </c>
    </row>
    <row r="127" spans="1:8">
      <c r="A127">
        <v>126</v>
      </c>
      <c r="B127" t="s">
        <v>779</v>
      </c>
      <c r="C127" t="s">
        <v>291</v>
      </c>
      <c r="D127">
        <v>4</v>
      </c>
      <c r="G127">
        <v>0</v>
      </c>
      <c r="H127">
        <v>0</v>
      </c>
    </row>
    <row r="128" spans="1:8">
      <c r="A128">
        <v>127</v>
      </c>
      <c r="B128" t="s">
        <v>87</v>
      </c>
      <c r="C128" t="s">
        <v>291</v>
      </c>
      <c r="D128">
        <v>48</v>
      </c>
      <c r="G128">
        <v>0</v>
      </c>
      <c r="H128">
        <v>0</v>
      </c>
    </row>
    <row r="129" spans="1:11">
      <c r="A129">
        <v>128</v>
      </c>
      <c r="B129" t="s">
        <v>88</v>
      </c>
      <c r="C129" t="s">
        <v>304</v>
      </c>
      <c r="D129">
        <v>12</v>
      </c>
      <c r="G129">
        <v>0</v>
      </c>
      <c r="H129">
        <v>0</v>
      </c>
    </row>
    <row r="130" spans="1:11">
      <c r="A130">
        <v>129</v>
      </c>
      <c r="B130" t="s">
        <v>89</v>
      </c>
      <c r="C130" t="s">
        <v>292</v>
      </c>
      <c r="D130">
        <v>600</v>
      </c>
      <c r="G130">
        <v>0</v>
      </c>
      <c r="H130">
        <v>0</v>
      </c>
    </row>
    <row r="131" spans="1:11">
      <c r="A131">
        <v>130</v>
      </c>
      <c r="B131" t="s">
        <v>780</v>
      </c>
      <c r="C131" t="s">
        <v>292</v>
      </c>
      <c r="D131">
        <v>200</v>
      </c>
      <c r="G131">
        <v>0</v>
      </c>
      <c r="H131">
        <v>0</v>
      </c>
    </row>
    <row r="132" spans="1:11">
      <c r="A132">
        <v>131</v>
      </c>
      <c r="B132" t="s">
        <v>90</v>
      </c>
      <c r="C132" t="s">
        <v>292</v>
      </c>
      <c r="D132">
        <v>6</v>
      </c>
      <c r="G132">
        <v>0</v>
      </c>
      <c r="H132">
        <v>0</v>
      </c>
    </row>
    <row r="133" spans="1:11">
      <c r="A133">
        <v>132</v>
      </c>
      <c r="B133" t="s">
        <v>91</v>
      </c>
      <c r="C133" t="s">
        <v>292</v>
      </c>
      <c r="D133">
        <v>8</v>
      </c>
      <c r="E133">
        <v>35000</v>
      </c>
      <c r="F133">
        <v>5600</v>
      </c>
      <c r="G133">
        <v>40600</v>
      </c>
      <c r="H133" s="20">
        <v>324800</v>
      </c>
      <c r="I133" t="s">
        <v>1472</v>
      </c>
      <c r="J133" t="s">
        <v>1473</v>
      </c>
      <c r="K133" t="s">
        <v>1480</v>
      </c>
    </row>
    <row r="134" spans="1:11">
      <c r="A134">
        <v>133</v>
      </c>
      <c r="B134" t="s">
        <v>92</v>
      </c>
      <c r="C134" t="s">
        <v>305</v>
      </c>
      <c r="D134">
        <v>8</v>
      </c>
      <c r="E134">
        <v>35000</v>
      </c>
      <c r="F134">
        <v>5600</v>
      </c>
      <c r="G134">
        <v>40600</v>
      </c>
      <c r="H134" s="20">
        <v>324800</v>
      </c>
      <c r="I134" t="s">
        <v>1472</v>
      </c>
      <c r="J134" t="s">
        <v>1473</v>
      </c>
      <c r="K134" t="s">
        <v>1481</v>
      </c>
    </row>
    <row r="135" spans="1:11">
      <c r="A135">
        <v>134</v>
      </c>
      <c r="B135" t="s">
        <v>93</v>
      </c>
      <c r="C135" t="s">
        <v>306</v>
      </c>
      <c r="D135">
        <v>10</v>
      </c>
      <c r="E135">
        <v>2837</v>
      </c>
      <c r="F135">
        <v>453.92</v>
      </c>
      <c r="G135">
        <v>3290.92</v>
      </c>
      <c r="H135" s="20">
        <v>32909.199999999997</v>
      </c>
      <c r="I135" t="s">
        <v>1472</v>
      </c>
      <c r="J135" t="s">
        <v>1473</v>
      </c>
      <c r="K135" t="s">
        <v>1482</v>
      </c>
    </row>
    <row r="136" spans="1:11">
      <c r="A136">
        <v>135</v>
      </c>
      <c r="B136" t="s">
        <v>94</v>
      </c>
      <c r="C136" t="s">
        <v>306</v>
      </c>
      <c r="D136">
        <v>16</v>
      </c>
      <c r="E136">
        <v>2527</v>
      </c>
      <c r="F136">
        <v>404.32</v>
      </c>
      <c r="G136">
        <v>2931.32</v>
      </c>
      <c r="H136" s="20">
        <v>46901.120000000003</v>
      </c>
      <c r="I136" t="s">
        <v>1472</v>
      </c>
      <c r="J136" t="s">
        <v>1473</v>
      </c>
      <c r="K136" t="s">
        <v>1483</v>
      </c>
    </row>
    <row r="137" spans="1:11">
      <c r="A137">
        <v>136</v>
      </c>
      <c r="B137" t="s">
        <v>95</v>
      </c>
      <c r="C137" t="s">
        <v>307</v>
      </c>
      <c r="D137">
        <v>100</v>
      </c>
      <c r="G137">
        <v>0</v>
      </c>
      <c r="H137">
        <v>0</v>
      </c>
    </row>
    <row r="138" spans="1:11">
      <c r="A138">
        <v>137</v>
      </c>
      <c r="B138" t="s">
        <v>96</v>
      </c>
      <c r="C138" t="s">
        <v>292</v>
      </c>
      <c r="D138">
        <v>8</v>
      </c>
      <c r="G138">
        <v>0</v>
      </c>
      <c r="H138">
        <v>0</v>
      </c>
    </row>
    <row r="139" spans="1:11">
      <c r="A139">
        <v>138</v>
      </c>
      <c r="B139" t="s">
        <v>97</v>
      </c>
      <c r="C139" t="s">
        <v>307</v>
      </c>
      <c r="D139">
        <v>80</v>
      </c>
      <c r="G139">
        <v>0</v>
      </c>
      <c r="H139">
        <v>0</v>
      </c>
    </row>
    <row r="140" spans="1:11">
      <c r="A140">
        <v>139</v>
      </c>
      <c r="B140" t="s">
        <v>781</v>
      </c>
      <c r="C140" t="s">
        <v>313</v>
      </c>
      <c r="D140">
        <v>10</v>
      </c>
      <c r="G140">
        <v>0</v>
      </c>
      <c r="H140">
        <v>0</v>
      </c>
    </row>
    <row r="141" spans="1:11">
      <c r="A141">
        <v>140</v>
      </c>
      <c r="B141" t="s">
        <v>98</v>
      </c>
      <c r="C141" t="s">
        <v>292</v>
      </c>
      <c r="D141">
        <v>1200</v>
      </c>
      <c r="G141">
        <v>0</v>
      </c>
      <c r="H141">
        <v>0</v>
      </c>
    </row>
    <row r="142" spans="1:11">
      <c r="A142">
        <v>141</v>
      </c>
      <c r="B142" t="s">
        <v>99</v>
      </c>
      <c r="C142" t="s">
        <v>292</v>
      </c>
      <c r="D142">
        <v>10</v>
      </c>
      <c r="G142">
        <v>0</v>
      </c>
      <c r="H142">
        <v>0</v>
      </c>
    </row>
    <row r="143" spans="1:11">
      <c r="A143">
        <v>142</v>
      </c>
      <c r="B143" t="s">
        <v>100</v>
      </c>
      <c r="C143" t="s">
        <v>292</v>
      </c>
      <c r="D143">
        <v>5600</v>
      </c>
      <c r="G143">
        <v>0</v>
      </c>
      <c r="H143">
        <v>0</v>
      </c>
    </row>
    <row r="144" spans="1:11">
      <c r="A144">
        <v>143</v>
      </c>
      <c r="B144" t="s">
        <v>101</v>
      </c>
      <c r="C144" t="s">
        <v>292</v>
      </c>
      <c r="D144">
        <v>8</v>
      </c>
      <c r="G144">
        <v>0</v>
      </c>
      <c r="H144">
        <v>0</v>
      </c>
    </row>
    <row r="145" spans="1:8">
      <c r="A145">
        <v>144</v>
      </c>
      <c r="B145" t="s">
        <v>102</v>
      </c>
      <c r="C145" t="s">
        <v>292</v>
      </c>
      <c r="D145">
        <v>200</v>
      </c>
      <c r="G145">
        <v>0</v>
      </c>
      <c r="H145">
        <v>0</v>
      </c>
    </row>
    <row r="146" spans="1:8">
      <c r="A146">
        <v>145</v>
      </c>
      <c r="B146" t="s">
        <v>103</v>
      </c>
      <c r="C146" t="s">
        <v>308</v>
      </c>
      <c r="D146">
        <v>60</v>
      </c>
      <c r="G146">
        <v>0</v>
      </c>
      <c r="H146">
        <v>0</v>
      </c>
    </row>
    <row r="147" spans="1:8">
      <c r="A147">
        <v>146</v>
      </c>
      <c r="B147" t="s">
        <v>104</v>
      </c>
      <c r="C147" t="s">
        <v>303</v>
      </c>
      <c r="D147">
        <v>40</v>
      </c>
      <c r="G147">
        <v>0</v>
      </c>
      <c r="H147">
        <v>0</v>
      </c>
    </row>
    <row r="148" spans="1:8">
      <c r="A148">
        <v>147</v>
      </c>
      <c r="B148" t="s">
        <v>105</v>
      </c>
      <c r="C148" t="s">
        <v>309</v>
      </c>
      <c r="D148">
        <v>120</v>
      </c>
      <c r="G148">
        <v>0</v>
      </c>
      <c r="H148">
        <v>0</v>
      </c>
    </row>
    <row r="149" spans="1:8">
      <c r="A149">
        <v>148</v>
      </c>
      <c r="B149" t="s">
        <v>106</v>
      </c>
      <c r="C149" t="s">
        <v>310</v>
      </c>
      <c r="D149">
        <v>80</v>
      </c>
      <c r="G149">
        <v>0</v>
      </c>
      <c r="H149">
        <v>0</v>
      </c>
    </row>
    <row r="150" spans="1:8">
      <c r="A150">
        <v>149</v>
      </c>
      <c r="B150" t="s">
        <v>782</v>
      </c>
      <c r="C150" t="s">
        <v>292</v>
      </c>
      <c r="D150">
        <v>160</v>
      </c>
      <c r="G150">
        <v>0</v>
      </c>
      <c r="H150">
        <v>0</v>
      </c>
    </row>
    <row r="151" spans="1:8">
      <c r="A151">
        <v>150</v>
      </c>
      <c r="B151" t="s">
        <v>783</v>
      </c>
      <c r="D151">
        <v>100</v>
      </c>
      <c r="G151">
        <v>0</v>
      </c>
      <c r="H151">
        <v>0</v>
      </c>
    </row>
    <row r="152" spans="1:8">
      <c r="A152">
        <v>151</v>
      </c>
      <c r="B152" t="s">
        <v>784</v>
      </c>
      <c r="C152" t="s">
        <v>292</v>
      </c>
      <c r="D152">
        <v>200</v>
      </c>
      <c r="G152">
        <v>0</v>
      </c>
      <c r="H152">
        <v>0</v>
      </c>
    </row>
    <row r="153" spans="1:8">
      <c r="A153">
        <v>152</v>
      </c>
      <c r="B153" t="s">
        <v>785</v>
      </c>
      <c r="C153" t="s">
        <v>292</v>
      </c>
      <c r="D153">
        <v>400</v>
      </c>
      <c r="G153">
        <v>0</v>
      </c>
      <c r="H153">
        <v>0</v>
      </c>
    </row>
    <row r="154" spans="1:8">
      <c r="A154">
        <v>153</v>
      </c>
      <c r="B154" t="s">
        <v>786</v>
      </c>
      <c r="C154" t="s">
        <v>292</v>
      </c>
      <c r="D154">
        <v>200</v>
      </c>
      <c r="G154">
        <v>0</v>
      </c>
      <c r="H154">
        <v>0</v>
      </c>
    </row>
    <row r="155" spans="1:8">
      <c r="A155">
        <v>154</v>
      </c>
      <c r="B155" t="s">
        <v>107</v>
      </c>
      <c r="C155" t="s">
        <v>292</v>
      </c>
      <c r="D155">
        <v>200</v>
      </c>
      <c r="G155">
        <v>0</v>
      </c>
      <c r="H155">
        <v>0</v>
      </c>
    </row>
    <row r="156" spans="1:8">
      <c r="A156">
        <v>155</v>
      </c>
      <c r="B156" t="s">
        <v>108</v>
      </c>
      <c r="C156" t="s">
        <v>14</v>
      </c>
      <c r="D156">
        <v>4</v>
      </c>
      <c r="G156">
        <v>0</v>
      </c>
      <c r="H156">
        <v>0</v>
      </c>
    </row>
    <row r="157" spans="1:8">
      <c r="A157">
        <v>156</v>
      </c>
      <c r="B157" t="s">
        <v>109</v>
      </c>
      <c r="C157" t="s">
        <v>311</v>
      </c>
      <c r="D157">
        <v>200</v>
      </c>
      <c r="G157">
        <v>0</v>
      </c>
      <c r="H157">
        <v>0</v>
      </c>
    </row>
    <row r="158" spans="1:8">
      <c r="A158">
        <v>157</v>
      </c>
      <c r="B158" t="s">
        <v>110</v>
      </c>
      <c r="C158" t="s">
        <v>292</v>
      </c>
      <c r="D158">
        <v>48</v>
      </c>
      <c r="G158">
        <v>0</v>
      </c>
      <c r="H158">
        <v>0</v>
      </c>
    </row>
    <row r="159" spans="1:8">
      <c r="A159">
        <v>158</v>
      </c>
      <c r="B159" t="s">
        <v>111</v>
      </c>
      <c r="C159" t="s">
        <v>292</v>
      </c>
      <c r="D159">
        <v>48</v>
      </c>
      <c r="G159">
        <v>0</v>
      </c>
      <c r="H159">
        <v>0</v>
      </c>
    </row>
    <row r="160" spans="1:8">
      <c r="A160">
        <v>159</v>
      </c>
      <c r="B160" t="s">
        <v>112</v>
      </c>
      <c r="C160" t="s">
        <v>292</v>
      </c>
      <c r="D160">
        <v>40</v>
      </c>
      <c r="G160">
        <v>0</v>
      </c>
      <c r="H160">
        <v>0</v>
      </c>
    </row>
    <row r="161" spans="1:12">
      <c r="A161">
        <v>160</v>
      </c>
      <c r="B161" t="s">
        <v>113</v>
      </c>
      <c r="C161" t="s">
        <v>292</v>
      </c>
      <c r="D161">
        <v>250</v>
      </c>
      <c r="G161">
        <v>0</v>
      </c>
      <c r="H161">
        <v>0</v>
      </c>
    </row>
    <row r="162" spans="1:12">
      <c r="A162">
        <v>161</v>
      </c>
      <c r="B162" t="s">
        <v>114</v>
      </c>
      <c r="C162" t="s">
        <v>312</v>
      </c>
      <c r="D162">
        <v>4</v>
      </c>
      <c r="G162">
        <v>0</v>
      </c>
      <c r="H162">
        <v>0</v>
      </c>
    </row>
    <row r="163" spans="1:12">
      <c r="A163">
        <v>162</v>
      </c>
      <c r="B163" t="s">
        <v>115</v>
      </c>
      <c r="C163" t="s">
        <v>292</v>
      </c>
      <c r="D163">
        <v>30</v>
      </c>
      <c r="G163">
        <v>0</v>
      </c>
      <c r="H163">
        <v>0</v>
      </c>
    </row>
    <row r="164" spans="1:12">
      <c r="A164">
        <v>163</v>
      </c>
      <c r="B164" t="s">
        <v>116</v>
      </c>
      <c r="C164" t="s">
        <v>292</v>
      </c>
      <c r="D164">
        <v>200</v>
      </c>
      <c r="G164">
        <v>0</v>
      </c>
      <c r="H164">
        <v>0</v>
      </c>
    </row>
    <row r="165" spans="1:12">
      <c r="A165">
        <v>164</v>
      </c>
      <c r="B165" t="s">
        <v>117</v>
      </c>
      <c r="C165" t="s">
        <v>292</v>
      </c>
      <c r="D165">
        <v>6000</v>
      </c>
      <c r="G165">
        <v>0</v>
      </c>
      <c r="H165">
        <v>0</v>
      </c>
    </row>
    <row r="166" spans="1:12">
      <c r="A166">
        <v>165</v>
      </c>
      <c r="B166" t="s">
        <v>118</v>
      </c>
      <c r="C166" t="s">
        <v>313</v>
      </c>
      <c r="D166">
        <v>40</v>
      </c>
      <c r="G166">
        <v>0</v>
      </c>
      <c r="H166">
        <v>0</v>
      </c>
    </row>
    <row r="167" spans="1:12">
      <c r="A167">
        <v>166</v>
      </c>
      <c r="B167" t="s">
        <v>119</v>
      </c>
      <c r="C167" t="s">
        <v>314</v>
      </c>
      <c r="D167">
        <v>120</v>
      </c>
      <c r="G167">
        <v>0</v>
      </c>
      <c r="H167">
        <v>0</v>
      </c>
    </row>
    <row r="168" spans="1:12">
      <c r="A168">
        <v>167</v>
      </c>
      <c r="B168" t="s">
        <v>120</v>
      </c>
      <c r="C168" t="s">
        <v>315</v>
      </c>
      <c r="D168">
        <v>20</v>
      </c>
      <c r="G168">
        <v>0</v>
      </c>
      <c r="H168">
        <v>0</v>
      </c>
    </row>
    <row r="169" spans="1:12">
      <c r="A169">
        <v>168</v>
      </c>
      <c r="B169" t="s">
        <v>121</v>
      </c>
      <c r="C169" t="s">
        <v>316</v>
      </c>
      <c r="D169">
        <v>40</v>
      </c>
      <c r="G169">
        <v>0</v>
      </c>
      <c r="H169">
        <v>0</v>
      </c>
    </row>
    <row r="170" spans="1:12">
      <c r="A170">
        <v>169</v>
      </c>
      <c r="B170" t="s">
        <v>121</v>
      </c>
      <c r="C170" t="s">
        <v>317</v>
      </c>
      <c r="D170">
        <v>40</v>
      </c>
      <c r="G170">
        <v>0</v>
      </c>
      <c r="H170">
        <v>0</v>
      </c>
    </row>
    <row r="171" spans="1:12">
      <c r="A171">
        <v>170</v>
      </c>
      <c r="B171" t="s">
        <v>122</v>
      </c>
      <c r="C171" t="s">
        <v>880</v>
      </c>
      <c r="D171">
        <v>40</v>
      </c>
      <c r="G171">
        <v>0</v>
      </c>
      <c r="H171">
        <v>0</v>
      </c>
    </row>
    <row r="172" spans="1:12">
      <c r="A172">
        <v>171</v>
      </c>
      <c r="B172" t="s">
        <v>123</v>
      </c>
      <c r="C172" t="s">
        <v>877</v>
      </c>
      <c r="D172">
        <v>4</v>
      </c>
      <c r="G172">
        <v>0</v>
      </c>
      <c r="H172">
        <v>0</v>
      </c>
    </row>
    <row r="173" spans="1:12">
      <c r="A173">
        <v>172</v>
      </c>
      <c r="B173" t="s">
        <v>124</v>
      </c>
      <c r="C173" t="s">
        <v>319</v>
      </c>
      <c r="D173">
        <v>240</v>
      </c>
      <c r="G173">
        <v>0</v>
      </c>
      <c r="H173">
        <v>0</v>
      </c>
    </row>
    <row r="174" spans="1:12">
      <c r="A174">
        <v>173</v>
      </c>
      <c r="B174" t="s">
        <v>125</v>
      </c>
      <c r="C174" t="s">
        <v>320</v>
      </c>
      <c r="D174">
        <v>24</v>
      </c>
      <c r="E174">
        <v>116</v>
      </c>
      <c r="F174">
        <v>18.559999999999999</v>
      </c>
      <c r="G174">
        <v>134.56</v>
      </c>
      <c r="H174" s="20">
        <v>3229.44</v>
      </c>
      <c r="I174" t="s">
        <v>1472</v>
      </c>
      <c r="J174" t="s">
        <v>1484</v>
      </c>
      <c r="K174" t="s">
        <v>1485</v>
      </c>
      <c r="L174">
        <v>116.1764705882353</v>
      </c>
    </row>
    <row r="175" spans="1:12">
      <c r="A175">
        <v>174</v>
      </c>
      <c r="B175" t="s">
        <v>126</v>
      </c>
      <c r="C175" t="s">
        <v>320</v>
      </c>
      <c r="D175">
        <v>800</v>
      </c>
      <c r="E175">
        <v>116</v>
      </c>
      <c r="F175">
        <v>18.559999999999999</v>
      </c>
      <c r="G175">
        <v>134.56</v>
      </c>
      <c r="H175" s="20">
        <v>107648</v>
      </c>
      <c r="I175" t="s">
        <v>1472</v>
      </c>
      <c r="J175" t="s">
        <v>1484</v>
      </c>
      <c r="K175" t="s">
        <v>1486</v>
      </c>
      <c r="L175">
        <v>116.1764705882353</v>
      </c>
    </row>
    <row r="176" spans="1:12">
      <c r="A176">
        <v>175</v>
      </c>
      <c r="B176" t="s">
        <v>127</v>
      </c>
      <c r="C176" t="s">
        <v>320</v>
      </c>
      <c r="D176">
        <v>800</v>
      </c>
      <c r="E176">
        <v>116</v>
      </c>
      <c r="F176">
        <v>18.559999999999999</v>
      </c>
      <c r="G176">
        <v>134.56</v>
      </c>
      <c r="H176" s="20">
        <v>107648</v>
      </c>
      <c r="I176" t="s">
        <v>1472</v>
      </c>
      <c r="J176" t="s">
        <v>1484</v>
      </c>
      <c r="K176" t="s">
        <v>1487</v>
      </c>
      <c r="L176">
        <v>116.1764705882353</v>
      </c>
    </row>
    <row r="177" spans="1:12">
      <c r="A177">
        <v>176</v>
      </c>
      <c r="B177" t="s">
        <v>128</v>
      </c>
      <c r="C177" t="s">
        <v>320</v>
      </c>
      <c r="D177">
        <v>40</v>
      </c>
      <c r="E177">
        <v>131</v>
      </c>
      <c r="F177">
        <v>20.96</v>
      </c>
      <c r="G177">
        <v>151.96</v>
      </c>
      <c r="H177" s="20">
        <v>6078.4000000000005</v>
      </c>
      <c r="I177" t="s">
        <v>1472</v>
      </c>
      <c r="J177" t="s">
        <v>1484</v>
      </c>
      <c r="K177" t="s">
        <v>1488</v>
      </c>
      <c r="L177">
        <v>130.93411764705886</v>
      </c>
    </row>
    <row r="178" spans="1:12">
      <c r="A178">
        <v>177</v>
      </c>
      <c r="B178" t="s">
        <v>129</v>
      </c>
      <c r="C178" t="s">
        <v>320</v>
      </c>
      <c r="D178">
        <v>60</v>
      </c>
      <c r="E178">
        <v>971</v>
      </c>
      <c r="F178">
        <v>155.36000000000001</v>
      </c>
      <c r="G178">
        <v>1126.3600000000001</v>
      </c>
      <c r="H178" s="20">
        <v>67581.600000000006</v>
      </c>
      <c r="I178" t="s">
        <v>1472</v>
      </c>
      <c r="J178" t="s">
        <v>1489</v>
      </c>
      <c r="K178" t="s">
        <v>1490</v>
      </c>
      <c r="L178">
        <v>970.58823529411768</v>
      </c>
    </row>
    <row r="179" spans="1:12">
      <c r="A179">
        <v>178</v>
      </c>
      <c r="B179" t="s">
        <v>130</v>
      </c>
      <c r="C179" t="s">
        <v>320</v>
      </c>
      <c r="D179">
        <v>60</v>
      </c>
      <c r="E179">
        <v>971</v>
      </c>
      <c r="F179">
        <v>155.36000000000001</v>
      </c>
      <c r="G179">
        <v>1126.3600000000001</v>
      </c>
      <c r="H179" s="20">
        <v>67581.600000000006</v>
      </c>
      <c r="I179" t="s">
        <v>1472</v>
      </c>
      <c r="J179" t="s">
        <v>1489</v>
      </c>
      <c r="K179" t="s">
        <v>1491</v>
      </c>
      <c r="L179">
        <v>970.58823529411768</v>
      </c>
    </row>
    <row r="180" spans="1:12">
      <c r="A180">
        <v>179</v>
      </c>
      <c r="B180" t="s">
        <v>131</v>
      </c>
      <c r="C180" t="s">
        <v>320</v>
      </c>
      <c r="D180">
        <v>80</v>
      </c>
      <c r="E180">
        <v>971</v>
      </c>
      <c r="F180">
        <v>155.36000000000001</v>
      </c>
      <c r="G180">
        <v>1126.3600000000001</v>
      </c>
      <c r="H180" s="20">
        <v>90108.800000000017</v>
      </c>
      <c r="I180" t="s">
        <v>1472</v>
      </c>
      <c r="J180" t="s">
        <v>1489</v>
      </c>
      <c r="K180" t="s">
        <v>1492</v>
      </c>
      <c r="L180">
        <v>970.58823529411768</v>
      </c>
    </row>
    <row r="181" spans="1:12">
      <c r="A181">
        <v>180</v>
      </c>
      <c r="B181" t="s">
        <v>132</v>
      </c>
      <c r="C181" t="s">
        <v>320</v>
      </c>
      <c r="D181">
        <v>24</v>
      </c>
      <c r="E181">
        <v>971</v>
      </c>
      <c r="F181">
        <v>155.36000000000001</v>
      </c>
      <c r="G181">
        <v>1126.3600000000001</v>
      </c>
      <c r="H181" s="20">
        <v>27032.640000000003</v>
      </c>
      <c r="I181" t="s">
        <v>1472</v>
      </c>
      <c r="J181" t="s">
        <v>1489</v>
      </c>
      <c r="K181" t="s">
        <v>1493</v>
      </c>
      <c r="L181">
        <v>970.58823529411768</v>
      </c>
    </row>
    <row r="182" spans="1:12">
      <c r="A182">
        <v>181</v>
      </c>
      <c r="B182" t="s">
        <v>133</v>
      </c>
      <c r="C182" t="s">
        <v>320</v>
      </c>
      <c r="D182">
        <v>12</v>
      </c>
      <c r="E182">
        <v>147</v>
      </c>
      <c r="F182">
        <v>23.52</v>
      </c>
      <c r="G182">
        <v>170.52</v>
      </c>
      <c r="H182" s="20">
        <v>2046.2400000000002</v>
      </c>
      <c r="I182" t="s">
        <v>1472</v>
      </c>
      <c r="J182" t="s">
        <v>1489</v>
      </c>
      <c r="K182" t="s">
        <v>1494</v>
      </c>
      <c r="L182">
        <v>147.04411764705881</v>
      </c>
    </row>
    <row r="183" spans="1:12">
      <c r="A183">
        <v>182</v>
      </c>
      <c r="B183" t="s">
        <v>134</v>
      </c>
      <c r="C183" t="s">
        <v>320</v>
      </c>
      <c r="D183">
        <v>12</v>
      </c>
      <c r="E183">
        <v>147</v>
      </c>
      <c r="F183">
        <v>23.52</v>
      </c>
      <c r="G183">
        <v>170.52</v>
      </c>
      <c r="H183" s="20">
        <v>2046.2400000000002</v>
      </c>
      <c r="I183" t="s">
        <v>1472</v>
      </c>
      <c r="J183" t="s">
        <v>1489</v>
      </c>
      <c r="K183" t="s">
        <v>1495</v>
      </c>
      <c r="L183">
        <v>147.04411764705881</v>
      </c>
    </row>
    <row r="184" spans="1:12">
      <c r="A184">
        <v>183</v>
      </c>
      <c r="B184" t="s">
        <v>135</v>
      </c>
      <c r="C184" t="s">
        <v>320</v>
      </c>
      <c r="D184">
        <v>20</v>
      </c>
      <c r="E184">
        <v>147</v>
      </c>
      <c r="F184">
        <v>23.52</v>
      </c>
      <c r="G184">
        <v>170.52</v>
      </c>
      <c r="H184" s="20">
        <v>3410.4</v>
      </c>
      <c r="I184" t="s">
        <v>1472</v>
      </c>
      <c r="J184" t="s">
        <v>1489</v>
      </c>
      <c r="K184" t="s">
        <v>1496</v>
      </c>
      <c r="L184">
        <v>147.04411764705881</v>
      </c>
    </row>
    <row r="185" spans="1:12">
      <c r="A185">
        <v>184</v>
      </c>
      <c r="B185" t="s">
        <v>136</v>
      </c>
      <c r="C185" t="s">
        <v>292</v>
      </c>
      <c r="D185">
        <v>300</v>
      </c>
      <c r="G185">
        <v>0</v>
      </c>
      <c r="H185">
        <v>0</v>
      </c>
    </row>
    <row r="186" spans="1:12">
      <c r="A186">
        <v>185</v>
      </c>
      <c r="B186" t="s">
        <v>137</v>
      </c>
      <c r="C186" t="s">
        <v>292</v>
      </c>
      <c r="D186">
        <v>120</v>
      </c>
      <c r="G186">
        <v>0</v>
      </c>
      <c r="H186">
        <v>0</v>
      </c>
    </row>
    <row r="187" spans="1:12">
      <c r="A187">
        <v>186</v>
      </c>
      <c r="B187" t="s">
        <v>138</v>
      </c>
      <c r="C187" t="s">
        <v>292</v>
      </c>
      <c r="D187">
        <v>200</v>
      </c>
      <c r="G187">
        <v>0</v>
      </c>
      <c r="H187">
        <v>0</v>
      </c>
    </row>
    <row r="188" spans="1:12">
      <c r="A188">
        <v>187</v>
      </c>
      <c r="B188" t="s">
        <v>787</v>
      </c>
      <c r="C188" t="s">
        <v>292</v>
      </c>
      <c r="D188">
        <v>4</v>
      </c>
      <c r="G188">
        <v>0</v>
      </c>
      <c r="H188">
        <v>0</v>
      </c>
    </row>
    <row r="189" spans="1:12">
      <c r="A189">
        <v>188</v>
      </c>
      <c r="B189" t="s">
        <v>788</v>
      </c>
      <c r="C189" t="s">
        <v>292</v>
      </c>
      <c r="D189">
        <v>4</v>
      </c>
      <c r="G189">
        <v>0</v>
      </c>
      <c r="H189">
        <v>0</v>
      </c>
    </row>
    <row r="190" spans="1:12">
      <c r="A190">
        <v>189</v>
      </c>
      <c r="B190" t="s">
        <v>789</v>
      </c>
      <c r="C190" t="s">
        <v>292</v>
      </c>
      <c r="D190">
        <v>4</v>
      </c>
      <c r="G190">
        <v>0</v>
      </c>
      <c r="H190">
        <v>0</v>
      </c>
    </row>
    <row r="191" spans="1:12">
      <c r="A191">
        <v>190</v>
      </c>
      <c r="B191" t="s">
        <v>139</v>
      </c>
      <c r="C191" t="s">
        <v>292</v>
      </c>
      <c r="D191">
        <v>8</v>
      </c>
      <c r="G191">
        <v>0</v>
      </c>
      <c r="H191">
        <v>0</v>
      </c>
    </row>
    <row r="192" spans="1:12">
      <c r="A192">
        <v>191</v>
      </c>
      <c r="B192" t="s">
        <v>140</v>
      </c>
      <c r="C192" t="s">
        <v>292</v>
      </c>
      <c r="D192">
        <v>8</v>
      </c>
      <c r="G192">
        <v>0</v>
      </c>
      <c r="H192">
        <v>0</v>
      </c>
    </row>
    <row r="193" spans="1:8">
      <c r="A193">
        <v>192</v>
      </c>
      <c r="B193" t="s">
        <v>141</v>
      </c>
      <c r="C193" t="s">
        <v>292</v>
      </c>
      <c r="D193">
        <v>8</v>
      </c>
      <c r="G193">
        <v>0</v>
      </c>
      <c r="H193">
        <v>0</v>
      </c>
    </row>
    <row r="194" spans="1:8">
      <c r="A194">
        <v>193</v>
      </c>
      <c r="B194" t="s">
        <v>790</v>
      </c>
      <c r="C194" t="s">
        <v>302</v>
      </c>
      <c r="D194">
        <v>4</v>
      </c>
      <c r="G194">
        <v>0</v>
      </c>
      <c r="H194">
        <v>0</v>
      </c>
    </row>
    <row r="195" spans="1:8">
      <c r="A195">
        <v>194</v>
      </c>
      <c r="B195" t="s">
        <v>142</v>
      </c>
      <c r="C195" t="s">
        <v>292</v>
      </c>
      <c r="D195">
        <v>1600</v>
      </c>
      <c r="G195">
        <v>0</v>
      </c>
      <c r="H195">
        <v>0</v>
      </c>
    </row>
    <row r="196" spans="1:8">
      <c r="A196">
        <v>195</v>
      </c>
      <c r="B196" t="s">
        <v>143</v>
      </c>
      <c r="C196" t="s">
        <v>292</v>
      </c>
      <c r="D196">
        <v>200</v>
      </c>
      <c r="G196">
        <v>0</v>
      </c>
      <c r="H196">
        <v>0</v>
      </c>
    </row>
    <row r="197" spans="1:8">
      <c r="A197">
        <v>196</v>
      </c>
      <c r="B197" t="s">
        <v>144</v>
      </c>
      <c r="C197" t="s">
        <v>292</v>
      </c>
      <c r="D197">
        <v>160</v>
      </c>
      <c r="G197">
        <v>0</v>
      </c>
      <c r="H197">
        <v>0</v>
      </c>
    </row>
    <row r="198" spans="1:8">
      <c r="A198">
        <v>197</v>
      </c>
      <c r="B198" t="s">
        <v>791</v>
      </c>
      <c r="C198" t="s">
        <v>292</v>
      </c>
      <c r="D198">
        <v>4</v>
      </c>
      <c r="G198">
        <v>0</v>
      </c>
      <c r="H198">
        <v>0</v>
      </c>
    </row>
    <row r="199" spans="1:8">
      <c r="A199">
        <v>198</v>
      </c>
      <c r="B199" t="s">
        <v>145</v>
      </c>
      <c r="C199" t="s">
        <v>292</v>
      </c>
      <c r="D199">
        <v>8</v>
      </c>
      <c r="G199">
        <v>0</v>
      </c>
      <c r="H199">
        <v>0</v>
      </c>
    </row>
    <row r="200" spans="1:8">
      <c r="A200">
        <v>199</v>
      </c>
      <c r="B200" t="s">
        <v>792</v>
      </c>
      <c r="C200" t="s">
        <v>322</v>
      </c>
      <c r="D200">
        <v>1000</v>
      </c>
      <c r="G200">
        <v>0</v>
      </c>
      <c r="H200">
        <v>0</v>
      </c>
    </row>
    <row r="201" spans="1:8">
      <c r="A201">
        <v>200</v>
      </c>
      <c r="B201" t="s">
        <v>793</v>
      </c>
      <c r="C201" t="s">
        <v>322</v>
      </c>
      <c r="D201">
        <v>1000</v>
      </c>
      <c r="G201">
        <v>0</v>
      </c>
      <c r="H201">
        <v>0</v>
      </c>
    </row>
    <row r="202" spans="1:8">
      <c r="A202">
        <v>201</v>
      </c>
      <c r="B202" t="s">
        <v>794</v>
      </c>
      <c r="C202" t="s">
        <v>321</v>
      </c>
      <c r="D202">
        <v>40</v>
      </c>
      <c r="G202">
        <v>0</v>
      </c>
      <c r="H202">
        <v>0</v>
      </c>
    </row>
    <row r="203" spans="1:8">
      <c r="A203">
        <v>202</v>
      </c>
      <c r="B203" t="s">
        <v>146</v>
      </c>
      <c r="C203" t="s">
        <v>321</v>
      </c>
      <c r="D203">
        <v>80</v>
      </c>
      <c r="G203">
        <v>0</v>
      </c>
      <c r="H203">
        <v>0</v>
      </c>
    </row>
    <row r="204" spans="1:8">
      <c r="A204">
        <v>203</v>
      </c>
      <c r="B204" t="s">
        <v>148</v>
      </c>
      <c r="C204" t="s">
        <v>292</v>
      </c>
      <c r="D204">
        <v>800</v>
      </c>
      <c r="G204">
        <v>0</v>
      </c>
      <c r="H204">
        <v>0</v>
      </c>
    </row>
    <row r="205" spans="1:8">
      <c r="A205">
        <v>204</v>
      </c>
      <c r="B205" t="s">
        <v>795</v>
      </c>
      <c r="C205" t="s">
        <v>292</v>
      </c>
      <c r="D205">
        <v>2000</v>
      </c>
      <c r="G205">
        <v>0</v>
      </c>
      <c r="H205">
        <v>0</v>
      </c>
    </row>
    <row r="206" spans="1:8" ht="16.5" customHeight="1">
      <c r="A206">
        <v>205</v>
      </c>
      <c r="B206" t="s">
        <v>149</v>
      </c>
      <c r="C206" t="s">
        <v>292</v>
      </c>
      <c r="D206">
        <v>4000</v>
      </c>
      <c r="G206">
        <v>0</v>
      </c>
      <c r="H206">
        <v>0</v>
      </c>
    </row>
    <row r="207" spans="1:8">
      <c r="A207">
        <v>206</v>
      </c>
      <c r="B207" t="s">
        <v>150</v>
      </c>
      <c r="C207" t="s">
        <v>292</v>
      </c>
      <c r="D207">
        <v>40000</v>
      </c>
      <c r="G207">
        <v>0</v>
      </c>
      <c r="H207">
        <v>0</v>
      </c>
    </row>
    <row r="208" spans="1:8">
      <c r="A208">
        <v>207</v>
      </c>
      <c r="B208" t="s">
        <v>151</v>
      </c>
      <c r="C208" t="s">
        <v>292</v>
      </c>
      <c r="D208">
        <v>20000</v>
      </c>
      <c r="G208">
        <v>0</v>
      </c>
      <c r="H208">
        <v>0</v>
      </c>
    </row>
    <row r="209" spans="1:11">
      <c r="A209">
        <v>208</v>
      </c>
      <c r="B209" t="s">
        <v>152</v>
      </c>
      <c r="C209" t="s">
        <v>292</v>
      </c>
      <c r="D209">
        <v>20000</v>
      </c>
      <c r="G209">
        <v>0</v>
      </c>
      <c r="H209">
        <v>0</v>
      </c>
    </row>
    <row r="210" spans="1:11">
      <c r="A210">
        <v>209</v>
      </c>
      <c r="B210" t="s">
        <v>153</v>
      </c>
      <c r="C210" t="s">
        <v>292</v>
      </c>
      <c r="D210">
        <v>32000</v>
      </c>
      <c r="G210">
        <v>0</v>
      </c>
      <c r="H210">
        <v>0</v>
      </c>
    </row>
    <row r="211" spans="1:11">
      <c r="A211">
        <v>210</v>
      </c>
      <c r="B211" t="s">
        <v>154</v>
      </c>
      <c r="C211" t="s">
        <v>292</v>
      </c>
      <c r="D211">
        <v>200</v>
      </c>
      <c r="G211">
        <v>0</v>
      </c>
      <c r="H211">
        <v>0</v>
      </c>
    </row>
    <row r="212" spans="1:11">
      <c r="A212">
        <v>211</v>
      </c>
      <c r="B212" t="s">
        <v>155</v>
      </c>
      <c r="C212" t="s">
        <v>323</v>
      </c>
      <c r="D212">
        <v>4</v>
      </c>
      <c r="G212">
        <v>0</v>
      </c>
      <c r="H212">
        <v>0</v>
      </c>
    </row>
    <row r="213" spans="1:11">
      <c r="A213">
        <v>212</v>
      </c>
      <c r="B213" t="s">
        <v>158</v>
      </c>
      <c r="C213" t="s">
        <v>292</v>
      </c>
      <c r="D213">
        <v>10</v>
      </c>
      <c r="G213">
        <v>0</v>
      </c>
      <c r="H213">
        <v>0</v>
      </c>
    </row>
    <row r="214" spans="1:11">
      <c r="A214">
        <v>213</v>
      </c>
      <c r="B214" t="s">
        <v>157</v>
      </c>
      <c r="C214" t="s">
        <v>292</v>
      </c>
      <c r="D214">
        <v>10</v>
      </c>
      <c r="G214">
        <v>0</v>
      </c>
      <c r="H214">
        <v>0</v>
      </c>
    </row>
    <row r="215" spans="1:11">
      <c r="A215">
        <v>214</v>
      </c>
      <c r="B215" t="s">
        <v>156</v>
      </c>
      <c r="C215" t="s">
        <v>292</v>
      </c>
      <c r="D215">
        <v>10</v>
      </c>
      <c r="G215">
        <v>0</v>
      </c>
      <c r="H215">
        <v>0</v>
      </c>
    </row>
    <row r="216" spans="1:11">
      <c r="A216">
        <v>215</v>
      </c>
      <c r="B216" t="s">
        <v>159</v>
      </c>
      <c r="C216" t="s">
        <v>324</v>
      </c>
      <c r="D216">
        <v>120</v>
      </c>
      <c r="G216">
        <v>0</v>
      </c>
      <c r="H216">
        <v>0</v>
      </c>
    </row>
    <row r="217" spans="1:11">
      <c r="A217">
        <v>216</v>
      </c>
      <c r="B217" t="s">
        <v>161</v>
      </c>
      <c r="C217" t="s">
        <v>325</v>
      </c>
      <c r="D217">
        <v>12</v>
      </c>
      <c r="E217">
        <v>64205</v>
      </c>
      <c r="F217">
        <v>10272.800000000001</v>
      </c>
      <c r="G217">
        <v>74477.8</v>
      </c>
      <c r="H217" s="20">
        <v>893733.60000000009</v>
      </c>
      <c r="I217" t="s">
        <v>1472</v>
      </c>
      <c r="J217" t="s">
        <v>1497</v>
      </c>
      <c r="K217">
        <v>29127</v>
      </c>
    </row>
    <row r="218" spans="1:11">
      <c r="A218">
        <v>217</v>
      </c>
      <c r="B218" t="s">
        <v>160</v>
      </c>
      <c r="C218" t="s">
        <v>324</v>
      </c>
      <c r="D218">
        <v>20</v>
      </c>
      <c r="G218">
        <v>0</v>
      </c>
      <c r="H218">
        <v>0</v>
      </c>
    </row>
    <row r="219" spans="1:11">
      <c r="A219">
        <v>218</v>
      </c>
      <c r="B219" t="s">
        <v>202</v>
      </c>
      <c r="C219" t="s">
        <v>292</v>
      </c>
      <c r="D219">
        <v>20</v>
      </c>
      <c r="G219">
        <v>0</v>
      </c>
      <c r="H219">
        <v>0</v>
      </c>
    </row>
    <row r="220" spans="1:11">
      <c r="A220">
        <v>219</v>
      </c>
      <c r="B220" t="s">
        <v>796</v>
      </c>
      <c r="C220" t="s">
        <v>324</v>
      </c>
      <c r="D220">
        <v>2</v>
      </c>
      <c r="G220">
        <v>0</v>
      </c>
      <c r="H220">
        <v>0</v>
      </c>
    </row>
    <row r="221" spans="1:11">
      <c r="A221">
        <v>220</v>
      </c>
      <c r="B221" t="s">
        <v>162</v>
      </c>
      <c r="C221" t="s">
        <v>291</v>
      </c>
      <c r="D221">
        <v>16</v>
      </c>
      <c r="G221">
        <v>0</v>
      </c>
      <c r="H221">
        <v>0</v>
      </c>
    </row>
    <row r="222" spans="1:11">
      <c r="A222">
        <v>221</v>
      </c>
      <c r="B222" t="s">
        <v>163</v>
      </c>
      <c r="C222" t="s">
        <v>291</v>
      </c>
      <c r="D222">
        <v>8</v>
      </c>
      <c r="G222">
        <v>0</v>
      </c>
      <c r="H222">
        <v>0</v>
      </c>
    </row>
    <row r="223" spans="1:11">
      <c r="A223">
        <v>222</v>
      </c>
      <c r="B223" t="s">
        <v>164</v>
      </c>
      <c r="C223" t="s">
        <v>292</v>
      </c>
      <c r="D223">
        <v>700</v>
      </c>
      <c r="G223">
        <v>0</v>
      </c>
      <c r="H223">
        <v>0</v>
      </c>
    </row>
    <row r="224" spans="1:11">
      <c r="A224">
        <v>223</v>
      </c>
      <c r="B224" t="s">
        <v>797</v>
      </c>
      <c r="C224" t="s">
        <v>292</v>
      </c>
      <c r="D224">
        <v>4</v>
      </c>
      <c r="G224">
        <v>0</v>
      </c>
      <c r="H224">
        <v>0</v>
      </c>
    </row>
    <row r="225" spans="1:8">
      <c r="A225">
        <v>224</v>
      </c>
      <c r="B225" t="s">
        <v>165</v>
      </c>
      <c r="C225" t="s">
        <v>292</v>
      </c>
      <c r="D225">
        <v>120</v>
      </c>
      <c r="G225">
        <v>0</v>
      </c>
      <c r="H225">
        <v>0</v>
      </c>
    </row>
    <row r="226" spans="1:8">
      <c r="A226">
        <v>225</v>
      </c>
      <c r="B226" t="s">
        <v>166</v>
      </c>
      <c r="C226" t="s">
        <v>292</v>
      </c>
      <c r="D226">
        <v>4</v>
      </c>
      <c r="G226">
        <v>0</v>
      </c>
      <c r="H226">
        <v>0</v>
      </c>
    </row>
    <row r="227" spans="1:8">
      <c r="A227">
        <v>226</v>
      </c>
      <c r="B227" t="s">
        <v>167</v>
      </c>
      <c r="C227" t="s">
        <v>326</v>
      </c>
      <c r="D227">
        <v>4</v>
      </c>
      <c r="G227">
        <v>0</v>
      </c>
      <c r="H227">
        <v>0</v>
      </c>
    </row>
    <row r="228" spans="1:8">
      <c r="A228">
        <v>227</v>
      </c>
      <c r="B228" t="s">
        <v>168</v>
      </c>
      <c r="C228" t="s">
        <v>292</v>
      </c>
      <c r="D228">
        <v>200</v>
      </c>
      <c r="G228">
        <v>0</v>
      </c>
      <c r="H228">
        <v>0</v>
      </c>
    </row>
    <row r="229" spans="1:8">
      <c r="A229">
        <v>228</v>
      </c>
      <c r="B229" t="s">
        <v>172</v>
      </c>
      <c r="C229" t="s">
        <v>292</v>
      </c>
      <c r="D229">
        <v>12</v>
      </c>
      <c r="G229">
        <v>0</v>
      </c>
      <c r="H229">
        <v>0</v>
      </c>
    </row>
    <row r="230" spans="1:8">
      <c r="A230">
        <v>229</v>
      </c>
      <c r="B230" t="s">
        <v>169</v>
      </c>
      <c r="C230" t="s">
        <v>292</v>
      </c>
      <c r="D230">
        <v>40</v>
      </c>
      <c r="G230">
        <v>0</v>
      </c>
      <c r="H230">
        <v>0</v>
      </c>
    </row>
    <row r="231" spans="1:8">
      <c r="A231">
        <v>230</v>
      </c>
      <c r="B231" t="s">
        <v>170</v>
      </c>
      <c r="C231" t="s">
        <v>292</v>
      </c>
      <c r="D231">
        <v>4</v>
      </c>
      <c r="G231">
        <v>0</v>
      </c>
      <c r="H231">
        <v>0</v>
      </c>
    </row>
    <row r="232" spans="1:8">
      <c r="A232">
        <v>231</v>
      </c>
      <c r="B232" t="s">
        <v>171</v>
      </c>
      <c r="C232" t="s">
        <v>292</v>
      </c>
      <c r="D232">
        <v>4</v>
      </c>
      <c r="G232">
        <v>0</v>
      </c>
      <c r="H232">
        <v>0</v>
      </c>
    </row>
    <row r="233" spans="1:8">
      <c r="A233">
        <v>232</v>
      </c>
      <c r="B233" t="s">
        <v>174</v>
      </c>
      <c r="C233" t="s">
        <v>292</v>
      </c>
      <c r="D233">
        <v>12</v>
      </c>
      <c r="G233">
        <v>0</v>
      </c>
      <c r="H233">
        <v>0</v>
      </c>
    </row>
    <row r="234" spans="1:8">
      <c r="A234">
        <v>233</v>
      </c>
      <c r="B234" t="s">
        <v>176</v>
      </c>
      <c r="C234" t="s">
        <v>292</v>
      </c>
      <c r="D234">
        <v>12</v>
      </c>
      <c r="G234">
        <v>0</v>
      </c>
      <c r="H234">
        <v>0</v>
      </c>
    </row>
    <row r="235" spans="1:8">
      <c r="A235">
        <v>234</v>
      </c>
      <c r="B235" t="s">
        <v>177</v>
      </c>
      <c r="C235" t="s">
        <v>292</v>
      </c>
      <c r="D235">
        <v>12</v>
      </c>
      <c r="G235">
        <v>0</v>
      </c>
      <c r="H235">
        <v>0</v>
      </c>
    </row>
    <row r="236" spans="1:8">
      <c r="A236">
        <v>235</v>
      </c>
      <c r="B236" t="s">
        <v>178</v>
      </c>
      <c r="C236" t="s">
        <v>292</v>
      </c>
      <c r="D236">
        <v>12</v>
      </c>
      <c r="G236">
        <v>0</v>
      </c>
      <c r="H236">
        <v>0</v>
      </c>
    </row>
    <row r="237" spans="1:8">
      <c r="A237">
        <v>236</v>
      </c>
      <c r="B237" t="s">
        <v>179</v>
      </c>
      <c r="C237" t="s">
        <v>292</v>
      </c>
      <c r="D237">
        <v>12</v>
      </c>
      <c r="G237">
        <v>0</v>
      </c>
      <c r="H237">
        <v>0</v>
      </c>
    </row>
    <row r="238" spans="1:8">
      <c r="A238">
        <v>237</v>
      </c>
      <c r="B238" t="s">
        <v>180</v>
      </c>
      <c r="C238" t="s">
        <v>292</v>
      </c>
      <c r="D238">
        <v>12</v>
      </c>
      <c r="G238">
        <v>0</v>
      </c>
      <c r="H238">
        <v>0</v>
      </c>
    </row>
    <row r="239" spans="1:8">
      <c r="A239">
        <v>238</v>
      </c>
      <c r="B239" t="s">
        <v>173</v>
      </c>
      <c r="C239" t="s">
        <v>292</v>
      </c>
      <c r="D239">
        <v>12</v>
      </c>
      <c r="G239">
        <v>0</v>
      </c>
      <c r="H239">
        <v>0</v>
      </c>
    </row>
    <row r="240" spans="1:8">
      <c r="A240">
        <v>239</v>
      </c>
      <c r="B240" t="s">
        <v>175</v>
      </c>
      <c r="C240" t="s">
        <v>292</v>
      </c>
      <c r="D240">
        <v>12</v>
      </c>
      <c r="G240">
        <v>0</v>
      </c>
      <c r="H240">
        <v>0</v>
      </c>
    </row>
    <row r="241" spans="1:8">
      <c r="A241">
        <v>240</v>
      </c>
      <c r="B241" t="s">
        <v>181</v>
      </c>
      <c r="C241" t="s">
        <v>292</v>
      </c>
      <c r="D241">
        <v>80</v>
      </c>
      <c r="G241">
        <v>0</v>
      </c>
      <c r="H241">
        <v>0</v>
      </c>
    </row>
    <row r="242" spans="1:8">
      <c r="A242">
        <v>241</v>
      </c>
      <c r="B242" t="s">
        <v>798</v>
      </c>
      <c r="C242" t="s">
        <v>292</v>
      </c>
      <c r="D242">
        <v>40</v>
      </c>
      <c r="G242">
        <v>0</v>
      </c>
      <c r="H242">
        <v>0</v>
      </c>
    </row>
    <row r="243" spans="1:8">
      <c r="A243">
        <v>242</v>
      </c>
      <c r="B243" t="s">
        <v>182</v>
      </c>
      <c r="C243" t="s">
        <v>292</v>
      </c>
      <c r="D243">
        <v>200</v>
      </c>
      <c r="G243">
        <v>0</v>
      </c>
      <c r="H243">
        <v>0</v>
      </c>
    </row>
    <row r="244" spans="1:8">
      <c r="A244">
        <v>243</v>
      </c>
      <c r="B244" t="s">
        <v>183</v>
      </c>
      <c r="C244" t="s">
        <v>292</v>
      </c>
      <c r="D244">
        <v>80</v>
      </c>
      <c r="G244">
        <v>0</v>
      </c>
      <c r="H244">
        <v>0</v>
      </c>
    </row>
    <row r="245" spans="1:8">
      <c r="A245">
        <v>244</v>
      </c>
      <c r="B245" t="s">
        <v>184</v>
      </c>
      <c r="C245" t="s">
        <v>292</v>
      </c>
      <c r="D245">
        <v>60</v>
      </c>
      <c r="G245">
        <v>0</v>
      </c>
      <c r="H245">
        <v>0</v>
      </c>
    </row>
    <row r="246" spans="1:8">
      <c r="A246">
        <v>245</v>
      </c>
      <c r="B246" t="s">
        <v>188</v>
      </c>
      <c r="C246" t="s">
        <v>292</v>
      </c>
      <c r="D246">
        <v>60</v>
      </c>
      <c r="G246">
        <v>0</v>
      </c>
      <c r="H246">
        <v>0</v>
      </c>
    </row>
    <row r="247" spans="1:8">
      <c r="A247">
        <v>246</v>
      </c>
      <c r="B247" t="s">
        <v>185</v>
      </c>
      <c r="C247" t="s">
        <v>292</v>
      </c>
      <c r="D247">
        <v>20</v>
      </c>
      <c r="G247">
        <v>0</v>
      </c>
      <c r="H247">
        <v>0</v>
      </c>
    </row>
    <row r="248" spans="1:8">
      <c r="A248">
        <v>247</v>
      </c>
      <c r="B248" t="s">
        <v>186</v>
      </c>
      <c r="C248" t="s">
        <v>292</v>
      </c>
      <c r="D248">
        <v>20</v>
      </c>
      <c r="G248">
        <v>0</v>
      </c>
      <c r="H248">
        <v>0</v>
      </c>
    </row>
    <row r="249" spans="1:8">
      <c r="A249">
        <v>248</v>
      </c>
      <c r="B249" t="s">
        <v>189</v>
      </c>
      <c r="C249" t="s">
        <v>292</v>
      </c>
      <c r="D249">
        <v>40</v>
      </c>
      <c r="G249">
        <v>0</v>
      </c>
      <c r="H249">
        <v>0</v>
      </c>
    </row>
    <row r="250" spans="1:8">
      <c r="A250">
        <v>249</v>
      </c>
      <c r="B250" t="s">
        <v>190</v>
      </c>
      <c r="C250" t="s">
        <v>292</v>
      </c>
      <c r="D250">
        <v>40</v>
      </c>
      <c r="G250">
        <v>0</v>
      </c>
      <c r="H250">
        <v>0</v>
      </c>
    </row>
    <row r="251" spans="1:8">
      <c r="A251">
        <v>250</v>
      </c>
      <c r="B251" t="s">
        <v>187</v>
      </c>
      <c r="C251" t="s">
        <v>292</v>
      </c>
      <c r="D251">
        <v>32</v>
      </c>
      <c r="G251">
        <v>0</v>
      </c>
      <c r="H251">
        <v>0</v>
      </c>
    </row>
    <row r="252" spans="1:8">
      <c r="A252">
        <v>251</v>
      </c>
      <c r="B252" t="s">
        <v>191</v>
      </c>
      <c r="C252" t="s">
        <v>292</v>
      </c>
      <c r="D252">
        <v>600</v>
      </c>
      <c r="G252">
        <v>0</v>
      </c>
      <c r="H252">
        <v>0</v>
      </c>
    </row>
    <row r="253" spans="1:8">
      <c r="A253">
        <v>252</v>
      </c>
      <c r="B253" t="s">
        <v>192</v>
      </c>
      <c r="C253" t="s">
        <v>292</v>
      </c>
      <c r="D253">
        <v>400</v>
      </c>
      <c r="G253">
        <v>0</v>
      </c>
      <c r="H253">
        <v>0</v>
      </c>
    </row>
    <row r="254" spans="1:8">
      <c r="A254">
        <v>253</v>
      </c>
      <c r="B254" t="s">
        <v>193</v>
      </c>
      <c r="C254" t="s">
        <v>292</v>
      </c>
      <c r="D254">
        <v>48</v>
      </c>
      <c r="G254">
        <v>0</v>
      </c>
      <c r="H254">
        <v>0</v>
      </c>
    </row>
    <row r="255" spans="1:8">
      <c r="A255">
        <v>254</v>
      </c>
      <c r="B255" t="s">
        <v>194</v>
      </c>
      <c r="C255" t="s">
        <v>292</v>
      </c>
      <c r="D255">
        <v>320</v>
      </c>
      <c r="G255">
        <v>0</v>
      </c>
      <c r="H255">
        <v>0</v>
      </c>
    </row>
    <row r="256" spans="1:8">
      <c r="A256">
        <v>255</v>
      </c>
      <c r="B256" t="s">
        <v>195</v>
      </c>
      <c r="C256" t="s">
        <v>327</v>
      </c>
      <c r="D256">
        <v>4</v>
      </c>
      <c r="G256">
        <v>0</v>
      </c>
      <c r="H256">
        <v>0</v>
      </c>
    </row>
    <row r="257" spans="1:8">
      <c r="A257">
        <v>256</v>
      </c>
      <c r="B257" t="s">
        <v>196</v>
      </c>
      <c r="C257" t="s">
        <v>327</v>
      </c>
      <c r="D257">
        <v>4</v>
      </c>
      <c r="G257">
        <v>0</v>
      </c>
      <c r="H257">
        <v>0</v>
      </c>
    </row>
    <row r="258" spans="1:8">
      <c r="A258">
        <v>257</v>
      </c>
      <c r="B258" t="s">
        <v>799</v>
      </c>
      <c r="C258" t="s">
        <v>317</v>
      </c>
      <c r="D258">
        <v>4</v>
      </c>
      <c r="G258">
        <v>0</v>
      </c>
      <c r="H258">
        <v>0</v>
      </c>
    </row>
    <row r="259" spans="1:8">
      <c r="A259">
        <v>258</v>
      </c>
      <c r="B259" t="s">
        <v>198</v>
      </c>
      <c r="C259" t="s">
        <v>328</v>
      </c>
      <c r="D259">
        <v>4</v>
      </c>
      <c r="G259">
        <v>0</v>
      </c>
      <c r="H259">
        <v>0</v>
      </c>
    </row>
    <row r="260" spans="1:8">
      <c r="A260">
        <v>259</v>
      </c>
      <c r="B260" t="s">
        <v>213</v>
      </c>
      <c r="C260" t="s">
        <v>292</v>
      </c>
      <c r="D260">
        <v>36</v>
      </c>
      <c r="G260">
        <v>0</v>
      </c>
      <c r="H260">
        <v>0</v>
      </c>
    </row>
    <row r="261" spans="1:8">
      <c r="A261">
        <v>260</v>
      </c>
      <c r="B261" t="s">
        <v>800</v>
      </c>
      <c r="C261" t="s">
        <v>292</v>
      </c>
      <c r="D261">
        <v>200</v>
      </c>
      <c r="G261">
        <v>0</v>
      </c>
      <c r="H261">
        <v>0</v>
      </c>
    </row>
    <row r="262" spans="1:8">
      <c r="A262">
        <v>261</v>
      </c>
      <c r="B262" t="s">
        <v>801</v>
      </c>
      <c r="D262">
        <v>200</v>
      </c>
      <c r="G262">
        <v>0</v>
      </c>
      <c r="H262">
        <v>0</v>
      </c>
    </row>
    <row r="263" spans="1:8">
      <c r="A263">
        <v>262</v>
      </c>
      <c r="B263" t="s">
        <v>802</v>
      </c>
      <c r="C263" t="s">
        <v>292</v>
      </c>
      <c r="D263">
        <v>20</v>
      </c>
      <c r="G263">
        <v>0</v>
      </c>
      <c r="H263">
        <v>0</v>
      </c>
    </row>
    <row r="264" spans="1:8">
      <c r="A264">
        <v>263</v>
      </c>
      <c r="B264" t="s">
        <v>199</v>
      </c>
      <c r="C264" t="s">
        <v>292</v>
      </c>
      <c r="D264">
        <v>120</v>
      </c>
      <c r="G264">
        <v>0</v>
      </c>
      <c r="H264">
        <v>0</v>
      </c>
    </row>
    <row r="265" spans="1:8">
      <c r="A265">
        <v>264</v>
      </c>
      <c r="B265" t="s">
        <v>200</v>
      </c>
      <c r="C265" t="s">
        <v>292</v>
      </c>
      <c r="D265">
        <v>40</v>
      </c>
      <c r="G265">
        <v>0</v>
      </c>
      <c r="H265">
        <v>0</v>
      </c>
    </row>
    <row r="266" spans="1:8">
      <c r="A266">
        <v>265</v>
      </c>
      <c r="B266" t="s">
        <v>201</v>
      </c>
      <c r="C266" t="s">
        <v>292</v>
      </c>
      <c r="D266">
        <v>40</v>
      </c>
      <c r="G266">
        <v>0</v>
      </c>
      <c r="H266">
        <v>0</v>
      </c>
    </row>
    <row r="267" spans="1:8">
      <c r="A267">
        <v>266</v>
      </c>
      <c r="B267" t="s">
        <v>203</v>
      </c>
      <c r="C267" t="s">
        <v>329</v>
      </c>
      <c r="D267">
        <v>200</v>
      </c>
      <c r="G267">
        <v>0</v>
      </c>
      <c r="H267">
        <v>0</v>
      </c>
    </row>
    <row r="268" spans="1:8">
      <c r="A268">
        <v>267</v>
      </c>
      <c r="B268" t="s">
        <v>803</v>
      </c>
      <c r="C268" t="s">
        <v>330</v>
      </c>
      <c r="D268">
        <v>4</v>
      </c>
      <c r="G268">
        <v>0</v>
      </c>
      <c r="H268">
        <v>0</v>
      </c>
    </row>
    <row r="269" spans="1:8">
      <c r="A269">
        <v>268</v>
      </c>
      <c r="B269" t="s">
        <v>204</v>
      </c>
      <c r="C269" t="s">
        <v>292</v>
      </c>
      <c r="D269">
        <v>48</v>
      </c>
      <c r="G269">
        <v>0</v>
      </c>
      <c r="H269">
        <v>0</v>
      </c>
    </row>
    <row r="270" spans="1:8">
      <c r="A270">
        <v>269</v>
      </c>
      <c r="B270" t="s">
        <v>205</v>
      </c>
      <c r="C270" t="s">
        <v>292</v>
      </c>
      <c r="D270">
        <v>288</v>
      </c>
      <c r="G270">
        <v>0</v>
      </c>
      <c r="H270">
        <v>0</v>
      </c>
    </row>
    <row r="271" spans="1:8">
      <c r="A271">
        <v>270</v>
      </c>
      <c r="B271" t="s">
        <v>206</v>
      </c>
      <c r="C271" t="s">
        <v>292</v>
      </c>
      <c r="D271">
        <v>192</v>
      </c>
      <c r="G271">
        <v>0</v>
      </c>
      <c r="H271">
        <v>0</v>
      </c>
    </row>
    <row r="272" spans="1:8">
      <c r="A272">
        <v>271</v>
      </c>
      <c r="B272" t="s">
        <v>207</v>
      </c>
      <c r="C272" t="s">
        <v>292</v>
      </c>
      <c r="D272">
        <v>48</v>
      </c>
      <c r="G272">
        <v>0</v>
      </c>
      <c r="H272">
        <v>0</v>
      </c>
    </row>
    <row r="273" spans="1:8">
      <c r="A273">
        <v>272</v>
      </c>
      <c r="B273" t="s">
        <v>208</v>
      </c>
      <c r="C273" t="s">
        <v>292</v>
      </c>
      <c r="D273">
        <v>192</v>
      </c>
      <c r="G273">
        <v>0</v>
      </c>
      <c r="H273">
        <v>0</v>
      </c>
    </row>
    <row r="274" spans="1:8">
      <c r="A274">
        <v>273</v>
      </c>
      <c r="B274" t="s">
        <v>209</v>
      </c>
      <c r="C274" t="s">
        <v>292</v>
      </c>
      <c r="D274">
        <v>288</v>
      </c>
      <c r="G274">
        <v>0</v>
      </c>
      <c r="H274">
        <v>0</v>
      </c>
    </row>
    <row r="275" spans="1:8">
      <c r="A275">
        <v>274</v>
      </c>
      <c r="B275" t="s">
        <v>210</v>
      </c>
      <c r="C275" t="s">
        <v>292</v>
      </c>
      <c r="D275">
        <v>288</v>
      </c>
      <c r="G275">
        <v>0</v>
      </c>
      <c r="H275">
        <v>0</v>
      </c>
    </row>
    <row r="276" spans="1:8">
      <c r="A276">
        <v>275</v>
      </c>
      <c r="B276" t="s">
        <v>804</v>
      </c>
      <c r="C276" t="s">
        <v>292</v>
      </c>
      <c r="D276">
        <v>48</v>
      </c>
      <c r="G276">
        <v>0</v>
      </c>
      <c r="H276">
        <v>0</v>
      </c>
    </row>
    <row r="277" spans="1:8">
      <c r="A277">
        <v>276</v>
      </c>
      <c r="B277" t="s">
        <v>211</v>
      </c>
      <c r="C277" t="s">
        <v>292</v>
      </c>
      <c r="D277">
        <v>192</v>
      </c>
      <c r="G277">
        <v>0</v>
      </c>
      <c r="H277">
        <v>0</v>
      </c>
    </row>
    <row r="278" spans="1:8">
      <c r="A278">
        <v>277</v>
      </c>
      <c r="B278" t="s">
        <v>212</v>
      </c>
      <c r="C278" t="s">
        <v>292</v>
      </c>
      <c r="D278">
        <v>96</v>
      </c>
      <c r="G278">
        <v>0</v>
      </c>
      <c r="H278">
        <v>0</v>
      </c>
    </row>
    <row r="279" spans="1:8">
      <c r="A279">
        <v>278</v>
      </c>
      <c r="B279" t="s">
        <v>805</v>
      </c>
      <c r="C279" t="s">
        <v>292</v>
      </c>
      <c r="D279">
        <v>48</v>
      </c>
      <c r="G279">
        <v>0</v>
      </c>
      <c r="H279">
        <v>0</v>
      </c>
    </row>
    <row r="280" spans="1:8">
      <c r="A280">
        <v>279</v>
      </c>
      <c r="B280" t="s">
        <v>214</v>
      </c>
      <c r="C280" t="s">
        <v>292</v>
      </c>
      <c r="D280">
        <v>16</v>
      </c>
      <c r="G280">
        <v>0</v>
      </c>
      <c r="H280">
        <v>0</v>
      </c>
    </row>
    <row r="281" spans="1:8">
      <c r="A281">
        <v>280</v>
      </c>
      <c r="B281" t="s">
        <v>215</v>
      </c>
      <c r="C281" t="s">
        <v>292</v>
      </c>
      <c r="D281">
        <v>16</v>
      </c>
      <c r="G281">
        <v>0</v>
      </c>
      <c r="H281">
        <v>0</v>
      </c>
    </row>
    <row r="282" spans="1:8">
      <c r="A282">
        <v>281</v>
      </c>
      <c r="B282" t="s">
        <v>216</v>
      </c>
      <c r="C282" t="s">
        <v>292</v>
      </c>
      <c r="D282">
        <v>16</v>
      </c>
      <c r="G282">
        <v>0</v>
      </c>
      <c r="H282">
        <v>0</v>
      </c>
    </row>
    <row r="283" spans="1:8">
      <c r="A283">
        <v>282</v>
      </c>
      <c r="B283" t="s">
        <v>217</v>
      </c>
      <c r="C283" t="s">
        <v>292</v>
      </c>
      <c r="D283">
        <v>48</v>
      </c>
      <c r="G283">
        <v>0</v>
      </c>
      <c r="H283">
        <v>0</v>
      </c>
    </row>
    <row r="284" spans="1:8">
      <c r="A284">
        <v>283</v>
      </c>
      <c r="B284" t="s">
        <v>218</v>
      </c>
      <c r="C284" t="s">
        <v>292</v>
      </c>
      <c r="D284">
        <v>96</v>
      </c>
      <c r="G284">
        <v>0</v>
      </c>
      <c r="H284">
        <v>0</v>
      </c>
    </row>
    <row r="285" spans="1:8">
      <c r="A285">
        <v>284</v>
      </c>
      <c r="B285" t="s">
        <v>219</v>
      </c>
      <c r="C285" t="s">
        <v>292</v>
      </c>
      <c r="D285">
        <v>48</v>
      </c>
      <c r="G285">
        <v>0</v>
      </c>
      <c r="H285">
        <v>0</v>
      </c>
    </row>
    <row r="286" spans="1:8">
      <c r="A286">
        <v>285</v>
      </c>
      <c r="B286" t="s">
        <v>806</v>
      </c>
      <c r="C286" t="s">
        <v>292</v>
      </c>
      <c r="D286">
        <v>48</v>
      </c>
      <c r="G286">
        <v>0</v>
      </c>
      <c r="H286">
        <v>0</v>
      </c>
    </row>
    <row r="287" spans="1:8">
      <c r="A287">
        <v>286</v>
      </c>
      <c r="B287" t="s">
        <v>279</v>
      </c>
      <c r="C287" t="s">
        <v>333</v>
      </c>
      <c r="D287">
        <v>4</v>
      </c>
      <c r="G287">
        <v>0</v>
      </c>
      <c r="H287">
        <v>0</v>
      </c>
    </row>
    <row r="288" spans="1:8">
      <c r="A288">
        <v>287</v>
      </c>
      <c r="B288" t="s">
        <v>197</v>
      </c>
      <c r="C288" t="s">
        <v>292</v>
      </c>
      <c r="D288">
        <v>4</v>
      </c>
      <c r="G288">
        <v>0</v>
      </c>
      <c r="H288">
        <v>0</v>
      </c>
    </row>
    <row r="289" spans="1:11">
      <c r="A289">
        <v>288</v>
      </c>
      <c r="B289" t="s">
        <v>807</v>
      </c>
      <c r="C289" t="s">
        <v>292</v>
      </c>
      <c r="D289">
        <v>8</v>
      </c>
      <c r="G289">
        <v>0</v>
      </c>
      <c r="H289">
        <v>0</v>
      </c>
    </row>
    <row r="290" spans="1:11">
      <c r="A290">
        <v>289</v>
      </c>
      <c r="B290" t="s">
        <v>808</v>
      </c>
      <c r="C290" t="s">
        <v>292</v>
      </c>
      <c r="D290">
        <v>12</v>
      </c>
      <c r="G290">
        <v>0</v>
      </c>
      <c r="H290">
        <v>0</v>
      </c>
    </row>
    <row r="291" spans="1:11">
      <c r="A291">
        <v>290</v>
      </c>
      <c r="B291" t="s">
        <v>809</v>
      </c>
      <c r="C291" t="s">
        <v>292</v>
      </c>
      <c r="D291">
        <v>12</v>
      </c>
      <c r="G291">
        <v>0</v>
      </c>
      <c r="H291">
        <v>0</v>
      </c>
    </row>
    <row r="292" spans="1:11">
      <c r="A292">
        <v>291</v>
      </c>
      <c r="B292" t="s">
        <v>810</v>
      </c>
      <c r="C292" t="s">
        <v>292</v>
      </c>
      <c r="D292">
        <v>8</v>
      </c>
      <c r="G292">
        <v>0</v>
      </c>
      <c r="H292">
        <v>0</v>
      </c>
    </row>
    <row r="293" spans="1:11">
      <c r="A293">
        <v>292</v>
      </c>
      <c r="B293" t="s">
        <v>811</v>
      </c>
      <c r="C293" t="s">
        <v>292</v>
      </c>
      <c r="D293">
        <v>40</v>
      </c>
      <c r="G293">
        <v>0</v>
      </c>
      <c r="H293">
        <v>0</v>
      </c>
    </row>
    <row r="294" spans="1:11">
      <c r="A294">
        <v>293</v>
      </c>
      <c r="B294" t="s">
        <v>812</v>
      </c>
      <c r="C294" t="s">
        <v>292</v>
      </c>
      <c r="D294">
        <v>40</v>
      </c>
      <c r="G294">
        <v>0</v>
      </c>
      <c r="H294">
        <v>0</v>
      </c>
    </row>
    <row r="295" spans="1:11">
      <c r="A295">
        <v>294</v>
      </c>
      <c r="B295" t="s">
        <v>220</v>
      </c>
      <c r="C295" t="s">
        <v>17</v>
      </c>
      <c r="D295">
        <v>4</v>
      </c>
      <c r="G295">
        <v>0</v>
      </c>
      <c r="H295">
        <v>0</v>
      </c>
    </row>
    <row r="296" spans="1:11">
      <c r="A296">
        <v>295</v>
      </c>
      <c r="B296" t="s">
        <v>813</v>
      </c>
      <c r="C296" t="s">
        <v>881</v>
      </c>
      <c r="D296">
        <v>400</v>
      </c>
      <c r="G296">
        <v>0</v>
      </c>
      <c r="H296">
        <v>0</v>
      </c>
    </row>
    <row r="297" spans="1:11">
      <c r="A297">
        <v>296</v>
      </c>
      <c r="B297" t="s">
        <v>221</v>
      </c>
      <c r="C297" t="s">
        <v>292</v>
      </c>
      <c r="D297">
        <v>4</v>
      </c>
      <c r="G297">
        <v>0</v>
      </c>
      <c r="H297">
        <v>0</v>
      </c>
    </row>
    <row r="298" spans="1:11">
      <c r="A298">
        <v>297</v>
      </c>
      <c r="B298" t="s">
        <v>222</v>
      </c>
      <c r="C298" t="s">
        <v>292</v>
      </c>
      <c r="D298">
        <v>16</v>
      </c>
      <c r="E298">
        <v>668</v>
      </c>
      <c r="F298">
        <v>0</v>
      </c>
      <c r="G298">
        <v>668</v>
      </c>
      <c r="H298" s="20">
        <v>10688</v>
      </c>
      <c r="I298" t="s">
        <v>1498</v>
      </c>
      <c r="J298" t="s">
        <v>1499</v>
      </c>
      <c r="K298" t="s">
        <v>1500</v>
      </c>
    </row>
    <row r="299" spans="1:11">
      <c r="A299">
        <v>298</v>
      </c>
      <c r="B299" t="s">
        <v>223</v>
      </c>
      <c r="C299" t="s">
        <v>292</v>
      </c>
      <c r="D299">
        <v>16</v>
      </c>
      <c r="E299">
        <v>668</v>
      </c>
      <c r="F299">
        <v>0</v>
      </c>
      <c r="G299">
        <v>668</v>
      </c>
      <c r="H299" s="20">
        <v>10688</v>
      </c>
      <c r="I299" t="s">
        <v>1498</v>
      </c>
      <c r="J299" t="s">
        <v>1499</v>
      </c>
      <c r="K299" t="s">
        <v>1500</v>
      </c>
    </row>
    <row r="300" spans="1:11">
      <c r="A300">
        <v>299</v>
      </c>
      <c r="B300" t="s">
        <v>224</v>
      </c>
      <c r="C300" t="s">
        <v>292</v>
      </c>
      <c r="D300">
        <v>12</v>
      </c>
      <c r="E300">
        <v>668</v>
      </c>
      <c r="F300">
        <v>0</v>
      </c>
      <c r="G300">
        <v>668</v>
      </c>
      <c r="H300" s="20">
        <v>8016</v>
      </c>
      <c r="I300" t="s">
        <v>1498</v>
      </c>
      <c r="J300" t="s">
        <v>1499</v>
      </c>
      <c r="K300" t="s">
        <v>1500</v>
      </c>
    </row>
    <row r="301" spans="1:11">
      <c r="A301">
        <v>300</v>
      </c>
      <c r="B301" t="s">
        <v>225</v>
      </c>
      <c r="C301" t="s">
        <v>292</v>
      </c>
      <c r="D301">
        <v>160</v>
      </c>
      <c r="G301">
        <v>0</v>
      </c>
      <c r="H301">
        <v>0</v>
      </c>
    </row>
    <row r="302" spans="1:11">
      <c r="A302">
        <v>301</v>
      </c>
      <c r="B302" t="s">
        <v>226</v>
      </c>
      <c r="C302" t="s">
        <v>292</v>
      </c>
      <c r="D302">
        <v>160</v>
      </c>
      <c r="E302">
        <v>688</v>
      </c>
      <c r="F302">
        <v>0</v>
      </c>
      <c r="G302">
        <v>688</v>
      </c>
      <c r="H302" s="20">
        <v>110080</v>
      </c>
      <c r="I302" t="s">
        <v>1498</v>
      </c>
      <c r="J302" t="s">
        <v>1499</v>
      </c>
      <c r="K302" t="s">
        <v>1500</v>
      </c>
    </row>
    <row r="303" spans="1:11">
      <c r="A303">
        <v>302</v>
      </c>
      <c r="B303" t="s">
        <v>227</v>
      </c>
      <c r="C303" t="s">
        <v>292</v>
      </c>
      <c r="D303">
        <v>8</v>
      </c>
      <c r="G303">
        <v>0</v>
      </c>
      <c r="H303">
        <v>0</v>
      </c>
    </row>
    <row r="304" spans="1:11">
      <c r="A304">
        <v>303</v>
      </c>
      <c r="B304" t="s">
        <v>228</v>
      </c>
      <c r="C304" t="s">
        <v>292</v>
      </c>
      <c r="D304">
        <v>8</v>
      </c>
      <c r="G304">
        <v>0</v>
      </c>
      <c r="H304">
        <v>0</v>
      </c>
    </row>
    <row r="305" spans="1:11">
      <c r="A305">
        <v>304</v>
      </c>
      <c r="B305" t="s">
        <v>229</v>
      </c>
      <c r="C305" t="s">
        <v>292</v>
      </c>
      <c r="D305">
        <v>8</v>
      </c>
      <c r="E305">
        <v>668</v>
      </c>
      <c r="F305">
        <v>0</v>
      </c>
      <c r="G305">
        <v>668</v>
      </c>
      <c r="H305" s="20">
        <v>5344</v>
      </c>
      <c r="I305" t="s">
        <v>1498</v>
      </c>
      <c r="J305" t="s">
        <v>1499</v>
      </c>
      <c r="K305" t="s">
        <v>1500</v>
      </c>
    </row>
    <row r="306" spans="1:11">
      <c r="A306">
        <v>305</v>
      </c>
      <c r="B306" t="s">
        <v>230</v>
      </c>
      <c r="C306" t="s">
        <v>292</v>
      </c>
      <c r="D306">
        <v>200</v>
      </c>
      <c r="E306">
        <v>371</v>
      </c>
      <c r="F306">
        <v>0</v>
      </c>
      <c r="G306">
        <v>371</v>
      </c>
      <c r="H306" s="20">
        <v>74200</v>
      </c>
      <c r="I306" t="s">
        <v>1498</v>
      </c>
      <c r="J306" t="s">
        <v>1501</v>
      </c>
      <c r="K306" t="s">
        <v>1502</v>
      </c>
    </row>
    <row r="307" spans="1:11">
      <c r="A307">
        <v>306</v>
      </c>
      <c r="B307" t="s">
        <v>231</v>
      </c>
      <c r="C307" t="s">
        <v>292</v>
      </c>
      <c r="D307">
        <v>80</v>
      </c>
      <c r="E307">
        <v>371</v>
      </c>
      <c r="F307">
        <v>0</v>
      </c>
      <c r="G307">
        <v>371</v>
      </c>
      <c r="H307" s="20">
        <v>29680</v>
      </c>
      <c r="I307" t="s">
        <v>1498</v>
      </c>
      <c r="J307" t="s">
        <v>1501</v>
      </c>
      <c r="K307" t="s">
        <v>1502</v>
      </c>
    </row>
    <row r="308" spans="1:11">
      <c r="A308">
        <v>307</v>
      </c>
      <c r="B308" t="s">
        <v>232</v>
      </c>
      <c r="C308" t="s">
        <v>292</v>
      </c>
      <c r="D308">
        <v>80</v>
      </c>
      <c r="E308">
        <v>371</v>
      </c>
      <c r="F308">
        <v>0</v>
      </c>
      <c r="G308">
        <v>371</v>
      </c>
      <c r="H308" s="20">
        <v>29680</v>
      </c>
      <c r="I308" t="s">
        <v>1498</v>
      </c>
      <c r="J308" t="s">
        <v>1501</v>
      </c>
      <c r="K308" t="s">
        <v>1502</v>
      </c>
    </row>
    <row r="309" spans="1:11">
      <c r="A309">
        <v>308</v>
      </c>
      <c r="B309" t="s">
        <v>233</v>
      </c>
      <c r="C309" t="s">
        <v>292</v>
      </c>
      <c r="D309">
        <v>120</v>
      </c>
      <c r="E309">
        <v>371</v>
      </c>
      <c r="F309">
        <v>0</v>
      </c>
      <c r="G309">
        <v>371</v>
      </c>
      <c r="H309" s="20">
        <v>44520</v>
      </c>
      <c r="I309" t="s">
        <v>1498</v>
      </c>
      <c r="J309" t="s">
        <v>1501</v>
      </c>
      <c r="K309" t="s">
        <v>1502</v>
      </c>
    </row>
    <row r="310" spans="1:11">
      <c r="A310">
        <v>309</v>
      </c>
      <c r="B310" t="s">
        <v>234</v>
      </c>
      <c r="C310" t="s">
        <v>292</v>
      </c>
      <c r="D310">
        <v>120</v>
      </c>
      <c r="E310">
        <v>381</v>
      </c>
      <c r="F310">
        <v>0</v>
      </c>
      <c r="G310">
        <v>381</v>
      </c>
      <c r="H310" s="20">
        <v>45720</v>
      </c>
      <c r="I310" t="s">
        <v>1498</v>
      </c>
      <c r="J310" t="s">
        <v>1501</v>
      </c>
      <c r="K310" t="s">
        <v>1502</v>
      </c>
    </row>
    <row r="311" spans="1:11">
      <c r="A311">
        <v>310</v>
      </c>
      <c r="B311" t="s">
        <v>235</v>
      </c>
      <c r="C311" t="s">
        <v>292</v>
      </c>
      <c r="D311">
        <v>80</v>
      </c>
      <c r="E311">
        <v>381</v>
      </c>
      <c r="F311">
        <v>0</v>
      </c>
      <c r="G311">
        <v>381</v>
      </c>
      <c r="H311" s="20">
        <v>30480</v>
      </c>
      <c r="I311" t="s">
        <v>1498</v>
      </c>
      <c r="J311" t="s">
        <v>1501</v>
      </c>
      <c r="K311" t="s">
        <v>1502</v>
      </c>
    </row>
    <row r="312" spans="1:11">
      <c r="A312">
        <v>311</v>
      </c>
      <c r="B312" t="s">
        <v>236</v>
      </c>
      <c r="C312" t="s">
        <v>292</v>
      </c>
      <c r="D312">
        <v>200</v>
      </c>
      <c r="G312">
        <v>0</v>
      </c>
      <c r="H312">
        <v>0</v>
      </c>
    </row>
    <row r="313" spans="1:11">
      <c r="A313">
        <v>312</v>
      </c>
      <c r="B313" t="s">
        <v>237</v>
      </c>
      <c r="C313" t="s">
        <v>292</v>
      </c>
      <c r="D313">
        <v>240</v>
      </c>
      <c r="G313">
        <v>0</v>
      </c>
      <c r="H313">
        <v>0</v>
      </c>
    </row>
    <row r="314" spans="1:11">
      <c r="A314">
        <v>313</v>
      </c>
      <c r="B314" t="s">
        <v>238</v>
      </c>
      <c r="C314" t="s">
        <v>292</v>
      </c>
      <c r="D314">
        <v>400</v>
      </c>
      <c r="G314">
        <v>0</v>
      </c>
      <c r="H314">
        <v>0</v>
      </c>
    </row>
    <row r="315" spans="1:11">
      <c r="A315">
        <v>314</v>
      </c>
      <c r="B315" t="s">
        <v>239</v>
      </c>
      <c r="C315" t="s">
        <v>292</v>
      </c>
      <c r="D315">
        <v>4</v>
      </c>
      <c r="G315">
        <v>0</v>
      </c>
      <c r="H315">
        <v>0</v>
      </c>
    </row>
    <row r="316" spans="1:11">
      <c r="A316">
        <v>315</v>
      </c>
      <c r="B316" t="s">
        <v>240</v>
      </c>
      <c r="C316" t="s">
        <v>292</v>
      </c>
      <c r="D316">
        <v>4</v>
      </c>
      <c r="G316">
        <v>0</v>
      </c>
      <c r="H316">
        <v>0</v>
      </c>
    </row>
    <row r="317" spans="1:11">
      <c r="A317">
        <v>316</v>
      </c>
      <c r="B317" t="s">
        <v>243</v>
      </c>
      <c r="C317" t="s">
        <v>292</v>
      </c>
      <c r="D317">
        <v>4</v>
      </c>
      <c r="G317">
        <v>0</v>
      </c>
      <c r="H317">
        <v>0</v>
      </c>
    </row>
    <row r="318" spans="1:11">
      <c r="A318">
        <v>317</v>
      </c>
      <c r="B318" t="s">
        <v>814</v>
      </c>
      <c r="C318" t="s">
        <v>292</v>
      </c>
      <c r="D318">
        <v>4</v>
      </c>
      <c r="G318">
        <v>0</v>
      </c>
      <c r="H318">
        <v>0</v>
      </c>
    </row>
    <row r="319" spans="1:11">
      <c r="A319">
        <v>318</v>
      </c>
      <c r="B319" t="s">
        <v>244</v>
      </c>
      <c r="C319" t="s">
        <v>292</v>
      </c>
      <c r="D319">
        <v>400</v>
      </c>
      <c r="G319">
        <v>0</v>
      </c>
      <c r="H319">
        <v>0</v>
      </c>
    </row>
    <row r="320" spans="1:11">
      <c r="A320">
        <v>319</v>
      </c>
      <c r="B320" t="s">
        <v>245</v>
      </c>
      <c r="C320" t="s">
        <v>292</v>
      </c>
      <c r="D320">
        <v>400</v>
      </c>
      <c r="G320">
        <v>0</v>
      </c>
      <c r="H320">
        <v>0</v>
      </c>
    </row>
    <row r="321" spans="1:8">
      <c r="A321">
        <v>320</v>
      </c>
      <c r="B321" t="s">
        <v>815</v>
      </c>
      <c r="D321">
        <v>400</v>
      </c>
      <c r="G321">
        <v>0</v>
      </c>
      <c r="H321">
        <v>0</v>
      </c>
    </row>
    <row r="322" spans="1:8">
      <c r="A322">
        <v>321</v>
      </c>
      <c r="B322" t="s">
        <v>816</v>
      </c>
      <c r="D322">
        <v>8</v>
      </c>
      <c r="G322">
        <v>0</v>
      </c>
      <c r="H322">
        <v>0</v>
      </c>
    </row>
    <row r="323" spans="1:8">
      <c r="A323">
        <v>322</v>
      </c>
      <c r="B323" t="s">
        <v>241</v>
      </c>
      <c r="C323" t="s">
        <v>292</v>
      </c>
      <c r="D323">
        <v>20</v>
      </c>
      <c r="G323">
        <v>0</v>
      </c>
      <c r="H323">
        <v>0</v>
      </c>
    </row>
    <row r="324" spans="1:8">
      <c r="A324">
        <v>323</v>
      </c>
      <c r="B324" t="s">
        <v>242</v>
      </c>
      <c r="C324" t="s">
        <v>292</v>
      </c>
      <c r="D324">
        <v>8</v>
      </c>
      <c r="G324">
        <v>0</v>
      </c>
      <c r="H324">
        <v>0</v>
      </c>
    </row>
    <row r="325" spans="1:8">
      <c r="A325">
        <v>324</v>
      </c>
      <c r="B325" t="s">
        <v>817</v>
      </c>
      <c r="C325" t="s">
        <v>292</v>
      </c>
      <c r="D325">
        <v>50</v>
      </c>
      <c r="G325">
        <v>0</v>
      </c>
      <c r="H325">
        <v>0</v>
      </c>
    </row>
    <row r="326" spans="1:8">
      <c r="A326">
        <v>325</v>
      </c>
      <c r="B326" t="s">
        <v>246</v>
      </c>
      <c r="C326" t="s">
        <v>292</v>
      </c>
      <c r="D326">
        <v>12</v>
      </c>
      <c r="G326">
        <v>0</v>
      </c>
      <c r="H326">
        <v>0</v>
      </c>
    </row>
    <row r="327" spans="1:8">
      <c r="A327">
        <v>326</v>
      </c>
      <c r="B327" t="s">
        <v>247</v>
      </c>
      <c r="C327" t="s">
        <v>292</v>
      </c>
      <c r="D327">
        <v>12</v>
      </c>
      <c r="G327">
        <v>0</v>
      </c>
      <c r="H327">
        <v>0</v>
      </c>
    </row>
    <row r="328" spans="1:8">
      <c r="A328">
        <v>327</v>
      </c>
      <c r="B328" t="s">
        <v>248</v>
      </c>
      <c r="C328" t="s">
        <v>292</v>
      </c>
      <c r="D328">
        <v>12</v>
      </c>
      <c r="G328">
        <v>0</v>
      </c>
      <c r="H328">
        <v>0</v>
      </c>
    </row>
    <row r="329" spans="1:8">
      <c r="A329">
        <v>328</v>
      </c>
      <c r="B329" t="s">
        <v>818</v>
      </c>
      <c r="C329" t="s">
        <v>311</v>
      </c>
      <c r="D329">
        <v>200</v>
      </c>
      <c r="G329">
        <v>0</v>
      </c>
      <c r="H329">
        <v>0</v>
      </c>
    </row>
    <row r="330" spans="1:8">
      <c r="A330">
        <v>329</v>
      </c>
      <c r="B330" t="s">
        <v>249</v>
      </c>
      <c r="C330" t="s">
        <v>331</v>
      </c>
      <c r="D330">
        <v>80</v>
      </c>
      <c r="G330">
        <v>0</v>
      </c>
      <c r="H330">
        <v>0</v>
      </c>
    </row>
    <row r="331" spans="1:8">
      <c r="A331">
        <v>330</v>
      </c>
      <c r="B331" t="s">
        <v>250</v>
      </c>
      <c r="C331" t="s">
        <v>332</v>
      </c>
      <c r="D331">
        <v>300</v>
      </c>
      <c r="G331">
        <v>0</v>
      </c>
      <c r="H331">
        <v>0</v>
      </c>
    </row>
    <row r="332" spans="1:8">
      <c r="A332">
        <v>331</v>
      </c>
      <c r="B332" t="s">
        <v>819</v>
      </c>
      <c r="C332" t="s">
        <v>313</v>
      </c>
      <c r="D332">
        <v>200</v>
      </c>
      <c r="G332">
        <v>0</v>
      </c>
      <c r="H332">
        <v>0</v>
      </c>
    </row>
    <row r="333" spans="1:8">
      <c r="A333">
        <v>332</v>
      </c>
      <c r="B333" t="s">
        <v>251</v>
      </c>
      <c r="C333" t="s">
        <v>292</v>
      </c>
      <c r="D333">
        <v>800</v>
      </c>
      <c r="G333">
        <v>0</v>
      </c>
      <c r="H333">
        <v>0</v>
      </c>
    </row>
    <row r="334" spans="1:8">
      <c r="A334">
        <v>333</v>
      </c>
      <c r="B334" t="s">
        <v>252</v>
      </c>
      <c r="C334" t="s">
        <v>882</v>
      </c>
      <c r="D334">
        <v>20</v>
      </c>
      <c r="G334">
        <v>0</v>
      </c>
      <c r="H334">
        <v>0</v>
      </c>
    </row>
    <row r="335" spans="1:8">
      <c r="A335">
        <v>334</v>
      </c>
      <c r="B335" t="s">
        <v>253</v>
      </c>
      <c r="C335" t="s">
        <v>331</v>
      </c>
      <c r="D335">
        <v>140</v>
      </c>
      <c r="G335">
        <v>0</v>
      </c>
      <c r="H335">
        <v>0</v>
      </c>
    </row>
    <row r="336" spans="1:8">
      <c r="A336">
        <v>335</v>
      </c>
      <c r="B336" t="s">
        <v>820</v>
      </c>
      <c r="C336" t="s">
        <v>292</v>
      </c>
      <c r="D336">
        <v>12</v>
      </c>
      <c r="G336">
        <v>0</v>
      </c>
      <c r="H336">
        <v>0</v>
      </c>
    </row>
    <row r="337" spans="1:8">
      <c r="A337">
        <v>336</v>
      </c>
      <c r="B337" t="s">
        <v>821</v>
      </c>
      <c r="C337" t="s">
        <v>292</v>
      </c>
      <c r="D337">
        <v>12</v>
      </c>
      <c r="G337">
        <v>0</v>
      </c>
      <c r="H337">
        <v>0</v>
      </c>
    </row>
    <row r="338" spans="1:8">
      <c r="A338">
        <v>337</v>
      </c>
      <c r="B338" t="s">
        <v>822</v>
      </c>
      <c r="C338" t="s">
        <v>292</v>
      </c>
      <c r="D338">
        <v>8</v>
      </c>
      <c r="G338">
        <v>0</v>
      </c>
      <c r="H338">
        <v>0</v>
      </c>
    </row>
    <row r="339" spans="1:8">
      <c r="A339">
        <v>338</v>
      </c>
      <c r="B339" t="s">
        <v>823</v>
      </c>
      <c r="C339" t="s">
        <v>292</v>
      </c>
      <c r="D339">
        <v>8</v>
      </c>
      <c r="G339">
        <v>0</v>
      </c>
      <c r="H339">
        <v>0</v>
      </c>
    </row>
    <row r="340" spans="1:8">
      <c r="A340">
        <v>339</v>
      </c>
      <c r="B340" t="s">
        <v>824</v>
      </c>
      <c r="C340" t="s">
        <v>292</v>
      </c>
      <c r="D340">
        <v>8</v>
      </c>
      <c r="G340">
        <v>0</v>
      </c>
      <c r="H340">
        <v>0</v>
      </c>
    </row>
    <row r="341" spans="1:8">
      <c r="A341">
        <v>340</v>
      </c>
      <c r="B341" t="s">
        <v>825</v>
      </c>
      <c r="C341" t="s">
        <v>292</v>
      </c>
      <c r="D341">
        <v>8</v>
      </c>
      <c r="G341">
        <v>0</v>
      </c>
      <c r="H341">
        <v>0</v>
      </c>
    </row>
    <row r="342" spans="1:8">
      <c r="A342">
        <v>341</v>
      </c>
      <c r="B342" t="s">
        <v>254</v>
      </c>
      <c r="C342" t="s">
        <v>292</v>
      </c>
      <c r="D342">
        <v>8</v>
      </c>
      <c r="G342">
        <v>0</v>
      </c>
      <c r="H342" s="715">
        <v>0</v>
      </c>
    </row>
    <row r="343" spans="1:8">
      <c r="A343">
        <v>342</v>
      </c>
      <c r="B343" t="s">
        <v>255</v>
      </c>
      <c r="C343" t="s">
        <v>292</v>
      </c>
      <c r="D343">
        <v>8</v>
      </c>
      <c r="G343">
        <v>0</v>
      </c>
      <c r="H343">
        <v>0</v>
      </c>
    </row>
    <row r="344" spans="1:8">
      <c r="A344">
        <v>343</v>
      </c>
      <c r="B344" t="s">
        <v>826</v>
      </c>
      <c r="C344" t="s">
        <v>292</v>
      </c>
      <c r="D344">
        <v>8</v>
      </c>
      <c r="G344">
        <v>0</v>
      </c>
      <c r="H344">
        <v>0</v>
      </c>
    </row>
    <row r="345" spans="1:8">
      <c r="A345">
        <v>344</v>
      </c>
      <c r="B345" t="s">
        <v>827</v>
      </c>
      <c r="C345" t="s">
        <v>292</v>
      </c>
      <c r="D345">
        <v>4</v>
      </c>
      <c r="G345">
        <v>0</v>
      </c>
      <c r="H345">
        <v>0</v>
      </c>
    </row>
    <row r="346" spans="1:8">
      <c r="A346">
        <v>345</v>
      </c>
      <c r="B346" t="s">
        <v>256</v>
      </c>
      <c r="C346" t="s">
        <v>292</v>
      </c>
      <c r="D346">
        <v>4</v>
      </c>
      <c r="G346">
        <v>0</v>
      </c>
      <c r="H346">
        <v>0</v>
      </c>
    </row>
    <row r="347" spans="1:8">
      <c r="A347">
        <v>346</v>
      </c>
      <c r="B347" t="s">
        <v>828</v>
      </c>
      <c r="D347">
        <v>4</v>
      </c>
      <c r="G347">
        <v>0</v>
      </c>
      <c r="H347">
        <v>0</v>
      </c>
    </row>
    <row r="348" spans="1:8">
      <c r="A348">
        <v>347</v>
      </c>
      <c r="B348" t="s">
        <v>257</v>
      </c>
      <c r="C348" t="s">
        <v>292</v>
      </c>
      <c r="D348">
        <v>8</v>
      </c>
      <c r="G348">
        <v>0</v>
      </c>
      <c r="H348">
        <v>0</v>
      </c>
    </row>
    <row r="349" spans="1:8">
      <c r="A349">
        <v>348</v>
      </c>
      <c r="B349" t="s">
        <v>829</v>
      </c>
      <c r="C349" t="s">
        <v>292</v>
      </c>
      <c r="D349">
        <v>4</v>
      </c>
      <c r="G349">
        <v>0</v>
      </c>
      <c r="H349">
        <v>0</v>
      </c>
    </row>
    <row r="350" spans="1:8">
      <c r="A350">
        <v>349</v>
      </c>
      <c r="B350" t="s">
        <v>830</v>
      </c>
      <c r="C350" t="s">
        <v>292</v>
      </c>
      <c r="D350">
        <v>4</v>
      </c>
      <c r="G350">
        <v>0</v>
      </c>
      <c r="H350">
        <v>0</v>
      </c>
    </row>
    <row r="351" spans="1:8">
      <c r="A351">
        <v>350</v>
      </c>
      <c r="B351" t="s">
        <v>831</v>
      </c>
      <c r="C351" t="s">
        <v>292</v>
      </c>
      <c r="D351">
        <v>4</v>
      </c>
      <c r="G351">
        <v>0</v>
      </c>
      <c r="H351">
        <v>0</v>
      </c>
    </row>
    <row r="352" spans="1:8">
      <c r="A352">
        <v>351</v>
      </c>
      <c r="B352" t="s">
        <v>832</v>
      </c>
      <c r="C352" t="s">
        <v>292</v>
      </c>
      <c r="D352">
        <v>4</v>
      </c>
      <c r="G352">
        <v>0</v>
      </c>
      <c r="H352">
        <v>0</v>
      </c>
    </row>
    <row r="353" spans="1:8">
      <c r="A353">
        <v>352</v>
      </c>
      <c r="B353" t="s">
        <v>833</v>
      </c>
      <c r="C353" t="s">
        <v>292</v>
      </c>
      <c r="D353">
        <v>4</v>
      </c>
      <c r="G353">
        <v>0</v>
      </c>
      <c r="H353">
        <v>0</v>
      </c>
    </row>
    <row r="354" spans="1:8">
      <c r="A354">
        <v>353</v>
      </c>
      <c r="B354" t="s">
        <v>258</v>
      </c>
      <c r="C354" t="s">
        <v>292</v>
      </c>
      <c r="D354">
        <v>24</v>
      </c>
      <c r="G354">
        <v>0</v>
      </c>
      <c r="H354">
        <v>0</v>
      </c>
    </row>
    <row r="355" spans="1:8">
      <c r="A355">
        <v>354</v>
      </c>
      <c r="B355" t="s">
        <v>834</v>
      </c>
      <c r="C355" t="s">
        <v>292</v>
      </c>
      <c r="D355">
        <v>30</v>
      </c>
      <c r="G355">
        <v>0</v>
      </c>
      <c r="H355">
        <v>0</v>
      </c>
    </row>
    <row r="356" spans="1:8">
      <c r="A356">
        <v>355</v>
      </c>
      <c r="B356" t="s">
        <v>835</v>
      </c>
      <c r="C356" t="s">
        <v>292</v>
      </c>
      <c r="D356">
        <v>30</v>
      </c>
      <c r="G356">
        <v>0</v>
      </c>
      <c r="H356">
        <v>0</v>
      </c>
    </row>
    <row r="357" spans="1:8">
      <c r="A357">
        <v>356</v>
      </c>
      <c r="B357" t="s">
        <v>259</v>
      </c>
      <c r="C357" t="s">
        <v>292</v>
      </c>
      <c r="D357">
        <v>100</v>
      </c>
      <c r="G357">
        <v>0</v>
      </c>
      <c r="H357">
        <v>0</v>
      </c>
    </row>
    <row r="358" spans="1:8">
      <c r="A358">
        <v>357</v>
      </c>
      <c r="B358" t="s">
        <v>260</v>
      </c>
      <c r="C358" t="s">
        <v>292</v>
      </c>
      <c r="D358">
        <v>100</v>
      </c>
      <c r="G358">
        <v>0</v>
      </c>
      <c r="H358">
        <v>0</v>
      </c>
    </row>
    <row r="359" spans="1:8">
      <c r="A359">
        <v>358</v>
      </c>
      <c r="B359" t="s">
        <v>261</v>
      </c>
      <c r="C359" t="s">
        <v>292</v>
      </c>
      <c r="D359">
        <v>20</v>
      </c>
      <c r="G359">
        <v>0</v>
      </c>
      <c r="H359">
        <v>0</v>
      </c>
    </row>
    <row r="360" spans="1:8">
      <c r="A360">
        <v>359</v>
      </c>
      <c r="B360" t="s">
        <v>262</v>
      </c>
      <c r="C360" t="s">
        <v>292</v>
      </c>
      <c r="D360">
        <v>20</v>
      </c>
      <c r="G360">
        <v>0</v>
      </c>
      <c r="H360">
        <v>0</v>
      </c>
    </row>
    <row r="361" spans="1:8">
      <c r="A361">
        <v>360</v>
      </c>
      <c r="B361" t="s">
        <v>263</v>
      </c>
      <c r="C361" t="s">
        <v>292</v>
      </c>
      <c r="D361">
        <v>4</v>
      </c>
      <c r="G361">
        <v>0</v>
      </c>
      <c r="H361">
        <v>0</v>
      </c>
    </row>
    <row r="362" spans="1:8">
      <c r="A362">
        <v>361</v>
      </c>
      <c r="B362" t="s">
        <v>264</v>
      </c>
      <c r="C362" t="s">
        <v>292</v>
      </c>
      <c r="D362">
        <v>12</v>
      </c>
      <c r="G362">
        <v>0</v>
      </c>
      <c r="H362">
        <v>0</v>
      </c>
    </row>
    <row r="363" spans="1:8">
      <c r="A363">
        <v>362</v>
      </c>
      <c r="B363" t="s">
        <v>836</v>
      </c>
      <c r="C363" t="s">
        <v>292</v>
      </c>
      <c r="D363">
        <v>4</v>
      </c>
      <c r="G363">
        <v>0</v>
      </c>
      <c r="H363">
        <v>0</v>
      </c>
    </row>
    <row r="364" spans="1:8">
      <c r="A364">
        <v>363</v>
      </c>
      <c r="B364" t="s">
        <v>265</v>
      </c>
      <c r="C364" t="s">
        <v>292</v>
      </c>
      <c r="D364">
        <v>16</v>
      </c>
      <c r="G364">
        <v>0</v>
      </c>
      <c r="H364">
        <v>0</v>
      </c>
    </row>
    <row r="365" spans="1:8">
      <c r="A365">
        <v>364</v>
      </c>
      <c r="B365" t="s">
        <v>837</v>
      </c>
      <c r="C365" t="s">
        <v>292</v>
      </c>
      <c r="D365">
        <v>4</v>
      </c>
      <c r="G365">
        <v>0</v>
      </c>
      <c r="H365">
        <v>0</v>
      </c>
    </row>
    <row r="366" spans="1:8">
      <c r="A366">
        <v>365</v>
      </c>
      <c r="B366" t="s">
        <v>838</v>
      </c>
      <c r="C366" t="s">
        <v>292</v>
      </c>
      <c r="D366">
        <v>4</v>
      </c>
      <c r="G366">
        <v>0</v>
      </c>
      <c r="H366">
        <v>0</v>
      </c>
    </row>
    <row r="367" spans="1:8">
      <c r="A367">
        <v>366</v>
      </c>
      <c r="B367" t="s">
        <v>266</v>
      </c>
      <c r="C367" t="s">
        <v>292</v>
      </c>
      <c r="D367">
        <v>20</v>
      </c>
      <c r="G367">
        <v>0</v>
      </c>
      <c r="H367">
        <v>0</v>
      </c>
    </row>
    <row r="368" spans="1:8">
      <c r="A368">
        <v>367</v>
      </c>
      <c r="B368" t="s">
        <v>839</v>
      </c>
      <c r="C368" t="s">
        <v>292</v>
      </c>
      <c r="D368">
        <v>4</v>
      </c>
      <c r="G368">
        <v>0</v>
      </c>
      <c r="H368">
        <v>0</v>
      </c>
    </row>
    <row r="369" spans="1:8">
      <c r="A369">
        <v>368</v>
      </c>
      <c r="B369" t="s">
        <v>267</v>
      </c>
      <c r="C369" t="s">
        <v>292</v>
      </c>
      <c r="D369">
        <v>20</v>
      </c>
      <c r="G369">
        <v>0</v>
      </c>
      <c r="H369">
        <v>0</v>
      </c>
    </row>
    <row r="370" spans="1:8">
      <c r="A370">
        <v>369</v>
      </c>
      <c r="B370" t="s">
        <v>268</v>
      </c>
      <c r="C370" t="s">
        <v>292</v>
      </c>
      <c r="D370">
        <v>20</v>
      </c>
      <c r="G370">
        <v>0</v>
      </c>
      <c r="H370">
        <v>0</v>
      </c>
    </row>
    <row r="371" spans="1:8">
      <c r="A371">
        <v>370</v>
      </c>
      <c r="B371" t="s">
        <v>840</v>
      </c>
      <c r="C371" t="s">
        <v>292</v>
      </c>
      <c r="D371">
        <v>4</v>
      </c>
      <c r="G371">
        <v>0</v>
      </c>
      <c r="H371">
        <v>0</v>
      </c>
    </row>
    <row r="372" spans="1:8">
      <c r="A372">
        <v>371</v>
      </c>
      <c r="B372" t="s">
        <v>269</v>
      </c>
      <c r="C372" t="s">
        <v>292</v>
      </c>
      <c r="D372">
        <v>20</v>
      </c>
      <c r="G372">
        <v>0</v>
      </c>
      <c r="H372">
        <v>0</v>
      </c>
    </row>
    <row r="373" spans="1:8">
      <c r="A373">
        <v>372</v>
      </c>
      <c r="B373" t="s">
        <v>841</v>
      </c>
      <c r="C373" t="s">
        <v>292</v>
      </c>
      <c r="D373">
        <v>4</v>
      </c>
      <c r="G373">
        <v>0</v>
      </c>
      <c r="H373">
        <v>0</v>
      </c>
    </row>
    <row r="374" spans="1:8">
      <c r="A374">
        <v>373</v>
      </c>
      <c r="B374" t="s">
        <v>842</v>
      </c>
      <c r="C374" t="s">
        <v>292</v>
      </c>
      <c r="D374">
        <v>4</v>
      </c>
      <c r="G374">
        <v>0</v>
      </c>
      <c r="H374">
        <v>0</v>
      </c>
    </row>
    <row r="375" spans="1:8">
      <c r="A375">
        <v>374</v>
      </c>
      <c r="B375" t="s">
        <v>843</v>
      </c>
      <c r="C375" t="s">
        <v>292</v>
      </c>
      <c r="D375">
        <v>4</v>
      </c>
      <c r="G375">
        <v>0</v>
      </c>
      <c r="H375">
        <v>0</v>
      </c>
    </row>
    <row r="376" spans="1:8">
      <c r="A376">
        <v>375</v>
      </c>
      <c r="B376" t="s">
        <v>844</v>
      </c>
      <c r="C376" t="s">
        <v>292</v>
      </c>
      <c r="D376">
        <v>4</v>
      </c>
      <c r="G376">
        <v>0</v>
      </c>
      <c r="H376">
        <v>0</v>
      </c>
    </row>
    <row r="377" spans="1:8">
      <c r="A377">
        <v>376</v>
      </c>
      <c r="B377" t="s">
        <v>270</v>
      </c>
      <c r="C377" t="s">
        <v>292</v>
      </c>
      <c r="D377">
        <v>1200</v>
      </c>
      <c r="G377">
        <v>0</v>
      </c>
      <c r="H377">
        <v>0</v>
      </c>
    </row>
    <row r="378" spans="1:8">
      <c r="A378">
        <v>377</v>
      </c>
      <c r="B378" t="s">
        <v>271</v>
      </c>
      <c r="C378" t="s">
        <v>292</v>
      </c>
      <c r="D378">
        <v>1600</v>
      </c>
      <c r="G378">
        <v>0</v>
      </c>
      <c r="H378">
        <v>0</v>
      </c>
    </row>
    <row r="379" spans="1:8">
      <c r="A379">
        <v>378</v>
      </c>
      <c r="B379" t="s">
        <v>272</v>
      </c>
      <c r="C379" t="s">
        <v>292</v>
      </c>
      <c r="D379">
        <v>800</v>
      </c>
      <c r="G379">
        <v>0</v>
      </c>
      <c r="H379">
        <v>0</v>
      </c>
    </row>
    <row r="380" spans="1:8">
      <c r="A380">
        <v>379</v>
      </c>
      <c r="B380" t="s">
        <v>273</v>
      </c>
      <c r="C380" t="s">
        <v>292</v>
      </c>
      <c r="D380">
        <v>288</v>
      </c>
      <c r="G380">
        <v>0</v>
      </c>
      <c r="H380">
        <v>0</v>
      </c>
    </row>
    <row r="381" spans="1:8">
      <c r="A381">
        <v>380</v>
      </c>
      <c r="B381" t="s">
        <v>274</v>
      </c>
      <c r="C381" t="s">
        <v>292</v>
      </c>
      <c r="D381">
        <v>288</v>
      </c>
      <c r="G381">
        <v>0</v>
      </c>
      <c r="H381">
        <v>0</v>
      </c>
    </row>
    <row r="382" spans="1:8">
      <c r="A382">
        <v>381</v>
      </c>
      <c r="B382" t="s">
        <v>275</v>
      </c>
      <c r="C382" t="s">
        <v>292</v>
      </c>
      <c r="D382">
        <v>288</v>
      </c>
      <c r="G382">
        <v>0</v>
      </c>
      <c r="H382">
        <v>0</v>
      </c>
    </row>
    <row r="383" spans="1:8">
      <c r="A383">
        <v>382</v>
      </c>
      <c r="B383" t="s">
        <v>276</v>
      </c>
      <c r="C383" t="s">
        <v>292</v>
      </c>
      <c r="D383">
        <v>1600</v>
      </c>
      <c r="G383">
        <v>0</v>
      </c>
      <c r="H383">
        <v>0</v>
      </c>
    </row>
    <row r="384" spans="1:8">
      <c r="A384">
        <v>383</v>
      </c>
      <c r="B384" t="s">
        <v>277</v>
      </c>
      <c r="C384" t="s">
        <v>292</v>
      </c>
      <c r="D384">
        <v>1600</v>
      </c>
      <c r="G384">
        <v>0</v>
      </c>
      <c r="H384">
        <v>0</v>
      </c>
    </row>
    <row r="385" spans="1:8">
      <c r="A385">
        <v>384</v>
      </c>
      <c r="B385" t="s">
        <v>278</v>
      </c>
      <c r="C385" t="s">
        <v>292</v>
      </c>
      <c r="D385">
        <v>1600</v>
      </c>
      <c r="G385">
        <v>0</v>
      </c>
      <c r="H385">
        <v>0</v>
      </c>
    </row>
    <row r="386" spans="1:8">
      <c r="A386">
        <v>385</v>
      </c>
      <c r="B386" t="s">
        <v>281</v>
      </c>
      <c r="C386" t="s">
        <v>292</v>
      </c>
      <c r="D386">
        <v>288</v>
      </c>
      <c r="G386">
        <v>0</v>
      </c>
      <c r="H386">
        <v>0</v>
      </c>
    </row>
    <row r="387" spans="1:8">
      <c r="A387">
        <v>386</v>
      </c>
      <c r="B387" t="s">
        <v>282</v>
      </c>
      <c r="C387" t="s">
        <v>292</v>
      </c>
      <c r="D387">
        <v>96</v>
      </c>
      <c r="G387">
        <v>0</v>
      </c>
      <c r="H387">
        <v>0</v>
      </c>
    </row>
    <row r="388" spans="1:8">
      <c r="A388">
        <v>387</v>
      </c>
      <c r="B388" t="s">
        <v>284</v>
      </c>
      <c r="C388" t="s">
        <v>292</v>
      </c>
      <c r="D388">
        <v>288</v>
      </c>
      <c r="G388">
        <v>0</v>
      </c>
      <c r="H388">
        <v>0</v>
      </c>
    </row>
    <row r="389" spans="1:8">
      <c r="A389">
        <v>388</v>
      </c>
      <c r="B389" t="s">
        <v>286</v>
      </c>
      <c r="C389" t="s">
        <v>292</v>
      </c>
      <c r="D389">
        <v>48</v>
      </c>
      <c r="G389">
        <v>0</v>
      </c>
      <c r="H389">
        <v>0</v>
      </c>
    </row>
    <row r="390" spans="1:8">
      <c r="A390">
        <v>389</v>
      </c>
      <c r="B390" t="s">
        <v>280</v>
      </c>
      <c r="C390" t="s">
        <v>292</v>
      </c>
      <c r="D390">
        <v>240</v>
      </c>
      <c r="G390">
        <v>0</v>
      </c>
      <c r="H390">
        <v>0</v>
      </c>
    </row>
    <row r="391" spans="1:8">
      <c r="A391">
        <v>390</v>
      </c>
      <c r="B391" t="s">
        <v>283</v>
      </c>
      <c r="C391" t="s">
        <v>292</v>
      </c>
      <c r="D391">
        <v>240</v>
      </c>
      <c r="G391">
        <v>0</v>
      </c>
      <c r="H391">
        <v>0</v>
      </c>
    </row>
    <row r="392" spans="1:8">
      <c r="A392">
        <v>391</v>
      </c>
      <c r="B392" t="s">
        <v>845</v>
      </c>
      <c r="C392" t="s">
        <v>292</v>
      </c>
      <c r="D392">
        <v>48</v>
      </c>
      <c r="G392">
        <v>0</v>
      </c>
      <c r="H392">
        <v>0</v>
      </c>
    </row>
    <row r="393" spans="1:8">
      <c r="A393">
        <v>392</v>
      </c>
      <c r="B393" t="s">
        <v>285</v>
      </c>
      <c r="C393" t="s">
        <v>292</v>
      </c>
      <c r="D393">
        <v>96</v>
      </c>
      <c r="G393">
        <v>0</v>
      </c>
      <c r="H393">
        <v>0</v>
      </c>
    </row>
    <row r="394" spans="1:8">
      <c r="A394">
        <v>393</v>
      </c>
      <c r="B394" t="s">
        <v>846</v>
      </c>
      <c r="C394" t="s">
        <v>292</v>
      </c>
      <c r="D394">
        <v>48</v>
      </c>
      <c r="G394">
        <v>0</v>
      </c>
      <c r="H394">
        <v>0</v>
      </c>
    </row>
    <row r="395" spans="1:8">
      <c r="A395">
        <v>394</v>
      </c>
      <c r="B395" t="s">
        <v>287</v>
      </c>
      <c r="C395" t="s">
        <v>292</v>
      </c>
      <c r="D395">
        <v>80</v>
      </c>
      <c r="G395">
        <v>0</v>
      </c>
      <c r="H395">
        <v>0</v>
      </c>
    </row>
    <row r="396" spans="1:8">
      <c r="A396">
        <v>395</v>
      </c>
      <c r="B396" t="s">
        <v>288</v>
      </c>
      <c r="C396" t="s">
        <v>883</v>
      </c>
      <c r="D396">
        <v>2000</v>
      </c>
      <c r="G396">
        <v>0</v>
      </c>
      <c r="H396">
        <v>0</v>
      </c>
    </row>
    <row r="397" spans="1:8">
      <c r="A397">
        <v>396</v>
      </c>
      <c r="B397" t="s">
        <v>289</v>
      </c>
      <c r="C397" t="s">
        <v>883</v>
      </c>
      <c r="D397">
        <v>1800</v>
      </c>
      <c r="G397">
        <v>0</v>
      </c>
      <c r="H397">
        <v>0</v>
      </c>
    </row>
    <row r="398" spans="1:8">
      <c r="A398">
        <v>397</v>
      </c>
      <c r="B398" t="s">
        <v>847</v>
      </c>
      <c r="C398" t="s">
        <v>884</v>
      </c>
      <c r="D398">
        <v>40</v>
      </c>
      <c r="G398">
        <v>0</v>
      </c>
      <c r="H398">
        <v>0</v>
      </c>
    </row>
    <row r="399" spans="1:8">
      <c r="A399">
        <v>398</v>
      </c>
      <c r="B399" t="s">
        <v>848</v>
      </c>
      <c r="C399" t="s">
        <v>292</v>
      </c>
      <c r="D399">
        <v>40</v>
      </c>
      <c r="G399">
        <v>0</v>
      </c>
      <c r="H399">
        <v>0</v>
      </c>
    </row>
    <row r="400" spans="1:8">
      <c r="A400">
        <v>399</v>
      </c>
      <c r="B400" t="s">
        <v>849</v>
      </c>
      <c r="C400" t="s">
        <v>292</v>
      </c>
      <c r="D400">
        <v>40</v>
      </c>
      <c r="G400">
        <v>0</v>
      </c>
      <c r="H400">
        <v>0</v>
      </c>
    </row>
    <row r="401" spans="1:11">
      <c r="A401">
        <v>400</v>
      </c>
      <c r="B401" t="s">
        <v>850</v>
      </c>
      <c r="C401" t="s">
        <v>292</v>
      </c>
      <c r="D401">
        <v>40</v>
      </c>
      <c r="G401">
        <v>0</v>
      </c>
      <c r="H401">
        <v>0</v>
      </c>
    </row>
    <row r="402" spans="1:11">
      <c r="A402">
        <v>401</v>
      </c>
      <c r="B402" t="s">
        <v>851</v>
      </c>
      <c r="C402" t="s">
        <v>292</v>
      </c>
      <c r="D402">
        <v>40</v>
      </c>
      <c r="G402">
        <v>0</v>
      </c>
      <c r="H402">
        <v>0</v>
      </c>
    </row>
    <row r="403" spans="1:11">
      <c r="A403">
        <v>402</v>
      </c>
      <c r="B403" t="s">
        <v>852</v>
      </c>
      <c r="C403" t="s">
        <v>292</v>
      </c>
      <c r="D403">
        <v>24</v>
      </c>
      <c r="G403">
        <v>0</v>
      </c>
      <c r="H403">
        <v>0</v>
      </c>
    </row>
    <row r="404" spans="1:11">
      <c r="A404">
        <v>403</v>
      </c>
      <c r="B404" t="s">
        <v>853</v>
      </c>
      <c r="C404" t="s">
        <v>292</v>
      </c>
      <c r="D404">
        <v>40</v>
      </c>
      <c r="G404">
        <v>0</v>
      </c>
      <c r="H404">
        <v>0</v>
      </c>
    </row>
    <row r="405" spans="1:11">
      <c r="A405">
        <v>404</v>
      </c>
      <c r="B405" t="s">
        <v>854</v>
      </c>
      <c r="C405" t="s">
        <v>292</v>
      </c>
      <c r="D405">
        <v>40</v>
      </c>
      <c r="G405">
        <v>0</v>
      </c>
      <c r="H405">
        <v>0</v>
      </c>
    </row>
    <row r="406" spans="1:11">
      <c r="A406">
        <v>405</v>
      </c>
      <c r="B406" t="s">
        <v>855</v>
      </c>
      <c r="C406" t="s">
        <v>292</v>
      </c>
      <c r="D406">
        <v>40</v>
      </c>
      <c r="G406">
        <v>0</v>
      </c>
      <c r="H406">
        <v>0</v>
      </c>
    </row>
    <row r="407" spans="1:11">
      <c r="A407">
        <v>406</v>
      </c>
      <c r="B407" t="s">
        <v>856</v>
      </c>
      <c r="C407" t="s">
        <v>292</v>
      </c>
      <c r="D407">
        <v>20</v>
      </c>
      <c r="G407">
        <v>0</v>
      </c>
      <c r="H407">
        <v>0</v>
      </c>
    </row>
    <row r="408" spans="1:11">
      <c r="A408">
        <v>407</v>
      </c>
      <c r="B408" t="s">
        <v>857</v>
      </c>
      <c r="C408" t="s">
        <v>292</v>
      </c>
      <c r="D408">
        <v>40</v>
      </c>
      <c r="E408">
        <v>24000</v>
      </c>
      <c r="F408">
        <v>3840</v>
      </c>
      <c r="G408">
        <v>27840</v>
      </c>
      <c r="H408" s="20">
        <v>1113600</v>
      </c>
      <c r="I408" t="s">
        <v>1472</v>
      </c>
      <c r="J408" t="s">
        <v>1473</v>
      </c>
      <c r="K408" t="s">
        <v>1503</v>
      </c>
    </row>
    <row r="409" spans="1:11">
      <c r="A409">
        <v>408</v>
      </c>
      <c r="B409" t="s">
        <v>858</v>
      </c>
      <c r="C409" t="s">
        <v>292</v>
      </c>
      <c r="D409">
        <v>8</v>
      </c>
      <c r="G409">
        <v>0</v>
      </c>
      <c r="H409">
        <v>0</v>
      </c>
    </row>
    <row r="410" spans="1:11">
      <c r="A410">
        <v>409</v>
      </c>
      <c r="B410" t="s">
        <v>859</v>
      </c>
      <c r="C410" t="s">
        <v>292</v>
      </c>
      <c r="D410">
        <v>40</v>
      </c>
      <c r="G410">
        <v>0</v>
      </c>
      <c r="H410">
        <v>0</v>
      </c>
    </row>
    <row r="411" spans="1:11">
      <c r="A411">
        <v>410</v>
      </c>
      <c r="B411" t="s">
        <v>860</v>
      </c>
      <c r="C411" t="s">
        <v>885</v>
      </c>
      <c r="D411">
        <v>16</v>
      </c>
      <c r="G411">
        <v>0</v>
      </c>
      <c r="H411">
        <v>0</v>
      </c>
    </row>
    <row r="412" spans="1:11">
      <c r="A412">
        <v>411</v>
      </c>
      <c r="B412" t="s">
        <v>861</v>
      </c>
      <c r="C412" t="s">
        <v>292</v>
      </c>
      <c r="D412">
        <v>2</v>
      </c>
      <c r="G412">
        <v>0</v>
      </c>
      <c r="H412">
        <v>0</v>
      </c>
    </row>
    <row r="413" spans="1:11">
      <c r="A413">
        <v>412</v>
      </c>
      <c r="B413" t="s">
        <v>862</v>
      </c>
      <c r="C413" t="s">
        <v>292</v>
      </c>
      <c r="D413">
        <v>2</v>
      </c>
      <c r="G413">
        <v>0</v>
      </c>
      <c r="H413">
        <v>0</v>
      </c>
    </row>
    <row r="414" spans="1:11">
      <c r="A414">
        <v>413</v>
      </c>
      <c r="B414" t="s">
        <v>863</v>
      </c>
      <c r="C414" t="s">
        <v>292</v>
      </c>
      <c r="D414">
        <v>40</v>
      </c>
      <c r="G414">
        <v>0</v>
      </c>
      <c r="H414">
        <v>0</v>
      </c>
    </row>
    <row r="415" spans="1:11">
      <c r="A415">
        <v>414</v>
      </c>
      <c r="B415" t="s">
        <v>864</v>
      </c>
      <c r="C415" t="s">
        <v>292</v>
      </c>
      <c r="D415">
        <v>12</v>
      </c>
      <c r="G415">
        <v>0</v>
      </c>
      <c r="H415">
        <v>0</v>
      </c>
    </row>
    <row r="416" spans="1:11">
      <c r="A416">
        <v>415</v>
      </c>
      <c r="B416" t="s">
        <v>865</v>
      </c>
      <c r="C416" t="s">
        <v>292</v>
      </c>
      <c r="D416">
        <v>32</v>
      </c>
      <c r="G416">
        <v>0</v>
      </c>
      <c r="H416">
        <v>0</v>
      </c>
    </row>
    <row r="417" spans="1:8">
      <c r="A417">
        <v>416</v>
      </c>
      <c r="B417" t="s">
        <v>866</v>
      </c>
      <c r="C417" t="s">
        <v>886</v>
      </c>
      <c r="D417">
        <v>16</v>
      </c>
      <c r="G417">
        <v>0</v>
      </c>
      <c r="H417">
        <v>0</v>
      </c>
    </row>
    <row r="418" spans="1:8">
      <c r="A418">
        <v>417</v>
      </c>
      <c r="B418" t="s">
        <v>867</v>
      </c>
      <c r="C418" t="s">
        <v>887</v>
      </c>
      <c r="D418">
        <v>60</v>
      </c>
      <c r="G418">
        <v>0</v>
      </c>
      <c r="H418">
        <v>0</v>
      </c>
    </row>
    <row r="419" spans="1:8">
      <c r="A419">
        <v>418</v>
      </c>
      <c r="B419" t="s">
        <v>868</v>
      </c>
      <c r="C419" t="s">
        <v>887</v>
      </c>
      <c r="D419">
        <v>400</v>
      </c>
      <c r="G419">
        <v>0</v>
      </c>
      <c r="H419">
        <v>0</v>
      </c>
    </row>
    <row r="420" spans="1:8">
      <c r="A420">
        <v>419</v>
      </c>
      <c r="B420" t="s">
        <v>869</v>
      </c>
      <c r="C420" t="s">
        <v>888</v>
      </c>
      <c r="D420">
        <v>10</v>
      </c>
      <c r="G420">
        <v>0</v>
      </c>
      <c r="H420">
        <v>0</v>
      </c>
    </row>
    <row r="421" spans="1:8">
      <c r="A421">
        <v>420</v>
      </c>
      <c r="B421" t="s">
        <v>870</v>
      </c>
      <c r="C421" t="s">
        <v>888</v>
      </c>
      <c r="D421">
        <v>10</v>
      </c>
      <c r="G421">
        <v>0</v>
      </c>
      <c r="H421">
        <v>0</v>
      </c>
    </row>
    <row r="422" spans="1:8">
      <c r="A422">
        <v>421</v>
      </c>
      <c r="B422" t="s">
        <v>871</v>
      </c>
      <c r="C422" t="s">
        <v>888</v>
      </c>
      <c r="D422">
        <v>10</v>
      </c>
      <c r="G422">
        <v>0</v>
      </c>
      <c r="H422">
        <v>0</v>
      </c>
    </row>
    <row r="423" spans="1:8">
      <c r="A423">
        <v>422</v>
      </c>
      <c r="B423" t="s">
        <v>872</v>
      </c>
      <c r="C423" t="s">
        <v>889</v>
      </c>
      <c r="D423">
        <v>3</v>
      </c>
      <c r="G423">
        <v>0</v>
      </c>
      <c r="H423">
        <v>0</v>
      </c>
    </row>
    <row r="424" spans="1:8">
      <c r="A424">
        <v>423</v>
      </c>
      <c r="B424" t="s">
        <v>873</v>
      </c>
      <c r="C424" t="s">
        <v>889</v>
      </c>
      <c r="D424">
        <v>8</v>
      </c>
      <c r="G424">
        <v>0</v>
      </c>
      <c r="H424">
        <v>0</v>
      </c>
    </row>
    <row r="425" spans="1:8">
      <c r="A425">
        <v>424</v>
      </c>
      <c r="B425" t="s">
        <v>874</v>
      </c>
      <c r="C425" t="s">
        <v>889</v>
      </c>
      <c r="D425">
        <v>3</v>
      </c>
      <c r="G425">
        <v>0</v>
      </c>
      <c r="H425">
        <v>0</v>
      </c>
    </row>
    <row r="426" spans="1:8">
      <c r="A426">
        <v>425</v>
      </c>
      <c r="B426" t="s">
        <v>875</v>
      </c>
      <c r="C426" t="s">
        <v>890</v>
      </c>
      <c r="D426">
        <v>2</v>
      </c>
      <c r="G426">
        <v>0</v>
      </c>
      <c r="H426">
        <v>0</v>
      </c>
    </row>
    <row r="427" spans="1:8">
      <c r="A427">
        <v>426</v>
      </c>
      <c r="B427" t="s">
        <v>876</v>
      </c>
      <c r="C427" t="s">
        <v>890</v>
      </c>
      <c r="D427">
        <v>2</v>
      </c>
      <c r="G427">
        <v>0</v>
      </c>
      <c r="H427">
        <v>0</v>
      </c>
    </row>
    <row r="428" spans="1:8">
      <c r="G428">
        <f>+SUM(G2:G427)</f>
        <v>340419.79999999993</v>
      </c>
      <c r="H428" s="714">
        <f>+SUM(H2:H427)</f>
        <v>8032385.040000001</v>
      </c>
    </row>
    <row r="430" spans="1:8">
      <c r="A430" s="881" t="s">
        <v>1504</v>
      </c>
      <c r="B430" s="881"/>
      <c r="C430" s="881"/>
      <c r="D430" s="881"/>
    </row>
    <row r="431" spans="1:8">
      <c r="A431" s="881"/>
      <c r="B431" s="881"/>
      <c r="C431" s="881"/>
      <c r="D431" s="881"/>
    </row>
    <row r="432" spans="1:8" ht="78.75" customHeight="1">
      <c r="A432" s="881"/>
      <c r="B432" s="881"/>
      <c r="C432" s="881"/>
      <c r="D432" s="881"/>
    </row>
  </sheetData>
  <autoFilter ref="A1:J428"/>
  <mergeCells count="1">
    <mergeCell ref="A430:D432"/>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K594"/>
  <sheetViews>
    <sheetView topLeftCell="A177" zoomScale="70" zoomScaleNormal="70" zoomScalePageLayoutView="70" workbookViewId="0">
      <selection activeCell="G180" sqref="G180"/>
    </sheetView>
  </sheetViews>
  <sheetFormatPr baseColWidth="10" defaultRowHeight="16" x14ac:dyDescent="0"/>
  <cols>
    <col min="1" max="1" width="7.5" style="485" customWidth="1"/>
    <col min="2" max="2" width="58.6640625" style="54" customWidth="1"/>
    <col min="3" max="3" width="21.83203125" style="485" customWidth="1"/>
    <col min="4" max="4" width="13.33203125" style="486" customWidth="1"/>
    <col min="5" max="5" width="20.33203125" style="831" customWidth="1"/>
    <col min="6" max="6" width="11.5" style="831" customWidth="1"/>
    <col min="7" max="7" width="17.33203125" style="488" bestFit="1" customWidth="1"/>
    <col min="8" max="8" width="34.83203125" style="488" bestFit="1" customWidth="1"/>
    <col min="9" max="9" width="15.5" style="485" customWidth="1"/>
    <col min="10" max="10" width="22.33203125" style="485" bestFit="1" customWidth="1"/>
    <col min="11" max="11" width="11.5" style="830" hidden="1" customWidth="1"/>
    <col min="12" max="12" width="0" hidden="1" customWidth="1"/>
  </cols>
  <sheetData>
    <row r="1" spans="1:11" s="720" customFormat="1" ht="28.5" customHeight="1" thickBot="1">
      <c r="A1" s="885" t="s">
        <v>1565</v>
      </c>
      <c r="B1" s="886"/>
      <c r="C1" s="717"/>
      <c r="D1" s="718"/>
      <c r="E1" s="718"/>
      <c r="F1" s="718"/>
      <c r="G1" s="718"/>
      <c r="H1" s="718"/>
      <c r="I1" s="887" t="s">
        <v>1566</v>
      </c>
      <c r="J1" s="888"/>
      <c r="K1" s="719"/>
    </row>
    <row r="2" spans="1:11" s="722" customFormat="1" ht="26.25" customHeight="1">
      <c r="A2" s="889"/>
      <c r="B2" s="890"/>
      <c r="C2" s="890"/>
      <c r="D2" s="721"/>
      <c r="K2" s="723"/>
    </row>
    <row r="3" spans="1:11" s="722" customFormat="1" ht="14">
      <c r="A3" s="724"/>
      <c r="D3" s="721"/>
      <c r="K3" s="723"/>
    </row>
    <row r="4" spans="1:11" s="722" customFormat="1" ht="14">
      <c r="A4" s="724"/>
      <c r="D4" s="721"/>
      <c r="K4" s="723"/>
    </row>
    <row r="5" spans="1:11" s="725" customFormat="1" ht="23">
      <c r="A5" s="891" t="s">
        <v>1567</v>
      </c>
      <c r="B5" s="892"/>
      <c r="C5" s="892"/>
      <c r="D5" s="892"/>
      <c r="E5" s="892"/>
      <c r="F5" s="892"/>
      <c r="G5" s="892"/>
      <c r="H5" s="892"/>
      <c r="I5" s="892"/>
      <c r="J5" s="892"/>
      <c r="K5" s="893"/>
    </row>
    <row r="6" spans="1:11" s="725" customFormat="1" ht="23">
      <c r="A6" s="882" t="s">
        <v>1568</v>
      </c>
      <c r="B6" s="883"/>
      <c r="C6" s="883"/>
      <c r="D6" s="883"/>
      <c r="E6" s="883"/>
      <c r="F6" s="883"/>
      <c r="G6" s="883"/>
      <c r="H6" s="883"/>
      <c r="I6" s="883"/>
      <c r="J6" s="883"/>
      <c r="K6" s="884"/>
    </row>
    <row r="7" spans="1:11" s="725" customFormat="1" ht="23">
      <c r="A7" s="882" t="s">
        <v>1569</v>
      </c>
      <c r="B7" s="883"/>
      <c r="C7" s="883"/>
      <c r="D7" s="883"/>
      <c r="E7" s="883"/>
      <c r="F7" s="883"/>
      <c r="G7" s="883"/>
      <c r="H7" s="883"/>
      <c r="I7" s="883"/>
      <c r="J7" s="883"/>
      <c r="K7" s="884"/>
    </row>
    <row r="8" spans="1:11" s="725" customFormat="1" ht="23">
      <c r="A8" s="897" t="s">
        <v>998</v>
      </c>
      <c r="B8" s="898"/>
      <c r="C8" s="898"/>
      <c r="D8" s="898"/>
      <c r="E8" s="898"/>
      <c r="F8" s="898"/>
      <c r="G8" s="898"/>
      <c r="H8" s="898"/>
      <c r="I8" s="898"/>
      <c r="J8" s="898"/>
      <c r="K8" s="899"/>
    </row>
    <row r="9" spans="1:11" s="726" customFormat="1" ht="23">
      <c r="A9" s="897" t="s">
        <v>1570</v>
      </c>
      <c r="B9" s="898"/>
      <c r="C9" s="898"/>
      <c r="D9" s="898"/>
      <c r="E9" s="898"/>
      <c r="F9" s="898"/>
      <c r="G9" s="898"/>
      <c r="H9" s="898"/>
      <c r="I9" s="898"/>
      <c r="J9" s="898"/>
      <c r="K9" s="899"/>
    </row>
    <row r="10" spans="1:11" s="726" customFormat="1" ht="24" thickBot="1">
      <c r="A10" s="897" t="s">
        <v>1571</v>
      </c>
      <c r="B10" s="898"/>
      <c r="C10" s="898"/>
      <c r="D10" s="898"/>
      <c r="E10" s="898"/>
      <c r="F10" s="898"/>
      <c r="G10" s="898"/>
      <c r="H10" s="898"/>
      <c r="I10" s="898"/>
      <c r="J10" s="898"/>
      <c r="K10" s="899"/>
    </row>
    <row r="11" spans="1:11" s="26" customFormat="1" ht="70.5" customHeight="1" thickBot="1">
      <c r="A11" s="727" t="s">
        <v>3</v>
      </c>
      <c r="B11" s="727" t="s">
        <v>4</v>
      </c>
      <c r="C11" s="727" t="s">
        <v>6</v>
      </c>
      <c r="D11" s="728" t="s">
        <v>5</v>
      </c>
      <c r="E11" s="729" t="s">
        <v>357</v>
      </c>
      <c r="F11" s="730" t="s">
        <v>358</v>
      </c>
      <c r="G11" s="729" t="s">
        <v>359</v>
      </c>
      <c r="H11" s="730" t="s">
        <v>13</v>
      </c>
      <c r="I11" s="731" t="s">
        <v>360</v>
      </c>
      <c r="J11" s="731" t="s">
        <v>340</v>
      </c>
      <c r="K11" s="732" t="s">
        <v>358</v>
      </c>
    </row>
    <row r="12" spans="1:11" s="62" customFormat="1" ht="27.75" customHeight="1">
      <c r="A12" s="733">
        <v>1</v>
      </c>
      <c r="B12" s="734" t="s">
        <v>18</v>
      </c>
      <c r="C12" s="735" t="s">
        <v>877</v>
      </c>
      <c r="D12" s="736">
        <v>4</v>
      </c>
      <c r="E12" s="737">
        <v>45791</v>
      </c>
      <c r="F12" s="738">
        <v>7326.56</v>
      </c>
      <c r="G12" s="738">
        <v>53118</v>
      </c>
      <c r="H12" s="738">
        <v>212472</v>
      </c>
      <c r="I12" s="739" t="s">
        <v>503</v>
      </c>
      <c r="J12" s="740">
        <v>2010009598</v>
      </c>
      <c r="K12" s="741" t="s">
        <v>1572</v>
      </c>
    </row>
    <row r="13" spans="1:11" s="62" customFormat="1" ht="27.75" customHeight="1">
      <c r="A13" s="742">
        <v>2</v>
      </c>
      <c r="B13" s="743" t="s">
        <v>19</v>
      </c>
      <c r="C13" s="744" t="s">
        <v>291</v>
      </c>
      <c r="D13" s="745">
        <v>40</v>
      </c>
      <c r="E13" s="746">
        <v>4900</v>
      </c>
      <c r="F13" s="747">
        <v>784</v>
      </c>
      <c r="G13" s="747">
        <v>5684</v>
      </c>
      <c r="H13" s="747">
        <v>227360</v>
      </c>
      <c r="I13" s="748" t="s">
        <v>363</v>
      </c>
      <c r="J13" s="748" t="s">
        <v>521</v>
      </c>
      <c r="K13" s="741" t="s">
        <v>1572</v>
      </c>
    </row>
    <row r="14" spans="1:11" s="62" customFormat="1" ht="27.75" customHeight="1">
      <c r="A14" s="742">
        <v>3</v>
      </c>
      <c r="B14" s="743" t="s">
        <v>20</v>
      </c>
      <c r="C14" s="744" t="s">
        <v>291</v>
      </c>
      <c r="D14" s="745">
        <v>8</v>
      </c>
      <c r="E14" s="746">
        <v>4600</v>
      </c>
      <c r="F14" s="747">
        <v>736</v>
      </c>
      <c r="G14" s="747">
        <v>5336</v>
      </c>
      <c r="H14" s="747">
        <v>42688</v>
      </c>
      <c r="I14" s="748" t="s">
        <v>363</v>
      </c>
      <c r="J14" s="748" t="s">
        <v>521</v>
      </c>
      <c r="K14" s="741" t="s">
        <v>1572</v>
      </c>
    </row>
    <row r="15" spans="1:11" s="62" customFormat="1" ht="27.75" customHeight="1">
      <c r="A15" s="742">
        <v>4</v>
      </c>
      <c r="B15" s="743" t="s">
        <v>21</v>
      </c>
      <c r="C15" s="744" t="s">
        <v>291</v>
      </c>
      <c r="D15" s="745">
        <v>8</v>
      </c>
      <c r="E15" s="746">
        <v>5300</v>
      </c>
      <c r="F15" s="747">
        <v>848</v>
      </c>
      <c r="G15" s="747">
        <v>6148</v>
      </c>
      <c r="H15" s="747">
        <v>49184</v>
      </c>
      <c r="I15" s="748" t="s">
        <v>363</v>
      </c>
      <c r="J15" s="748" t="s">
        <v>521</v>
      </c>
      <c r="K15" s="741" t="s">
        <v>1572</v>
      </c>
    </row>
    <row r="16" spans="1:11" s="62" customFormat="1" ht="27.75" customHeight="1">
      <c r="A16" s="742">
        <v>5</v>
      </c>
      <c r="B16" s="743" t="s">
        <v>22</v>
      </c>
      <c r="C16" s="744" t="s">
        <v>291</v>
      </c>
      <c r="D16" s="745">
        <v>8</v>
      </c>
      <c r="E16" s="746">
        <v>4900</v>
      </c>
      <c r="F16" s="747">
        <v>784</v>
      </c>
      <c r="G16" s="747">
        <v>5684</v>
      </c>
      <c r="H16" s="747">
        <v>45472</v>
      </c>
      <c r="I16" s="748" t="s">
        <v>363</v>
      </c>
      <c r="J16" s="748" t="s">
        <v>521</v>
      </c>
      <c r="K16" s="741" t="s">
        <v>1572</v>
      </c>
    </row>
    <row r="17" spans="1:11" s="62" customFormat="1" ht="27.75" customHeight="1">
      <c r="A17" s="742">
        <v>6</v>
      </c>
      <c r="B17" s="743" t="s">
        <v>23</v>
      </c>
      <c r="C17" s="744" t="s">
        <v>291</v>
      </c>
      <c r="D17" s="745">
        <v>8</v>
      </c>
      <c r="E17" s="746">
        <v>5300</v>
      </c>
      <c r="F17" s="747">
        <v>848</v>
      </c>
      <c r="G17" s="747">
        <v>6148</v>
      </c>
      <c r="H17" s="747">
        <v>49184</v>
      </c>
      <c r="I17" s="748" t="s">
        <v>363</v>
      </c>
      <c r="J17" s="748" t="s">
        <v>521</v>
      </c>
      <c r="K17" s="741" t="s">
        <v>1572</v>
      </c>
    </row>
    <row r="18" spans="1:11" s="62" customFormat="1" ht="27.75" customHeight="1">
      <c r="A18" s="742">
        <v>7</v>
      </c>
      <c r="B18" s="743" t="s">
        <v>24</v>
      </c>
      <c r="C18" s="744" t="s">
        <v>291</v>
      </c>
      <c r="D18" s="745">
        <v>16</v>
      </c>
      <c r="E18" s="746">
        <v>5500</v>
      </c>
      <c r="F18" s="747">
        <v>880</v>
      </c>
      <c r="G18" s="747">
        <v>6380</v>
      </c>
      <c r="H18" s="747">
        <v>102080</v>
      </c>
      <c r="I18" s="748" t="s">
        <v>363</v>
      </c>
      <c r="J18" s="748" t="s">
        <v>521</v>
      </c>
      <c r="K18" s="741" t="s">
        <v>1572</v>
      </c>
    </row>
    <row r="19" spans="1:11" s="62" customFormat="1" ht="27.75" customHeight="1">
      <c r="A19" s="742">
        <v>8</v>
      </c>
      <c r="B19" s="743" t="s">
        <v>25</v>
      </c>
      <c r="C19" s="744" t="s">
        <v>291</v>
      </c>
      <c r="D19" s="745">
        <v>8</v>
      </c>
      <c r="E19" s="746">
        <v>4100</v>
      </c>
      <c r="F19" s="747">
        <v>656</v>
      </c>
      <c r="G19" s="747">
        <v>4756</v>
      </c>
      <c r="H19" s="747">
        <v>38048</v>
      </c>
      <c r="I19" s="748" t="s">
        <v>364</v>
      </c>
      <c r="J19" s="748" t="s">
        <v>1573</v>
      </c>
      <c r="K19" s="741" t="s">
        <v>1572</v>
      </c>
    </row>
    <row r="20" spans="1:11" s="62" customFormat="1" ht="27.75" customHeight="1">
      <c r="A20" s="742">
        <v>9</v>
      </c>
      <c r="B20" s="743" t="s">
        <v>26</v>
      </c>
      <c r="C20" s="744" t="s">
        <v>291</v>
      </c>
      <c r="D20" s="745">
        <v>4</v>
      </c>
      <c r="E20" s="746">
        <v>4800</v>
      </c>
      <c r="F20" s="747">
        <v>768</v>
      </c>
      <c r="G20" s="747">
        <v>5568</v>
      </c>
      <c r="H20" s="747">
        <v>22272</v>
      </c>
      <c r="I20" s="748" t="s">
        <v>363</v>
      </c>
      <c r="J20" s="748" t="s">
        <v>521</v>
      </c>
      <c r="K20" s="741" t="s">
        <v>1572</v>
      </c>
    </row>
    <row r="21" spans="1:11" s="62" customFormat="1" ht="27.75" customHeight="1">
      <c r="A21" s="742">
        <v>10</v>
      </c>
      <c r="B21" s="743" t="s">
        <v>27</v>
      </c>
      <c r="C21" s="744" t="s">
        <v>291</v>
      </c>
      <c r="D21" s="745">
        <v>8</v>
      </c>
      <c r="E21" s="746">
        <v>5300</v>
      </c>
      <c r="F21" s="747">
        <v>848</v>
      </c>
      <c r="G21" s="747">
        <v>6148</v>
      </c>
      <c r="H21" s="747">
        <v>49184</v>
      </c>
      <c r="I21" s="748" t="s">
        <v>363</v>
      </c>
      <c r="J21" s="748" t="s">
        <v>521</v>
      </c>
      <c r="K21" s="741" t="s">
        <v>1572</v>
      </c>
    </row>
    <row r="22" spans="1:11" s="62" customFormat="1" ht="27.75" customHeight="1">
      <c r="A22" s="742">
        <v>11</v>
      </c>
      <c r="B22" s="743" t="s">
        <v>720</v>
      </c>
      <c r="C22" s="744" t="s">
        <v>291</v>
      </c>
      <c r="D22" s="745">
        <v>8</v>
      </c>
      <c r="E22" s="746">
        <v>5300</v>
      </c>
      <c r="F22" s="747">
        <v>848</v>
      </c>
      <c r="G22" s="747">
        <v>6148</v>
      </c>
      <c r="H22" s="747">
        <v>49184</v>
      </c>
      <c r="I22" s="748" t="s">
        <v>363</v>
      </c>
      <c r="J22" s="748" t="s">
        <v>521</v>
      </c>
      <c r="K22" s="741" t="s">
        <v>1572</v>
      </c>
    </row>
    <row r="23" spans="1:11" s="62" customFormat="1" ht="27.75" customHeight="1">
      <c r="A23" s="742">
        <v>12</v>
      </c>
      <c r="B23" s="743" t="s">
        <v>29</v>
      </c>
      <c r="C23" s="744" t="s">
        <v>291</v>
      </c>
      <c r="D23" s="745">
        <v>68</v>
      </c>
      <c r="E23" s="746">
        <v>4100</v>
      </c>
      <c r="F23" s="747">
        <v>656</v>
      </c>
      <c r="G23" s="747">
        <v>4756</v>
      </c>
      <c r="H23" s="747">
        <v>323408</v>
      </c>
      <c r="I23" s="748" t="s">
        <v>364</v>
      </c>
      <c r="J23" s="748" t="s">
        <v>1573</v>
      </c>
      <c r="K23" s="741" t="s">
        <v>1572</v>
      </c>
    </row>
    <row r="24" spans="1:11" s="62" customFormat="1" ht="27.75" customHeight="1">
      <c r="A24" s="742">
        <v>13</v>
      </c>
      <c r="B24" s="743" t="s">
        <v>30</v>
      </c>
      <c r="C24" s="744" t="s">
        <v>291</v>
      </c>
      <c r="D24" s="745">
        <v>8</v>
      </c>
      <c r="E24" s="746">
        <v>5300</v>
      </c>
      <c r="F24" s="747">
        <v>848</v>
      </c>
      <c r="G24" s="747">
        <v>6148</v>
      </c>
      <c r="H24" s="747">
        <v>49184</v>
      </c>
      <c r="I24" s="748" t="s">
        <v>363</v>
      </c>
      <c r="J24" s="748" t="s">
        <v>521</v>
      </c>
      <c r="K24" s="741" t="s">
        <v>1572</v>
      </c>
    </row>
    <row r="25" spans="1:11" s="62" customFormat="1" ht="27.75" customHeight="1">
      <c r="A25" s="742">
        <v>14</v>
      </c>
      <c r="B25" s="743" t="s">
        <v>31</v>
      </c>
      <c r="C25" s="744" t="s">
        <v>291</v>
      </c>
      <c r="D25" s="745">
        <v>8</v>
      </c>
      <c r="E25" s="746">
        <v>4600</v>
      </c>
      <c r="F25" s="747">
        <v>736</v>
      </c>
      <c r="G25" s="747">
        <v>5336</v>
      </c>
      <c r="H25" s="747">
        <v>42688</v>
      </c>
      <c r="I25" s="748" t="s">
        <v>363</v>
      </c>
      <c r="J25" s="748" t="s">
        <v>521</v>
      </c>
      <c r="K25" s="741" t="s">
        <v>1572</v>
      </c>
    </row>
    <row r="26" spans="1:11" s="62" customFormat="1" ht="27.75" customHeight="1">
      <c r="A26" s="742">
        <v>15</v>
      </c>
      <c r="B26" s="743" t="s">
        <v>34</v>
      </c>
      <c r="C26" s="744" t="s">
        <v>291</v>
      </c>
      <c r="D26" s="745">
        <v>2</v>
      </c>
      <c r="E26" s="746">
        <v>13200</v>
      </c>
      <c r="F26" s="747">
        <v>2112</v>
      </c>
      <c r="G26" s="747">
        <v>15312</v>
      </c>
      <c r="H26" s="747">
        <v>30624</v>
      </c>
      <c r="I26" s="748" t="s">
        <v>522</v>
      </c>
      <c r="J26" s="748" t="s">
        <v>523</v>
      </c>
      <c r="K26" s="741" t="s">
        <v>1572</v>
      </c>
    </row>
    <row r="27" spans="1:11" s="62" customFormat="1" ht="36" customHeight="1">
      <c r="A27" s="742">
        <v>16</v>
      </c>
      <c r="B27" s="743" t="s">
        <v>32</v>
      </c>
      <c r="C27" s="744" t="s">
        <v>292</v>
      </c>
      <c r="D27" s="745">
        <v>8</v>
      </c>
      <c r="E27" s="746">
        <v>14385</v>
      </c>
      <c r="F27" s="747">
        <v>2301.6</v>
      </c>
      <c r="G27" s="747">
        <v>16687</v>
      </c>
      <c r="H27" s="747">
        <v>133496</v>
      </c>
      <c r="I27" s="748" t="s">
        <v>504</v>
      </c>
      <c r="J27" s="748" t="s">
        <v>366</v>
      </c>
      <c r="K27" s="741" t="s">
        <v>1572</v>
      </c>
    </row>
    <row r="28" spans="1:11" s="62" customFormat="1" ht="36" customHeight="1">
      <c r="A28" s="742">
        <v>17</v>
      </c>
      <c r="B28" s="743" t="s">
        <v>33</v>
      </c>
      <c r="C28" s="744" t="s">
        <v>292</v>
      </c>
      <c r="D28" s="745">
        <v>4</v>
      </c>
      <c r="E28" s="746">
        <v>14385</v>
      </c>
      <c r="F28" s="747">
        <v>2301.6</v>
      </c>
      <c r="G28" s="747">
        <v>16687</v>
      </c>
      <c r="H28" s="747">
        <v>66748</v>
      </c>
      <c r="I28" s="748" t="s">
        <v>504</v>
      </c>
      <c r="J28" s="748"/>
      <c r="K28" s="741" t="s">
        <v>1572</v>
      </c>
    </row>
    <row r="29" spans="1:11" s="62" customFormat="1" ht="36" customHeight="1">
      <c r="A29" s="742">
        <v>18</v>
      </c>
      <c r="B29" s="743" t="s">
        <v>35</v>
      </c>
      <c r="C29" s="744" t="s">
        <v>293</v>
      </c>
      <c r="D29" s="745">
        <v>248</v>
      </c>
      <c r="E29" s="746">
        <v>2159</v>
      </c>
      <c r="F29" s="747">
        <v>0</v>
      </c>
      <c r="G29" s="747">
        <v>2159</v>
      </c>
      <c r="H29" s="747">
        <v>535432</v>
      </c>
      <c r="I29" s="748" t="s">
        <v>343</v>
      </c>
      <c r="J29" s="748" t="s">
        <v>1377</v>
      </c>
      <c r="K29" s="741" t="s">
        <v>1574</v>
      </c>
    </row>
    <row r="30" spans="1:11" s="62" customFormat="1" ht="36" customHeight="1">
      <c r="A30" s="742">
        <v>19</v>
      </c>
      <c r="B30" s="743" t="s">
        <v>36</v>
      </c>
      <c r="C30" s="744" t="s">
        <v>877</v>
      </c>
      <c r="D30" s="745">
        <v>4</v>
      </c>
      <c r="E30" s="746">
        <v>46080</v>
      </c>
      <c r="F30" s="747">
        <v>0</v>
      </c>
      <c r="G30" s="747">
        <v>46080</v>
      </c>
      <c r="H30" s="747">
        <v>184320</v>
      </c>
      <c r="I30" s="748" t="s">
        <v>503</v>
      </c>
      <c r="J30" s="748" t="s">
        <v>350</v>
      </c>
      <c r="K30" s="741" t="s">
        <v>1574</v>
      </c>
    </row>
    <row r="31" spans="1:11" s="340" customFormat="1" ht="36" customHeight="1">
      <c r="A31" s="742">
        <v>20</v>
      </c>
      <c r="B31" s="743" t="s">
        <v>37</v>
      </c>
      <c r="C31" s="744" t="s">
        <v>295</v>
      </c>
      <c r="D31" s="745">
        <v>120</v>
      </c>
      <c r="E31" s="746">
        <v>6278</v>
      </c>
      <c r="F31" s="747">
        <v>0</v>
      </c>
      <c r="G31" s="747">
        <v>6278</v>
      </c>
      <c r="H31" s="747">
        <v>753360</v>
      </c>
      <c r="I31" s="744" t="s">
        <v>352</v>
      </c>
      <c r="J31" s="744" t="s">
        <v>524</v>
      </c>
      <c r="K31" s="749" t="s">
        <v>1574</v>
      </c>
    </row>
    <row r="32" spans="1:11" s="62" customFormat="1" ht="36" customHeight="1">
      <c r="A32" s="742">
        <v>21</v>
      </c>
      <c r="B32" s="743" t="s">
        <v>38</v>
      </c>
      <c r="C32" s="744" t="s">
        <v>292</v>
      </c>
      <c r="D32" s="745">
        <v>8000</v>
      </c>
      <c r="E32" s="746">
        <v>22</v>
      </c>
      <c r="F32" s="747">
        <v>3.52</v>
      </c>
      <c r="G32" s="747">
        <v>26</v>
      </c>
      <c r="H32" s="747">
        <v>208000</v>
      </c>
      <c r="I32" s="748" t="s">
        <v>367</v>
      </c>
      <c r="J32" s="748" t="s">
        <v>505</v>
      </c>
      <c r="K32" s="741" t="s">
        <v>1572</v>
      </c>
    </row>
    <row r="33" spans="1:11" s="62" customFormat="1" ht="36" customHeight="1">
      <c r="A33" s="742">
        <v>22</v>
      </c>
      <c r="B33" s="743" t="s">
        <v>721</v>
      </c>
      <c r="C33" s="744" t="s">
        <v>292</v>
      </c>
      <c r="D33" s="745">
        <v>120</v>
      </c>
      <c r="E33" s="746">
        <v>0</v>
      </c>
      <c r="F33" s="747">
        <v>0</v>
      </c>
      <c r="G33" s="747">
        <v>0</v>
      </c>
      <c r="H33" s="747">
        <v>0</v>
      </c>
      <c r="I33" s="748"/>
      <c r="J33" s="748"/>
      <c r="K33" s="741" t="s">
        <v>1574</v>
      </c>
    </row>
    <row r="34" spans="1:11" s="62" customFormat="1" ht="36" customHeight="1">
      <c r="A34" s="742">
        <v>23</v>
      </c>
      <c r="B34" s="743" t="s">
        <v>39</v>
      </c>
      <c r="C34" s="744" t="s">
        <v>292</v>
      </c>
      <c r="D34" s="745">
        <v>120</v>
      </c>
      <c r="E34" s="746">
        <v>0</v>
      </c>
      <c r="F34" s="747">
        <v>0</v>
      </c>
      <c r="G34" s="747">
        <v>0</v>
      </c>
      <c r="H34" s="747">
        <v>0</v>
      </c>
      <c r="I34" s="748"/>
      <c r="J34" s="748"/>
      <c r="K34" s="741" t="s">
        <v>1574</v>
      </c>
    </row>
    <row r="35" spans="1:11" s="62" customFormat="1" ht="36" customHeight="1">
      <c r="A35" s="742">
        <v>24</v>
      </c>
      <c r="B35" s="743" t="s">
        <v>722</v>
      </c>
      <c r="C35" s="744" t="s">
        <v>296</v>
      </c>
      <c r="D35" s="745">
        <v>4</v>
      </c>
      <c r="E35" s="746">
        <v>278130</v>
      </c>
      <c r="F35" s="747">
        <v>0</v>
      </c>
      <c r="G35" s="747">
        <v>278130</v>
      </c>
      <c r="H35" s="747">
        <v>1112520</v>
      </c>
      <c r="I35" s="748" t="s">
        <v>528</v>
      </c>
      <c r="J35" s="748" t="s">
        <v>527</v>
      </c>
      <c r="K35" s="741" t="s">
        <v>1574</v>
      </c>
    </row>
    <row r="36" spans="1:11" s="62" customFormat="1" ht="36" customHeight="1">
      <c r="A36" s="742">
        <v>25</v>
      </c>
      <c r="B36" s="743" t="s">
        <v>723</v>
      </c>
      <c r="C36" s="744" t="s">
        <v>297</v>
      </c>
      <c r="D36" s="745">
        <v>4</v>
      </c>
      <c r="E36" s="746">
        <v>286825</v>
      </c>
      <c r="F36" s="747">
        <v>0</v>
      </c>
      <c r="G36" s="747">
        <v>286825</v>
      </c>
      <c r="H36" s="747">
        <v>1147300</v>
      </c>
      <c r="I36" s="748" t="s">
        <v>528</v>
      </c>
      <c r="J36" s="748" t="s">
        <v>952</v>
      </c>
      <c r="K36" s="741" t="s">
        <v>1574</v>
      </c>
    </row>
    <row r="37" spans="1:11" s="62" customFormat="1" ht="36" customHeight="1">
      <c r="A37" s="742">
        <v>26</v>
      </c>
      <c r="B37" s="743" t="s">
        <v>724</v>
      </c>
      <c r="C37" s="744" t="s">
        <v>297</v>
      </c>
      <c r="D37" s="745">
        <v>4</v>
      </c>
      <c r="E37" s="746">
        <v>427820</v>
      </c>
      <c r="F37" s="747">
        <v>0</v>
      </c>
      <c r="G37" s="747">
        <v>427820</v>
      </c>
      <c r="H37" s="747">
        <v>1711280</v>
      </c>
      <c r="I37" s="748" t="s">
        <v>528</v>
      </c>
      <c r="J37" s="748" t="s">
        <v>952</v>
      </c>
      <c r="K37" s="741" t="s">
        <v>1574</v>
      </c>
    </row>
    <row r="38" spans="1:11" s="62" customFormat="1" ht="36" customHeight="1">
      <c r="A38" s="742">
        <v>27</v>
      </c>
      <c r="B38" s="750" t="s">
        <v>725</v>
      </c>
      <c r="C38" s="744" t="s">
        <v>292</v>
      </c>
      <c r="D38" s="745">
        <v>40</v>
      </c>
      <c r="E38" s="746">
        <v>22552</v>
      </c>
      <c r="F38" s="747">
        <v>0</v>
      </c>
      <c r="G38" s="747">
        <v>22552</v>
      </c>
      <c r="H38" s="747">
        <v>902080</v>
      </c>
      <c r="I38" s="748" t="s">
        <v>528</v>
      </c>
      <c r="J38" s="748" t="s">
        <v>1442</v>
      </c>
      <c r="K38" s="741" t="s">
        <v>1574</v>
      </c>
    </row>
    <row r="39" spans="1:11" s="62" customFormat="1" ht="36" customHeight="1">
      <c r="A39" s="742">
        <v>28</v>
      </c>
      <c r="B39" s="750" t="s">
        <v>726</v>
      </c>
      <c r="C39" s="744" t="s">
        <v>292</v>
      </c>
      <c r="D39" s="745">
        <v>40</v>
      </c>
      <c r="E39" s="746">
        <v>0</v>
      </c>
      <c r="F39" s="747">
        <v>0</v>
      </c>
      <c r="G39" s="747">
        <v>0</v>
      </c>
      <c r="H39" s="747">
        <v>0</v>
      </c>
      <c r="I39" s="748"/>
      <c r="J39" s="748"/>
      <c r="K39" s="741" t="s">
        <v>1574</v>
      </c>
    </row>
    <row r="40" spans="1:11" s="62" customFormat="1" ht="36" customHeight="1">
      <c r="A40" s="742">
        <v>29</v>
      </c>
      <c r="B40" s="743" t="s">
        <v>727</v>
      </c>
      <c r="C40" s="744" t="s">
        <v>292</v>
      </c>
      <c r="D40" s="745">
        <v>60</v>
      </c>
      <c r="E40" s="746">
        <v>15447</v>
      </c>
      <c r="F40" s="747">
        <v>0</v>
      </c>
      <c r="G40" s="747">
        <v>15447</v>
      </c>
      <c r="H40" s="747">
        <v>926820</v>
      </c>
      <c r="I40" s="748" t="s">
        <v>528</v>
      </c>
      <c r="J40" s="748" t="s">
        <v>649</v>
      </c>
      <c r="K40" s="741" t="s">
        <v>1574</v>
      </c>
    </row>
    <row r="41" spans="1:11" s="62" customFormat="1" ht="36" customHeight="1">
      <c r="A41" s="742">
        <v>30</v>
      </c>
      <c r="B41" s="743" t="s">
        <v>40</v>
      </c>
      <c r="C41" s="744" t="s">
        <v>292</v>
      </c>
      <c r="D41" s="745">
        <v>60</v>
      </c>
      <c r="E41" s="746">
        <v>42102</v>
      </c>
      <c r="F41" s="747">
        <v>0</v>
      </c>
      <c r="G41" s="747">
        <v>42102</v>
      </c>
      <c r="H41" s="747">
        <v>2526120</v>
      </c>
      <c r="I41" s="748" t="s">
        <v>369</v>
      </c>
      <c r="J41" s="748" t="s">
        <v>650</v>
      </c>
      <c r="K41" s="741" t="s">
        <v>1574</v>
      </c>
    </row>
    <row r="42" spans="1:11" s="62" customFormat="1" ht="36" customHeight="1">
      <c r="A42" s="742">
        <v>31</v>
      </c>
      <c r="B42" s="743" t="s">
        <v>41</v>
      </c>
      <c r="C42" s="744" t="s">
        <v>292</v>
      </c>
      <c r="D42" s="745">
        <v>20</v>
      </c>
      <c r="E42" s="746">
        <v>26353</v>
      </c>
      <c r="F42" s="747">
        <v>0</v>
      </c>
      <c r="G42" s="747">
        <v>26353</v>
      </c>
      <c r="H42" s="747">
        <v>527060</v>
      </c>
      <c r="I42" s="748" t="s">
        <v>528</v>
      </c>
      <c r="J42" s="748" t="s">
        <v>952</v>
      </c>
      <c r="K42" s="741" t="s">
        <v>1574</v>
      </c>
    </row>
    <row r="43" spans="1:11" s="62" customFormat="1" ht="36" customHeight="1">
      <c r="A43" s="742">
        <v>32</v>
      </c>
      <c r="B43" s="750" t="s">
        <v>728</v>
      </c>
      <c r="C43" s="744" t="s">
        <v>292</v>
      </c>
      <c r="D43" s="745">
        <v>40</v>
      </c>
      <c r="E43" s="746">
        <v>0</v>
      </c>
      <c r="F43" s="747">
        <v>0</v>
      </c>
      <c r="G43" s="747">
        <v>0</v>
      </c>
      <c r="H43" s="747">
        <v>0</v>
      </c>
      <c r="I43" s="748"/>
      <c r="J43" s="748"/>
      <c r="K43" s="741" t="s">
        <v>1574</v>
      </c>
    </row>
    <row r="44" spans="1:11" s="62" customFormat="1" ht="36" customHeight="1">
      <c r="A44" s="742">
        <v>33</v>
      </c>
      <c r="B44" s="743" t="s">
        <v>729</v>
      </c>
      <c r="C44" s="744" t="s">
        <v>292</v>
      </c>
      <c r="D44" s="745">
        <v>40</v>
      </c>
      <c r="E44" s="746">
        <v>79490</v>
      </c>
      <c r="F44" s="747">
        <v>0</v>
      </c>
      <c r="G44" s="747">
        <v>79490</v>
      </c>
      <c r="H44" s="747">
        <v>3179600</v>
      </c>
      <c r="I44" s="748" t="s">
        <v>369</v>
      </c>
      <c r="J44" s="748" t="s">
        <v>650</v>
      </c>
      <c r="K44" s="741" t="s">
        <v>1574</v>
      </c>
    </row>
    <row r="45" spans="1:11" s="62" customFormat="1" ht="36" customHeight="1">
      <c r="A45" s="742">
        <v>34</v>
      </c>
      <c r="B45" s="743" t="s">
        <v>730</v>
      </c>
      <c r="C45" s="744" t="s">
        <v>292</v>
      </c>
      <c r="D45" s="745">
        <v>40</v>
      </c>
      <c r="E45" s="746">
        <v>27773</v>
      </c>
      <c r="F45" s="747">
        <v>0</v>
      </c>
      <c r="G45" s="747">
        <v>27773</v>
      </c>
      <c r="H45" s="747">
        <v>1110920</v>
      </c>
      <c r="I45" s="748" t="s">
        <v>369</v>
      </c>
      <c r="J45" s="748" t="s">
        <v>650</v>
      </c>
      <c r="K45" s="741" t="s">
        <v>1574</v>
      </c>
    </row>
    <row r="46" spans="1:11" s="340" customFormat="1" ht="36" customHeight="1">
      <c r="A46" s="742">
        <v>35</v>
      </c>
      <c r="B46" s="743" t="s">
        <v>731</v>
      </c>
      <c r="C46" s="744" t="s">
        <v>292</v>
      </c>
      <c r="D46" s="745">
        <v>40</v>
      </c>
      <c r="E46" s="746">
        <v>49091</v>
      </c>
      <c r="F46" s="747">
        <v>0</v>
      </c>
      <c r="G46" s="747">
        <v>49091</v>
      </c>
      <c r="H46" s="747">
        <v>1963640</v>
      </c>
      <c r="I46" s="744" t="s">
        <v>369</v>
      </c>
      <c r="J46" s="744" t="s">
        <v>530</v>
      </c>
      <c r="K46" s="749" t="s">
        <v>1574</v>
      </c>
    </row>
    <row r="47" spans="1:11" s="340" customFormat="1" ht="36" customHeight="1">
      <c r="A47" s="742">
        <v>36</v>
      </c>
      <c r="B47" s="750" t="s">
        <v>732</v>
      </c>
      <c r="C47" s="744" t="s">
        <v>292</v>
      </c>
      <c r="D47" s="745">
        <v>40</v>
      </c>
      <c r="E47" s="746">
        <v>48603</v>
      </c>
      <c r="F47" s="747">
        <v>0</v>
      </c>
      <c r="G47" s="747">
        <v>48603</v>
      </c>
      <c r="H47" s="747">
        <v>1944120</v>
      </c>
      <c r="I47" s="744" t="s">
        <v>528</v>
      </c>
      <c r="J47" s="744" t="s">
        <v>1525</v>
      </c>
      <c r="K47" s="749" t="s">
        <v>1574</v>
      </c>
    </row>
    <row r="48" spans="1:11" s="340" customFormat="1" ht="36" customHeight="1">
      <c r="A48" s="742">
        <v>37</v>
      </c>
      <c r="B48" s="750" t="s">
        <v>733</v>
      </c>
      <c r="C48" s="744" t="s">
        <v>292</v>
      </c>
      <c r="D48" s="745">
        <v>40</v>
      </c>
      <c r="E48" s="746">
        <v>60523</v>
      </c>
      <c r="F48" s="747">
        <v>0</v>
      </c>
      <c r="G48" s="747">
        <v>60523</v>
      </c>
      <c r="H48" s="747">
        <v>2420920</v>
      </c>
      <c r="I48" s="744" t="s">
        <v>528</v>
      </c>
      <c r="J48" s="744" t="s">
        <v>1525</v>
      </c>
      <c r="K48" s="749" t="s">
        <v>1574</v>
      </c>
    </row>
    <row r="49" spans="1:11" s="340" customFormat="1" ht="36" customHeight="1">
      <c r="A49" s="742">
        <v>38</v>
      </c>
      <c r="B49" s="743" t="s">
        <v>42</v>
      </c>
      <c r="C49" s="744" t="s">
        <v>292</v>
      </c>
      <c r="D49" s="745">
        <v>16</v>
      </c>
      <c r="E49" s="746">
        <v>53978</v>
      </c>
      <c r="F49" s="747">
        <v>0</v>
      </c>
      <c r="G49" s="747">
        <v>53978</v>
      </c>
      <c r="H49" s="747">
        <v>863648</v>
      </c>
      <c r="I49" s="744" t="s">
        <v>528</v>
      </c>
      <c r="J49" s="744" t="s">
        <v>1525</v>
      </c>
      <c r="K49" s="749" t="s">
        <v>1574</v>
      </c>
    </row>
    <row r="50" spans="1:11" s="340" customFormat="1" ht="36" customHeight="1">
      <c r="A50" s="742">
        <v>39</v>
      </c>
      <c r="B50" s="743" t="s">
        <v>43</v>
      </c>
      <c r="C50" s="744" t="s">
        <v>292</v>
      </c>
      <c r="D50" s="745">
        <v>12</v>
      </c>
      <c r="E50" s="746">
        <v>69035</v>
      </c>
      <c r="F50" s="747">
        <v>0</v>
      </c>
      <c r="G50" s="747">
        <v>69035</v>
      </c>
      <c r="H50" s="747">
        <v>828420</v>
      </c>
      <c r="I50" s="744" t="s">
        <v>528</v>
      </c>
      <c r="J50" s="744" t="s">
        <v>1525</v>
      </c>
      <c r="K50" s="749" t="s">
        <v>1574</v>
      </c>
    </row>
    <row r="51" spans="1:11" s="340" customFormat="1" ht="36" customHeight="1">
      <c r="A51" s="742">
        <v>40</v>
      </c>
      <c r="B51" s="750" t="s">
        <v>734</v>
      </c>
      <c r="C51" s="744" t="s">
        <v>292</v>
      </c>
      <c r="D51" s="745">
        <v>40</v>
      </c>
      <c r="E51" s="746">
        <v>0</v>
      </c>
      <c r="F51" s="747">
        <v>0</v>
      </c>
      <c r="G51" s="747">
        <v>0</v>
      </c>
      <c r="H51" s="747">
        <v>0</v>
      </c>
      <c r="I51" s="744"/>
      <c r="J51" s="744"/>
      <c r="K51" s="749" t="s">
        <v>1574</v>
      </c>
    </row>
    <row r="52" spans="1:11" s="340" customFormat="1" ht="36" customHeight="1">
      <c r="A52" s="742">
        <v>41</v>
      </c>
      <c r="B52" s="750" t="s">
        <v>735</v>
      </c>
      <c r="C52" s="744" t="s">
        <v>292</v>
      </c>
      <c r="D52" s="745">
        <v>120</v>
      </c>
      <c r="E52" s="746">
        <v>0</v>
      </c>
      <c r="F52" s="747">
        <v>0</v>
      </c>
      <c r="G52" s="747">
        <v>0</v>
      </c>
      <c r="H52" s="747">
        <v>0</v>
      </c>
      <c r="I52" s="744"/>
      <c r="J52" s="744"/>
      <c r="K52" s="749" t="s">
        <v>1574</v>
      </c>
    </row>
    <row r="53" spans="1:11" s="340" customFormat="1" ht="36" customHeight="1">
      <c r="A53" s="742">
        <v>42</v>
      </c>
      <c r="B53" s="743" t="s">
        <v>44</v>
      </c>
      <c r="C53" s="744" t="s">
        <v>298</v>
      </c>
      <c r="D53" s="745">
        <v>8</v>
      </c>
      <c r="E53" s="746">
        <v>14500</v>
      </c>
      <c r="F53" s="747">
        <v>2320</v>
      </c>
      <c r="G53" s="747">
        <v>16820</v>
      </c>
      <c r="H53" s="747">
        <v>134560</v>
      </c>
      <c r="I53" s="744" t="s">
        <v>1575</v>
      </c>
      <c r="J53" s="744" t="s">
        <v>350</v>
      </c>
      <c r="K53" s="749" t="s">
        <v>1572</v>
      </c>
    </row>
    <row r="54" spans="1:11" s="62" customFormat="1" ht="36" customHeight="1">
      <c r="A54" s="742">
        <v>43</v>
      </c>
      <c r="B54" s="743" t="s">
        <v>45</v>
      </c>
      <c r="C54" s="744" t="s">
        <v>292</v>
      </c>
      <c r="D54" s="745">
        <v>8</v>
      </c>
      <c r="E54" s="746">
        <v>30322</v>
      </c>
      <c r="F54" s="747">
        <v>0</v>
      </c>
      <c r="G54" s="747">
        <v>30322</v>
      </c>
      <c r="H54" s="747">
        <v>242576</v>
      </c>
      <c r="I54" s="748" t="s">
        <v>1576</v>
      </c>
      <c r="J54" s="748" t="s">
        <v>531</v>
      </c>
      <c r="K54" s="741" t="s">
        <v>1574</v>
      </c>
    </row>
    <row r="55" spans="1:11" s="62" customFormat="1" ht="36" customHeight="1">
      <c r="A55" s="742">
        <v>44</v>
      </c>
      <c r="B55" s="750" t="s">
        <v>736</v>
      </c>
      <c r="C55" s="744" t="s">
        <v>292</v>
      </c>
      <c r="D55" s="745">
        <v>8</v>
      </c>
      <c r="E55" s="746">
        <v>13637</v>
      </c>
      <c r="F55" s="747">
        <v>0</v>
      </c>
      <c r="G55" s="747">
        <v>13637</v>
      </c>
      <c r="H55" s="747">
        <v>109096</v>
      </c>
      <c r="I55" s="748" t="s">
        <v>528</v>
      </c>
      <c r="J55" s="748" t="s">
        <v>531</v>
      </c>
      <c r="K55" s="741" t="s">
        <v>1574</v>
      </c>
    </row>
    <row r="56" spans="1:11" s="62" customFormat="1" ht="36" customHeight="1">
      <c r="A56" s="742">
        <v>45</v>
      </c>
      <c r="B56" s="750" t="s">
        <v>737</v>
      </c>
      <c r="C56" s="744" t="s">
        <v>292</v>
      </c>
      <c r="D56" s="745">
        <v>8</v>
      </c>
      <c r="E56" s="746">
        <v>14069</v>
      </c>
      <c r="F56" s="747">
        <v>0</v>
      </c>
      <c r="G56" s="747">
        <v>14069</v>
      </c>
      <c r="H56" s="747">
        <v>112552</v>
      </c>
      <c r="I56" s="748" t="s">
        <v>528</v>
      </c>
      <c r="J56" s="748" t="s">
        <v>531</v>
      </c>
      <c r="K56" s="741" t="s">
        <v>1574</v>
      </c>
    </row>
    <row r="57" spans="1:11" s="62" customFormat="1" ht="36" customHeight="1">
      <c r="A57" s="742">
        <v>46</v>
      </c>
      <c r="B57" s="750" t="s">
        <v>738</v>
      </c>
      <c r="C57" s="744" t="s">
        <v>292</v>
      </c>
      <c r="D57" s="745">
        <v>8</v>
      </c>
      <c r="E57" s="746">
        <v>12375</v>
      </c>
      <c r="F57" s="747">
        <v>0</v>
      </c>
      <c r="G57" s="747">
        <v>12375</v>
      </c>
      <c r="H57" s="747">
        <v>99000</v>
      </c>
      <c r="I57" s="748" t="s">
        <v>528</v>
      </c>
      <c r="J57" s="748" t="s">
        <v>531</v>
      </c>
      <c r="K57" s="741" t="s">
        <v>1574</v>
      </c>
    </row>
    <row r="58" spans="1:11" s="62" customFormat="1" ht="36" customHeight="1">
      <c r="A58" s="742">
        <v>47</v>
      </c>
      <c r="B58" s="750" t="s">
        <v>739</v>
      </c>
      <c r="C58" s="744" t="s">
        <v>292</v>
      </c>
      <c r="D58" s="745">
        <v>8</v>
      </c>
      <c r="E58" s="746">
        <v>12375</v>
      </c>
      <c r="F58" s="747">
        <v>0</v>
      </c>
      <c r="G58" s="747">
        <v>12375</v>
      </c>
      <c r="H58" s="747">
        <v>99000</v>
      </c>
      <c r="I58" s="748" t="s">
        <v>528</v>
      </c>
      <c r="J58" s="748" t="s">
        <v>531</v>
      </c>
      <c r="K58" s="741" t="s">
        <v>1574</v>
      </c>
    </row>
    <row r="59" spans="1:11" s="62" customFormat="1" ht="24.75" customHeight="1">
      <c r="A59" s="742">
        <v>48</v>
      </c>
      <c r="B59" s="750" t="s">
        <v>740</v>
      </c>
      <c r="C59" s="744" t="s">
        <v>292</v>
      </c>
      <c r="D59" s="745">
        <v>8</v>
      </c>
      <c r="E59" s="746">
        <v>13637</v>
      </c>
      <c r="F59" s="747">
        <v>0</v>
      </c>
      <c r="G59" s="747">
        <v>13637</v>
      </c>
      <c r="H59" s="747">
        <v>109096</v>
      </c>
      <c r="I59" s="748" t="s">
        <v>528</v>
      </c>
      <c r="J59" s="748" t="s">
        <v>531</v>
      </c>
      <c r="K59" s="741" t="s">
        <v>1574</v>
      </c>
    </row>
    <row r="60" spans="1:11" s="62" customFormat="1" ht="24.75" customHeight="1">
      <c r="A60" s="742">
        <v>49</v>
      </c>
      <c r="B60" s="750" t="s">
        <v>741</v>
      </c>
      <c r="C60" s="744" t="s">
        <v>292</v>
      </c>
      <c r="D60" s="745">
        <v>8</v>
      </c>
      <c r="E60" s="746">
        <v>68185</v>
      </c>
      <c r="F60" s="747">
        <v>0</v>
      </c>
      <c r="G60" s="747">
        <v>68185</v>
      </c>
      <c r="H60" s="747">
        <v>545480</v>
      </c>
      <c r="I60" s="748" t="s">
        <v>369</v>
      </c>
      <c r="J60" s="748" t="s">
        <v>531</v>
      </c>
      <c r="K60" s="741" t="s">
        <v>1574</v>
      </c>
    </row>
    <row r="61" spans="1:11" s="62" customFormat="1" ht="24.75" customHeight="1">
      <c r="A61" s="742">
        <v>50</v>
      </c>
      <c r="B61" s="750" t="s">
        <v>742</v>
      </c>
      <c r="C61" s="744" t="s">
        <v>292</v>
      </c>
      <c r="D61" s="745">
        <v>8</v>
      </c>
      <c r="E61" s="746">
        <v>68185</v>
      </c>
      <c r="F61" s="747">
        <v>0</v>
      </c>
      <c r="G61" s="747">
        <v>68185</v>
      </c>
      <c r="H61" s="747">
        <v>545480</v>
      </c>
      <c r="I61" s="748" t="s">
        <v>369</v>
      </c>
      <c r="J61" s="748" t="s">
        <v>531</v>
      </c>
      <c r="K61" s="741" t="s">
        <v>1574</v>
      </c>
    </row>
    <row r="62" spans="1:11" s="62" customFormat="1" ht="24.75" customHeight="1">
      <c r="A62" s="742">
        <v>51</v>
      </c>
      <c r="B62" s="750" t="s">
        <v>743</v>
      </c>
      <c r="C62" s="744" t="s">
        <v>292</v>
      </c>
      <c r="D62" s="745">
        <v>8</v>
      </c>
      <c r="E62" s="746">
        <v>70345</v>
      </c>
      <c r="F62" s="747">
        <v>0</v>
      </c>
      <c r="G62" s="747">
        <v>70345</v>
      </c>
      <c r="H62" s="747">
        <v>562760</v>
      </c>
      <c r="I62" s="748" t="s">
        <v>369</v>
      </c>
      <c r="J62" s="748" t="s">
        <v>531</v>
      </c>
      <c r="K62" s="741" t="s">
        <v>1574</v>
      </c>
    </row>
    <row r="63" spans="1:11" s="62" customFormat="1" ht="24.75" customHeight="1">
      <c r="A63" s="742">
        <v>52</v>
      </c>
      <c r="B63" s="750" t="s">
        <v>744</v>
      </c>
      <c r="C63" s="744" t="s">
        <v>292</v>
      </c>
      <c r="D63" s="745">
        <v>8</v>
      </c>
      <c r="E63" s="746">
        <v>17949</v>
      </c>
      <c r="F63" s="747">
        <v>0</v>
      </c>
      <c r="G63" s="747">
        <v>17949</v>
      </c>
      <c r="H63" s="747">
        <v>143592</v>
      </c>
      <c r="I63" s="748" t="s">
        <v>528</v>
      </c>
      <c r="J63" s="748" t="s">
        <v>529</v>
      </c>
      <c r="K63" s="741" t="s">
        <v>1574</v>
      </c>
    </row>
    <row r="64" spans="1:11" s="62" customFormat="1" ht="24.75" customHeight="1">
      <c r="A64" s="742">
        <v>53</v>
      </c>
      <c r="B64" s="750" t="s">
        <v>745</v>
      </c>
      <c r="C64" s="744" t="s">
        <v>292</v>
      </c>
      <c r="D64" s="745">
        <v>8</v>
      </c>
      <c r="E64" s="746">
        <v>17949</v>
      </c>
      <c r="F64" s="747">
        <v>0</v>
      </c>
      <c r="G64" s="747">
        <v>17949</v>
      </c>
      <c r="H64" s="747">
        <v>143592</v>
      </c>
      <c r="I64" s="748" t="s">
        <v>528</v>
      </c>
      <c r="J64" s="748" t="s">
        <v>529</v>
      </c>
      <c r="K64" s="741" t="s">
        <v>1574</v>
      </c>
    </row>
    <row r="65" spans="1:11" s="62" customFormat="1" ht="24.75" customHeight="1">
      <c r="A65" s="742">
        <v>54</v>
      </c>
      <c r="B65" s="750" t="s">
        <v>746</v>
      </c>
      <c r="C65" s="744" t="s">
        <v>292</v>
      </c>
      <c r="D65" s="745">
        <v>8</v>
      </c>
      <c r="E65" s="746">
        <v>16824</v>
      </c>
      <c r="F65" s="747">
        <v>0</v>
      </c>
      <c r="G65" s="747">
        <v>16824</v>
      </c>
      <c r="H65" s="747">
        <v>134592</v>
      </c>
      <c r="I65" s="748" t="s">
        <v>528</v>
      </c>
      <c r="J65" s="748" t="s">
        <v>529</v>
      </c>
      <c r="K65" s="741" t="s">
        <v>1574</v>
      </c>
    </row>
    <row r="66" spans="1:11" s="62" customFormat="1" ht="24.75" customHeight="1">
      <c r="A66" s="742">
        <v>55</v>
      </c>
      <c r="B66" s="750" t="s">
        <v>747</v>
      </c>
      <c r="C66" s="744" t="s">
        <v>292</v>
      </c>
      <c r="D66" s="745">
        <v>8</v>
      </c>
      <c r="E66" s="746">
        <v>16824</v>
      </c>
      <c r="F66" s="747">
        <v>0</v>
      </c>
      <c r="G66" s="747">
        <v>16824</v>
      </c>
      <c r="H66" s="747">
        <v>134592</v>
      </c>
      <c r="I66" s="748" t="s">
        <v>528</v>
      </c>
      <c r="J66" s="748" t="s">
        <v>529</v>
      </c>
      <c r="K66" s="741" t="s">
        <v>1574</v>
      </c>
    </row>
    <row r="67" spans="1:11" s="62" customFormat="1" ht="24.75" customHeight="1">
      <c r="A67" s="742">
        <v>56</v>
      </c>
      <c r="B67" s="750" t="s">
        <v>748</v>
      </c>
      <c r="C67" s="744" t="s">
        <v>292</v>
      </c>
      <c r="D67" s="745">
        <v>20</v>
      </c>
      <c r="E67" s="746">
        <v>16824</v>
      </c>
      <c r="F67" s="747">
        <v>0</v>
      </c>
      <c r="G67" s="747">
        <v>16824</v>
      </c>
      <c r="H67" s="747">
        <v>336480</v>
      </c>
      <c r="I67" s="748" t="s">
        <v>528</v>
      </c>
      <c r="J67" s="748" t="s">
        <v>529</v>
      </c>
      <c r="K67" s="741" t="s">
        <v>1574</v>
      </c>
    </row>
    <row r="68" spans="1:11" s="62" customFormat="1" ht="24.75" customHeight="1">
      <c r="A68" s="742">
        <v>57</v>
      </c>
      <c r="B68" s="743" t="s">
        <v>46</v>
      </c>
      <c r="C68" s="744" t="s">
        <v>299</v>
      </c>
      <c r="D68" s="745">
        <v>16</v>
      </c>
      <c r="E68" s="746">
        <v>2161</v>
      </c>
      <c r="F68" s="747">
        <v>345.76</v>
      </c>
      <c r="G68" s="747">
        <v>2507</v>
      </c>
      <c r="H68" s="747">
        <v>40112</v>
      </c>
      <c r="I68" s="748" t="s">
        <v>1577</v>
      </c>
      <c r="J68" s="748" t="s">
        <v>350</v>
      </c>
      <c r="K68" s="741" t="s">
        <v>1572</v>
      </c>
    </row>
    <row r="69" spans="1:11" s="340" customFormat="1" ht="24.75" customHeight="1">
      <c r="A69" s="742">
        <v>58</v>
      </c>
      <c r="B69" s="743" t="s">
        <v>749</v>
      </c>
      <c r="C69" s="744" t="s">
        <v>292</v>
      </c>
      <c r="D69" s="745">
        <v>8</v>
      </c>
      <c r="E69" s="746">
        <v>10600</v>
      </c>
      <c r="F69" s="747">
        <v>0</v>
      </c>
      <c r="G69" s="747">
        <v>10600</v>
      </c>
      <c r="H69" s="747">
        <v>84800</v>
      </c>
      <c r="I69" s="744" t="s">
        <v>369</v>
      </c>
      <c r="J69" s="744" t="s">
        <v>531</v>
      </c>
      <c r="K69" s="749" t="s">
        <v>1574</v>
      </c>
    </row>
    <row r="70" spans="1:11" s="62" customFormat="1" ht="24.75" customHeight="1">
      <c r="A70" s="742">
        <v>59</v>
      </c>
      <c r="B70" s="743" t="s">
        <v>750</v>
      </c>
      <c r="C70" s="744" t="s">
        <v>292</v>
      </c>
      <c r="D70" s="745">
        <v>8</v>
      </c>
      <c r="E70" s="746">
        <v>7445</v>
      </c>
      <c r="F70" s="747">
        <v>0</v>
      </c>
      <c r="G70" s="747">
        <v>7445</v>
      </c>
      <c r="H70" s="747">
        <v>59560</v>
      </c>
      <c r="I70" s="748" t="s">
        <v>528</v>
      </c>
      <c r="J70" s="748" t="s">
        <v>531</v>
      </c>
      <c r="K70" s="741" t="s">
        <v>1574</v>
      </c>
    </row>
    <row r="71" spans="1:11" s="62" customFormat="1" ht="24.75" customHeight="1">
      <c r="A71" s="742">
        <v>60</v>
      </c>
      <c r="B71" s="743" t="s">
        <v>751</v>
      </c>
      <c r="C71" s="744" t="s">
        <v>292</v>
      </c>
      <c r="D71" s="745">
        <v>8</v>
      </c>
      <c r="E71" s="746">
        <v>74450</v>
      </c>
      <c r="F71" s="747">
        <v>0</v>
      </c>
      <c r="G71" s="747">
        <v>74450</v>
      </c>
      <c r="H71" s="747">
        <v>595600</v>
      </c>
      <c r="I71" s="748" t="s">
        <v>528</v>
      </c>
      <c r="J71" s="748" t="s">
        <v>531</v>
      </c>
      <c r="K71" s="741" t="s">
        <v>1574</v>
      </c>
    </row>
    <row r="72" spans="1:11" s="62" customFormat="1" ht="24.75" customHeight="1">
      <c r="A72" s="742">
        <v>61</v>
      </c>
      <c r="B72" s="743" t="s">
        <v>752</v>
      </c>
      <c r="C72" s="744" t="s">
        <v>292</v>
      </c>
      <c r="D72" s="745">
        <v>12</v>
      </c>
      <c r="E72" s="746">
        <v>74450</v>
      </c>
      <c r="F72" s="747">
        <v>0</v>
      </c>
      <c r="G72" s="747">
        <v>74450</v>
      </c>
      <c r="H72" s="747">
        <v>893400</v>
      </c>
      <c r="I72" s="748" t="s">
        <v>528</v>
      </c>
      <c r="J72" s="748" t="s">
        <v>531</v>
      </c>
      <c r="K72" s="741" t="s">
        <v>1574</v>
      </c>
    </row>
    <row r="73" spans="1:11" s="62" customFormat="1" ht="24.75" customHeight="1">
      <c r="A73" s="742">
        <v>62</v>
      </c>
      <c r="B73" s="743" t="s">
        <v>753</v>
      </c>
      <c r="C73" s="744" t="s">
        <v>292</v>
      </c>
      <c r="D73" s="745">
        <v>12</v>
      </c>
      <c r="E73" s="746">
        <v>74450</v>
      </c>
      <c r="F73" s="747">
        <v>0</v>
      </c>
      <c r="G73" s="747">
        <v>74450</v>
      </c>
      <c r="H73" s="747">
        <v>893400</v>
      </c>
      <c r="I73" s="748" t="s">
        <v>528</v>
      </c>
      <c r="J73" s="748" t="s">
        <v>531</v>
      </c>
      <c r="K73" s="741" t="s">
        <v>1574</v>
      </c>
    </row>
    <row r="74" spans="1:11" s="62" customFormat="1" ht="24.75" customHeight="1">
      <c r="A74" s="742">
        <v>63</v>
      </c>
      <c r="B74" s="743" t="s">
        <v>47</v>
      </c>
      <c r="C74" s="744" t="s">
        <v>292</v>
      </c>
      <c r="D74" s="745">
        <v>600</v>
      </c>
      <c r="E74" s="746">
        <v>6116</v>
      </c>
      <c r="F74" s="747">
        <v>978.56000000000006</v>
      </c>
      <c r="G74" s="747">
        <v>7095</v>
      </c>
      <c r="H74" s="747">
        <v>4257000</v>
      </c>
      <c r="I74" s="748" t="s">
        <v>344</v>
      </c>
      <c r="J74" s="748" t="s">
        <v>370</v>
      </c>
      <c r="K74" s="741" t="s">
        <v>1572</v>
      </c>
    </row>
    <row r="75" spans="1:11" s="345" customFormat="1" ht="24.75" customHeight="1">
      <c r="A75" s="742">
        <v>64</v>
      </c>
      <c r="B75" s="743" t="s">
        <v>48</v>
      </c>
      <c r="C75" s="744" t="s">
        <v>292</v>
      </c>
      <c r="D75" s="745">
        <v>10</v>
      </c>
      <c r="E75" s="746">
        <v>12330</v>
      </c>
      <c r="F75" s="747">
        <v>1972.8</v>
      </c>
      <c r="G75" s="747">
        <v>14303</v>
      </c>
      <c r="H75" s="747">
        <v>143030</v>
      </c>
      <c r="I75" s="748" t="s">
        <v>344</v>
      </c>
      <c r="J75" s="748" t="s">
        <v>532</v>
      </c>
      <c r="K75" s="751" t="s">
        <v>1572</v>
      </c>
    </row>
    <row r="76" spans="1:11" s="345" customFormat="1" ht="24.75" customHeight="1">
      <c r="A76" s="742">
        <v>65</v>
      </c>
      <c r="B76" s="743" t="s">
        <v>49</v>
      </c>
      <c r="C76" s="744" t="s">
        <v>292</v>
      </c>
      <c r="D76" s="745">
        <v>150</v>
      </c>
      <c r="E76" s="746">
        <v>5902</v>
      </c>
      <c r="F76" s="747">
        <v>944.32</v>
      </c>
      <c r="G76" s="747">
        <v>6846</v>
      </c>
      <c r="H76" s="747">
        <v>1026900</v>
      </c>
      <c r="I76" s="748" t="s">
        <v>344</v>
      </c>
      <c r="J76" s="748" t="s">
        <v>370</v>
      </c>
      <c r="K76" s="751" t="s">
        <v>1572</v>
      </c>
    </row>
    <row r="77" spans="1:11" s="345" customFormat="1" ht="24.75" customHeight="1">
      <c r="A77" s="742">
        <v>66</v>
      </c>
      <c r="B77" s="743" t="s">
        <v>50</v>
      </c>
      <c r="C77" s="744" t="s">
        <v>292</v>
      </c>
      <c r="D77" s="745">
        <v>40</v>
      </c>
      <c r="E77" s="746">
        <v>7609</v>
      </c>
      <c r="F77" s="747">
        <v>1217.44</v>
      </c>
      <c r="G77" s="747">
        <v>8826</v>
      </c>
      <c r="H77" s="747">
        <v>353040</v>
      </c>
      <c r="I77" s="748" t="s">
        <v>533</v>
      </c>
      <c r="J77" s="748" t="s">
        <v>534</v>
      </c>
      <c r="K77" s="751" t="s">
        <v>1572</v>
      </c>
    </row>
    <row r="78" spans="1:11" s="345" customFormat="1" ht="24.75" customHeight="1">
      <c r="A78" s="742">
        <v>67</v>
      </c>
      <c r="B78" s="743" t="s">
        <v>51</v>
      </c>
      <c r="C78" s="744" t="s">
        <v>292</v>
      </c>
      <c r="D78" s="745">
        <v>40</v>
      </c>
      <c r="E78" s="746">
        <v>0</v>
      </c>
      <c r="F78" s="747">
        <v>0</v>
      </c>
      <c r="G78" s="747">
        <v>0</v>
      </c>
      <c r="H78" s="747">
        <v>0</v>
      </c>
      <c r="I78" s="748"/>
      <c r="J78" s="748"/>
      <c r="K78" s="751" t="s">
        <v>1574</v>
      </c>
    </row>
    <row r="79" spans="1:11" s="345" customFormat="1" ht="36" customHeight="1">
      <c r="A79" s="742">
        <v>68</v>
      </c>
      <c r="B79" s="743" t="s">
        <v>52</v>
      </c>
      <c r="C79" s="744" t="s">
        <v>292</v>
      </c>
      <c r="D79" s="745">
        <v>12</v>
      </c>
      <c r="E79" s="746">
        <v>28750</v>
      </c>
      <c r="F79" s="747">
        <v>0</v>
      </c>
      <c r="G79" s="747">
        <v>28750</v>
      </c>
      <c r="H79" s="747">
        <v>345000</v>
      </c>
      <c r="I79" s="748" t="s">
        <v>528</v>
      </c>
      <c r="J79" s="748" t="s">
        <v>1388</v>
      </c>
      <c r="K79" s="751" t="s">
        <v>1574</v>
      </c>
    </row>
    <row r="80" spans="1:11" s="345" customFormat="1" ht="29.25" customHeight="1">
      <c r="A80" s="742">
        <v>69</v>
      </c>
      <c r="B80" s="743" t="s">
        <v>754</v>
      </c>
      <c r="C80" s="744" t="s">
        <v>878</v>
      </c>
      <c r="D80" s="745">
        <v>4</v>
      </c>
      <c r="E80" s="746">
        <v>0</v>
      </c>
      <c r="F80" s="747">
        <v>0</v>
      </c>
      <c r="G80" s="747">
        <v>0</v>
      </c>
      <c r="H80" s="747">
        <v>0</v>
      </c>
      <c r="I80" s="748"/>
      <c r="J80" s="748"/>
      <c r="K80" s="751" t="s">
        <v>1574</v>
      </c>
    </row>
    <row r="81" spans="1:11" s="345" customFormat="1" ht="29.25" customHeight="1">
      <c r="A81" s="742">
        <v>70</v>
      </c>
      <c r="B81" s="743" t="s">
        <v>755</v>
      </c>
      <c r="C81" s="744" t="s">
        <v>878</v>
      </c>
      <c r="D81" s="745">
        <v>4</v>
      </c>
      <c r="E81" s="746">
        <v>0</v>
      </c>
      <c r="F81" s="747">
        <v>0</v>
      </c>
      <c r="G81" s="747">
        <v>0</v>
      </c>
      <c r="H81" s="747">
        <v>0</v>
      </c>
      <c r="I81" s="748"/>
      <c r="J81" s="748"/>
      <c r="K81" s="751" t="s">
        <v>1574</v>
      </c>
    </row>
    <row r="82" spans="1:11" s="345" customFormat="1" ht="29.25" customHeight="1">
      <c r="A82" s="742">
        <v>71</v>
      </c>
      <c r="B82" s="743" t="s">
        <v>53</v>
      </c>
      <c r="C82" s="744" t="s">
        <v>292</v>
      </c>
      <c r="D82" s="745">
        <v>4800</v>
      </c>
      <c r="E82" s="746">
        <v>3791</v>
      </c>
      <c r="F82" s="747">
        <v>0</v>
      </c>
      <c r="G82" s="747">
        <v>3791</v>
      </c>
      <c r="H82" s="747">
        <v>18196800</v>
      </c>
      <c r="I82" s="748" t="s">
        <v>344</v>
      </c>
      <c r="J82" s="748" t="s">
        <v>535</v>
      </c>
      <c r="K82" s="751" t="s">
        <v>1574</v>
      </c>
    </row>
    <row r="83" spans="1:11" s="345" customFormat="1" ht="29.25" customHeight="1">
      <c r="A83" s="742">
        <v>72</v>
      </c>
      <c r="B83" s="743" t="s">
        <v>54</v>
      </c>
      <c r="C83" s="744" t="s">
        <v>300</v>
      </c>
      <c r="D83" s="745">
        <v>2</v>
      </c>
      <c r="E83" s="746">
        <v>181395</v>
      </c>
      <c r="F83" s="747">
        <v>29023.200000000001</v>
      </c>
      <c r="G83" s="747">
        <v>210418</v>
      </c>
      <c r="H83" s="747">
        <v>420836</v>
      </c>
      <c r="I83" s="748" t="s">
        <v>620</v>
      </c>
      <c r="J83" s="748" t="s">
        <v>537</v>
      </c>
      <c r="K83" s="751" t="s">
        <v>1572</v>
      </c>
    </row>
    <row r="84" spans="1:11" s="345" customFormat="1" ht="29.25" customHeight="1">
      <c r="A84" s="742">
        <v>73</v>
      </c>
      <c r="B84" s="743" t="s">
        <v>55</v>
      </c>
      <c r="C84" s="744" t="s">
        <v>292</v>
      </c>
      <c r="D84" s="745">
        <v>40</v>
      </c>
      <c r="E84" s="746">
        <v>1080</v>
      </c>
      <c r="F84" s="747">
        <v>172.8</v>
      </c>
      <c r="G84" s="747">
        <v>1253</v>
      </c>
      <c r="H84" s="747">
        <v>50120</v>
      </c>
      <c r="I84" s="748" t="s">
        <v>363</v>
      </c>
      <c r="J84" s="748" t="s">
        <v>655</v>
      </c>
      <c r="K84" s="751" t="s">
        <v>1572</v>
      </c>
    </row>
    <row r="85" spans="1:11" s="345" customFormat="1" ht="29.25" customHeight="1">
      <c r="A85" s="742">
        <v>74</v>
      </c>
      <c r="B85" s="743" t="s">
        <v>56</v>
      </c>
      <c r="C85" s="744" t="s">
        <v>292</v>
      </c>
      <c r="D85" s="745">
        <v>20</v>
      </c>
      <c r="E85" s="746">
        <v>1080</v>
      </c>
      <c r="F85" s="747">
        <v>172.8</v>
      </c>
      <c r="G85" s="747">
        <v>1253</v>
      </c>
      <c r="H85" s="747">
        <v>25060</v>
      </c>
      <c r="I85" s="748" t="s">
        <v>363</v>
      </c>
      <c r="J85" s="748" t="s">
        <v>655</v>
      </c>
      <c r="K85" s="751" t="s">
        <v>1572</v>
      </c>
    </row>
    <row r="86" spans="1:11" s="62" customFormat="1" ht="29.25" customHeight="1">
      <c r="A86" s="742">
        <v>75</v>
      </c>
      <c r="B86" s="743" t="s">
        <v>57</v>
      </c>
      <c r="C86" s="744" t="s">
        <v>292</v>
      </c>
      <c r="D86" s="745">
        <v>20</v>
      </c>
      <c r="E86" s="746">
        <v>1080</v>
      </c>
      <c r="F86" s="747">
        <v>172.8</v>
      </c>
      <c r="G86" s="747">
        <v>1253</v>
      </c>
      <c r="H86" s="747">
        <v>25060</v>
      </c>
      <c r="I86" s="748" t="s">
        <v>363</v>
      </c>
      <c r="J86" s="748" t="s">
        <v>655</v>
      </c>
      <c r="K86" s="741" t="s">
        <v>1572</v>
      </c>
    </row>
    <row r="87" spans="1:11" s="62" customFormat="1" ht="29.25" customHeight="1">
      <c r="A87" s="742">
        <v>76</v>
      </c>
      <c r="B87" s="743" t="s">
        <v>58</v>
      </c>
      <c r="C87" s="744" t="s">
        <v>292</v>
      </c>
      <c r="D87" s="745">
        <v>40</v>
      </c>
      <c r="E87" s="746">
        <v>1080</v>
      </c>
      <c r="F87" s="747">
        <v>172.8</v>
      </c>
      <c r="G87" s="747">
        <v>1253</v>
      </c>
      <c r="H87" s="747">
        <v>50120</v>
      </c>
      <c r="I87" s="748" t="s">
        <v>363</v>
      </c>
      <c r="J87" s="748" t="s">
        <v>655</v>
      </c>
      <c r="K87" s="741" t="s">
        <v>1572</v>
      </c>
    </row>
    <row r="88" spans="1:11" s="62" customFormat="1" ht="29.25" customHeight="1">
      <c r="A88" s="742">
        <v>77</v>
      </c>
      <c r="B88" s="743" t="s">
        <v>59</v>
      </c>
      <c r="C88" s="744" t="s">
        <v>292</v>
      </c>
      <c r="D88" s="745">
        <v>40</v>
      </c>
      <c r="E88" s="746">
        <v>0</v>
      </c>
      <c r="F88" s="747">
        <v>0</v>
      </c>
      <c r="G88" s="747">
        <v>0</v>
      </c>
      <c r="H88" s="747">
        <v>0</v>
      </c>
      <c r="I88" s="748"/>
      <c r="J88" s="748"/>
      <c r="K88" s="741" t="s">
        <v>1574</v>
      </c>
    </row>
    <row r="89" spans="1:11" s="62" customFormat="1" ht="29.25" customHeight="1">
      <c r="A89" s="742">
        <v>78</v>
      </c>
      <c r="B89" s="743" t="s">
        <v>60</v>
      </c>
      <c r="C89" s="744" t="s">
        <v>292</v>
      </c>
      <c r="D89" s="745">
        <v>80</v>
      </c>
      <c r="E89" s="746">
        <v>1080</v>
      </c>
      <c r="F89" s="747">
        <v>172.8</v>
      </c>
      <c r="G89" s="747">
        <v>1253</v>
      </c>
      <c r="H89" s="747">
        <v>100240</v>
      </c>
      <c r="I89" s="748" t="s">
        <v>363</v>
      </c>
      <c r="J89" s="748" t="s">
        <v>655</v>
      </c>
      <c r="K89" s="741" t="s">
        <v>1572</v>
      </c>
    </row>
    <row r="90" spans="1:11" s="347" customFormat="1" ht="29.25" customHeight="1">
      <c r="A90" s="742">
        <v>79</v>
      </c>
      <c r="B90" s="743" t="s">
        <v>61</v>
      </c>
      <c r="C90" s="744" t="s">
        <v>292</v>
      </c>
      <c r="D90" s="745">
        <v>600</v>
      </c>
      <c r="E90" s="746">
        <v>1145</v>
      </c>
      <c r="F90" s="747">
        <v>183.20000000000002</v>
      </c>
      <c r="G90" s="747">
        <v>1253</v>
      </c>
      <c r="H90" s="747">
        <v>751800</v>
      </c>
      <c r="I90" s="748" t="s">
        <v>413</v>
      </c>
      <c r="J90" s="748" t="s">
        <v>623</v>
      </c>
      <c r="K90" s="752" t="s">
        <v>1572</v>
      </c>
    </row>
    <row r="91" spans="1:11" s="340" customFormat="1" ht="29.25" customHeight="1">
      <c r="A91" s="742">
        <v>80</v>
      </c>
      <c r="B91" s="743" t="s">
        <v>62</v>
      </c>
      <c r="C91" s="744" t="s">
        <v>292</v>
      </c>
      <c r="D91" s="745">
        <v>200</v>
      </c>
      <c r="E91" s="746">
        <v>8272</v>
      </c>
      <c r="F91" s="747">
        <v>1323.52</v>
      </c>
      <c r="G91" s="747">
        <v>9596</v>
      </c>
      <c r="H91" s="747">
        <v>1919200</v>
      </c>
      <c r="I91" s="744" t="s">
        <v>511</v>
      </c>
      <c r="J91" s="744" t="s">
        <v>588</v>
      </c>
      <c r="K91" s="749" t="s">
        <v>1572</v>
      </c>
    </row>
    <row r="92" spans="1:11" s="62" customFormat="1" ht="29.25" customHeight="1">
      <c r="A92" s="742">
        <v>81</v>
      </c>
      <c r="B92" s="743" t="s">
        <v>63</v>
      </c>
      <c r="C92" s="744" t="s">
        <v>292</v>
      </c>
      <c r="D92" s="745">
        <v>600</v>
      </c>
      <c r="E92" s="746">
        <v>1145</v>
      </c>
      <c r="F92" s="747">
        <v>183.20000000000002</v>
      </c>
      <c r="G92" s="747">
        <v>1253</v>
      </c>
      <c r="H92" s="747">
        <v>751800</v>
      </c>
      <c r="I92" s="748" t="s">
        <v>413</v>
      </c>
      <c r="J92" s="748" t="s">
        <v>1578</v>
      </c>
      <c r="K92" s="741" t="s">
        <v>1572</v>
      </c>
    </row>
    <row r="93" spans="1:11" s="340" customFormat="1" ht="36" customHeight="1">
      <c r="A93" s="742">
        <v>82</v>
      </c>
      <c r="B93" s="753" t="s">
        <v>756</v>
      </c>
      <c r="C93" s="744" t="s">
        <v>292</v>
      </c>
      <c r="D93" s="745">
        <v>4</v>
      </c>
      <c r="E93" s="746">
        <v>158182</v>
      </c>
      <c r="F93" s="747">
        <v>0</v>
      </c>
      <c r="G93" s="747">
        <v>158182</v>
      </c>
      <c r="H93" s="747">
        <v>632728</v>
      </c>
      <c r="I93" s="744" t="s">
        <v>626</v>
      </c>
      <c r="J93" s="744" t="s">
        <v>1579</v>
      </c>
      <c r="K93" s="749" t="s">
        <v>1574</v>
      </c>
    </row>
    <row r="94" spans="1:11" s="340" customFormat="1" ht="36" customHeight="1">
      <c r="A94" s="742">
        <v>83</v>
      </c>
      <c r="B94" s="753" t="s">
        <v>757</v>
      </c>
      <c r="C94" s="744" t="s">
        <v>292</v>
      </c>
      <c r="D94" s="745">
        <v>4</v>
      </c>
      <c r="E94" s="746">
        <v>0</v>
      </c>
      <c r="F94" s="747">
        <v>0</v>
      </c>
      <c r="G94" s="747">
        <v>0</v>
      </c>
      <c r="H94" s="747">
        <v>0</v>
      </c>
      <c r="I94" s="744"/>
      <c r="J94" s="744"/>
      <c r="K94" s="749" t="s">
        <v>1574</v>
      </c>
    </row>
    <row r="95" spans="1:11" s="340" customFormat="1" ht="36" customHeight="1">
      <c r="A95" s="742">
        <v>84</v>
      </c>
      <c r="B95" s="743" t="s">
        <v>758</v>
      </c>
      <c r="C95" s="744" t="s">
        <v>292</v>
      </c>
      <c r="D95" s="745">
        <v>4</v>
      </c>
      <c r="E95" s="746">
        <v>181818</v>
      </c>
      <c r="F95" s="747">
        <v>0</v>
      </c>
      <c r="G95" s="747">
        <v>181818</v>
      </c>
      <c r="H95" s="747">
        <v>727272</v>
      </c>
      <c r="I95" s="744" t="s">
        <v>468</v>
      </c>
      <c r="J95" s="744" t="s">
        <v>541</v>
      </c>
      <c r="K95" s="749" t="s">
        <v>1574</v>
      </c>
    </row>
    <row r="96" spans="1:11" s="340" customFormat="1" ht="36" customHeight="1">
      <c r="A96" s="742">
        <v>85</v>
      </c>
      <c r="B96" s="743" t="s">
        <v>66</v>
      </c>
      <c r="C96" s="744" t="s">
        <v>292</v>
      </c>
      <c r="D96" s="745">
        <v>160</v>
      </c>
      <c r="E96" s="746">
        <v>852</v>
      </c>
      <c r="F96" s="747">
        <v>0</v>
      </c>
      <c r="G96" s="747">
        <v>852</v>
      </c>
      <c r="H96" s="747">
        <v>136320</v>
      </c>
      <c r="I96" s="744" t="s">
        <v>348</v>
      </c>
      <c r="J96" s="744" t="s">
        <v>625</v>
      </c>
      <c r="K96" s="749" t="s">
        <v>1574</v>
      </c>
    </row>
    <row r="97" spans="1:11" s="62" customFormat="1" ht="36" customHeight="1">
      <c r="A97" s="742">
        <v>86</v>
      </c>
      <c r="B97" s="743" t="s">
        <v>68</v>
      </c>
      <c r="C97" s="744" t="s">
        <v>292</v>
      </c>
      <c r="D97" s="745">
        <v>800</v>
      </c>
      <c r="E97" s="746">
        <v>2312</v>
      </c>
      <c r="F97" s="747">
        <v>0</v>
      </c>
      <c r="G97" s="747">
        <v>2312</v>
      </c>
      <c r="H97" s="747">
        <v>1849600</v>
      </c>
      <c r="I97" s="748" t="s">
        <v>504</v>
      </c>
      <c r="J97" s="748" t="s">
        <v>1024</v>
      </c>
      <c r="K97" s="741" t="s">
        <v>1574</v>
      </c>
    </row>
    <row r="98" spans="1:11" s="62" customFormat="1" ht="36" customHeight="1">
      <c r="A98" s="742">
        <v>87</v>
      </c>
      <c r="B98" s="743" t="s">
        <v>67</v>
      </c>
      <c r="C98" s="744" t="s">
        <v>292</v>
      </c>
      <c r="D98" s="745">
        <v>800</v>
      </c>
      <c r="E98" s="746">
        <v>852</v>
      </c>
      <c r="F98" s="747">
        <v>0</v>
      </c>
      <c r="G98" s="747">
        <v>852</v>
      </c>
      <c r="H98" s="747">
        <v>681600</v>
      </c>
      <c r="I98" s="748" t="s">
        <v>348</v>
      </c>
      <c r="J98" s="748" t="s">
        <v>625</v>
      </c>
      <c r="K98" s="741" t="s">
        <v>1574</v>
      </c>
    </row>
    <row r="99" spans="1:11" s="62" customFormat="1" ht="36" customHeight="1">
      <c r="A99" s="742">
        <v>88</v>
      </c>
      <c r="B99" s="743" t="s">
        <v>69</v>
      </c>
      <c r="C99" s="744" t="s">
        <v>292</v>
      </c>
      <c r="D99" s="745">
        <v>3200</v>
      </c>
      <c r="E99" s="746">
        <v>852</v>
      </c>
      <c r="F99" s="747">
        <v>0</v>
      </c>
      <c r="G99" s="747">
        <v>852</v>
      </c>
      <c r="H99" s="747">
        <v>2726400</v>
      </c>
      <c r="I99" s="748" t="s">
        <v>348</v>
      </c>
      <c r="J99" s="748" t="s">
        <v>625</v>
      </c>
      <c r="K99" s="741" t="s">
        <v>1574</v>
      </c>
    </row>
    <row r="100" spans="1:11" s="62" customFormat="1" ht="36" customHeight="1">
      <c r="A100" s="742">
        <v>89</v>
      </c>
      <c r="B100" s="743" t="s">
        <v>759</v>
      </c>
      <c r="C100" s="744" t="s">
        <v>292</v>
      </c>
      <c r="D100" s="745">
        <v>4000</v>
      </c>
      <c r="E100" s="746">
        <v>2558</v>
      </c>
      <c r="F100" s="747">
        <v>0</v>
      </c>
      <c r="G100" s="747">
        <v>2558</v>
      </c>
      <c r="H100" s="747">
        <v>10232000</v>
      </c>
      <c r="I100" s="748" t="s">
        <v>504</v>
      </c>
      <c r="J100" s="748" t="s">
        <v>1024</v>
      </c>
      <c r="K100" s="741" t="s">
        <v>1574</v>
      </c>
    </row>
    <row r="101" spans="1:11" s="62" customFormat="1" ht="36" customHeight="1">
      <c r="A101" s="742">
        <v>90</v>
      </c>
      <c r="B101" s="750" t="s">
        <v>760</v>
      </c>
      <c r="C101" s="744" t="s">
        <v>292</v>
      </c>
      <c r="D101" s="745">
        <v>200</v>
      </c>
      <c r="E101" s="746">
        <v>2312</v>
      </c>
      <c r="F101" s="747">
        <v>0</v>
      </c>
      <c r="G101" s="747">
        <v>2312</v>
      </c>
      <c r="H101" s="747">
        <v>462400</v>
      </c>
      <c r="I101" s="748" t="s">
        <v>504</v>
      </c>
      <c r="J101" s="748" t="s">
        <v>1024</v>
      </c>
      <c r="K101" s="741" t="s">
        <v>1574</v>
      </c>
    </row>
    <row r="102" spans="1:11" s="62" customFormat="1" ht="36" customHeight="1">
      <c r="A102" s="742">
        <v>91</v>
      </c>
      <c r="B102" s="743" t="s">
        <v>70</v>
      </c>
      <c r="C102" s="744" t="s">
        <v>292</v>
      </c>
      <c r="D102" s="745">
        <v>1200</v>
      </c>
      <c r="E102" s="746">
        <v>852</v>
      </c>
      <c r="F102" s="747">
        <v>0</v>
      </c>
      <c r="G102" s="747">
        <v>852</v>
      </c>
      <c r="H102" s="747">
        <v>1022400</v>
      </c>
      <c r="I102" s="748" t="s">
        <v>348</v>
      </c>
      <c r="J102" s="748" t="s">
        <v>625</v>
      </c>
      <c r="K102" s="741" t="s">
        <v>1574</v>
      </c>
    </row>
    <row r="103" spans="1:11" s="62" customFormat="1" ht="36" customHeight="1">
      <c r="A103" s="742">
        <v>92</v>
      </c>
      <c r="B103" s="750" t="s">
        <v>761</v>
      </c>
      <c r="C103" s="744" t="s">
        <v>292</v>
      </c>
      <c r="D103" s="745">
        <v>400</v>
      </c>
      <c r="E103" s="746">
        <v>2312</v>
      </c>
      <c r="F103" s="747">
        <v>0</v>
      </c>
      <c r="G103" s="747">
        <v>2312</v>
      </c>
      <c r="H103" s="747">
        <v>924800</v>
      </c>
      <c r="I103" s="748" t="s">
        <v>504</v>
      </c>
      <c r="J103" s="748" t="s">
        <v>1024</v>
      </c>
      <c r="K103" s="741" t="s">
        <v>1574</v>
      </c>
    </row>
    <row r="104" spans="1:11" s="62" customFormat="1" ht="36" customHeight="1">
      <c r="A104" s="742">
        <v>93</v>
      </c>
      <c r="B104" s="743" t="s">
        <v>71</v>
      </c>
      <c r="C104" s="744" t="s">
        <v>292</v>
      </c>
      <c r="D104" s="745">
        <v>800</v>
      </c>
      <c r="E104" s="746">
        <v>852</v>
      </c>
      <c r="F104" s="747">
        <v>0</v>
      </c>
      <c r="G104" s="747">
        <v>852</v>
      </c>
      <c r="H104" s="747">
        <v>681600</v>
      </c>
      <c r="I104" s="748" t="s">
        <v>348</v>
      </c>
      <c r="J104" s="748" t="s">
        <v>625</v>
      </c>
      <c r="K104" s="741" t="s">
        <v>1574</v>
      </c>
    </row>
    <row r="105" spans="1:11" s="62" customFormat="1" ht="36" customHeight="1">
      <c r="A105" s="742">
        <v>94</v>
      </c>
      <c r="B105" s="750" t="s">
        <v>762</v>
      </c>
      <c r="C105" s="744" t="s">
        <v>292</v>
      </c>
      <c r="D105" s="745">
        <v>400</v>
      </c>
      <c r="E105" s="746">
        <v>2312</v>
      </c>
      <c r="F105" s="747">
        <v>0</v>
      </c>
      <c r="G105" s="747">
        <v>2312</v>
      </c>
      <c r="H105" s="747">
        <v>924800</v>
      </c>
      <c r="I105" s="748" t="s">
        <v>504</v>
      </c>
      <c r="J105" s="748" t="s">
        <v>1024</v>
      </c>
      <c r="K105" s="741" t="s">
        <v>1574</v>
      </c>
    </row>
    <row r="106" spans="1:11" s="62" customFormat="1" ht="36" customHeight="1">
      <c r="A106" s="742">
        <v>95</v>
      </c>
      <c r="B106" s="743" t="s">
        <v>72</v>
      </c>
      <c r="C106" s="744" t="s">
        <v>292</v>
      </c>
      <c r="D106" s="745">
        <v>800</v>
      </c>
      <c r="E106" s="746">
        <v>852</v>
      </c>
      <c r="F106" s="747">
        <v>0</v>
      </c>
      <c r="G106" s="747">
        <v>852</v>
      </c>
      <c r="H106" s="747">
        <v>681600</v>
      </c>
      <c r="I106" s="748" t="s">
        <v>348</v>
      </c>
      <c r="J106" s="748" t="s">
        <v>625</v>
      </c>
      <c r="K106" s="741" t="s">
        <v>1574</v>
      </c>
    </row>
    <row r="107" spans="1:11" s="62" customFormat="1" ht="36" customHeight="1">
      <c r="A107" s="742">
        <v>96</v>
      </c>
      <c r="B107" s="743" t="s">
        <v>763</v>
      </c>
      <c r="C107" s="744" t="s">
        <v>292</v>
      </c>
      <c r="D107" s="745">
        <v>2</v>
      </c>
      <c r="E107" s="746">
        <v>174318</v>
      </c>
      <c r="F107" s="747">
        <v>0</v>
      </c>
      <c r="G107" s="747">
        <v>174318</v>
      </c>
      <c r="H107" s="747">
        <v>348636</v>
      </c>
      <c r="I107" s="748" t="s">
        <v>376</v>
      </c>
      <c r="J107" s="748" t="s">
        <v>1580</v>
      </c>
      <c r="K107" s="741" t="s">
        <v>1574</v>
      </c>
    </row>
    <row r="108" spans="1:11" s="62" customFormat="1" ht="36" customHeight="1">
      <c r="A108" s="742">
        <v>97</v>
      </c>
      <c r="B108" s="750" t="s">
        <v>764</v>
      </c>
      <c r="C108" s="744" t="s">
        <v>292</v>
      </c>
      <c r="D108" s="745">
        <v>2</v>
      </c>
      <c r="E108" s="746">
        <v>157955</v>
      </c>
      <c r="F108" s="747">
        <v>0</v>
      </c>
      <c r="G108" s="747">
        <v>157955</v>
      </c>
      <c r="H108" s="747">
        <v>315910</v>
      </c>
      <c r="I108" s="748" t="s">
        <v>376</v>
      </c>
      <c r="J108" s="748" t="s">
        <v>658</v>
      </c>
      <c r="K108" s="741" t="s">
        <v>1574</v>
      </c>
    </row>
    <row r="109" spans="1:11" s="62" customFormat="1" ht="36" customHeight="1">
      <c r="A109" s="742">
        <v>98</v>
      </c>
      <c r="B109" s="743" t="s">
        <v>765</v>
      </c>
      <c r="C109" s="744" t="s">
        <v>292</v>
      </c>
      <c r="D109" s="745">
        <v>2</v>
      </c>
      <c r="E109" s="746">
        <v>174318</v>
      </c>
      <c r="F109" s="747">
        <v>0</v>
      </c>
      <c r="G109" s="747">
        <v>174318</v>
      </c>
      <c r="H109" s="747">
        <v>348636</v>
      </c>
      <c r="I109" s="748" t="s">
        <v>376</v>
      </c>
      <c r="J109" s="748" t="s">
        <v>658</v>
      </c>
      <c r="K109" s="741" t="s">
        <v>1574</v>
      </c>
    </row>
    <row r="110" spans="1:11" s="62" customFormat="1" ht="36" customHeight="1">
      <c r="A110" s="742">
        <v>99</v>
      </c>
      <c r="B110" s="750" t="s">
        <v>766</v>
      </c>
      <c r="C110" s="744" t="s">
        <v>292</v>
      </c>
      <c r="D110" s="745">
        <v>8</v>
      </c>
      <c r="E110" s="746">
        <v>0</v>
      </c>
      <c r="F110" s="747">
        <v>0</v>
      </c>
      <c r="G110" s="747">
        <v>0</v>
      </c>
      <c r="H110" s="747">
        <v>0</v>
      </c>
      <c r="I110" s="748"/>
      <c r="J110" s="748"/>
      <c r="K110" s="741" t="s">
        <v>1574</v>
      </c>
    </row>
    <row r="111" spans="1:11" s="62" customFormat="1" ht="36" customHeight="1">
      <c r="A111" s="742">
        <v>100</v>
      </c>
      <c r="B111" s="743" t="s">
        <v>73</v>
      </c>
      <c r="C111" s="744" t="s">
        <v>292</v>
      </c>
      <c r="D111" s="745">
        <v>96</v>
      </c>
      <c r="E111" s="746">
        <v>5162</v>
      </c>
      <c r="F111" s="747">
        <v>0</v>
      </c>
      <c r="G111" s="747">
        <v>5162</v>
      </c>
      <c r="H111" s="747">
        <v>495552</v>
      </c>
      <c r="I111" s="748" t="s">
        <v>1581</v>
      </c>
      <c r="J111" s="748" t="s">
        <v>543</v>
      </c>
      <c r="K111" s="741" t="s">
        <v>1574</v>
      </c>
    </row>
    <row r="112" spans="1:11" s="62" customFormat="1" ht="36" customHeight="1">
      <c r="A112" s="742">
        <v>101</v>
      </c>
      <c r="B112" s="743" t="s">
        <v>74</v>
      </c>
      <c r="C112" s="744" t="s">
        <v>292</v>
      </c>
      <c r="D112" s="745">
        <v>48</v>
      </c>
      <c r="E112" s="746">
        <v>4545</v>
      </c>
      <c r="F112" s="747">
        <v>0</v>
      </c>
      <c r="G112" s="747">
        <v>4545</v>
      </c>
      <c r="H112" s="747">
        <v>218160</v>
      </c>
      <c r="I112" s="748" t="s">
        <v>1581</v>
      </c>
      <c r="J112" s="748" t="s">
        <v>543</v>
      </c>
      <c r="K112" s="741" t="s">
        <v>1574</v>
      </c>
    </row>
    <row r="113" spans="1:11" s="62" customFormat="1" ht="36" customHeight="1">
      <c r="A113" s="742">
        <v>102</v>
      </c>
      <c r="B113" s="743" t="s">
        <v>75</v>
      </c>
      <c r="C113" s="744" t="s">
        <v>301</v>
      </c>
      <c r="D113" s="745">
        <v>30</v>
      </c>
      <c r="E113" s="746">
        <v>378636</v>
      </c>
      <c r="F113" s="747">
        <v>60581.760000000002</v>
      </c>
      <c r="G113" s="747">
        <v>439218</v>
      </c>
      <c r="H113" s="747">
        <v>13176540</v>
      </c>
      <c r="I113" s="748" t="s">
        <v>337</v>
      </c>
      <c r="J113" s="748" t="s">
        <v>697</v>
      </c>
      <c r="K113" s="741" t="s">
        <v>1572</v>
      </c>
    </row>
    <row r="114" spans="1:11" s="62" customFormat="1" ht="36" customHeight="1">
      <c r="A114" s="742">
        <v>103</v>
      </c>
      <c r="B114" s="743" t="s">
        <v>76</v>
      </c>
      <c r="C114" s="744" t="s">
        <v>292</v>
      </c>
      <c r="D114" s="745">
        <v>24</v>
      </c>
      <c r="E114" s="746">
        <v>204690</v>
      </c>
      <c r="F114" s="747">
        <v>32750.400000000001</v>
      </c>
      <c r="G114" s="747">
        <v>237440</v>
      </c>
      <c r="H114" s="747">
        <v>5698560</v>
      </c>
      <c r="I114" s="748" t="s">
        <v>507</v>
      </c>
      <c r="J114" s="748" t="s">
        <v>1582</v>
      </c>
      <c r="K114" s="741" t="s">
        <v>1572</v>
      </c>
    </row>
    <row r="115" spans="1:11" s="62" customFormat="1" ht="36" customHeight="1">
      <c r="A115" s="742">
        <v>104</v>
      </c>
      <c r="B115" s="743" t="s">
        <v>77</v>
      </c>
      <c r="C115" s="744" t="s">
        <v>302</v>
      </c>
      <c r="D115" s="745">
        <v>4</v>
      </c>
      <c r="E115" s="746">
        <v>129792</v>
      </c>
      <c r="F115" s="747">
        <v>0</v>
      </c>
      <c r="G115" s="747">
        <v>129792</v>
      </c>
      <c r="H115" s="747">
        <v>519168</v>
      </c>
      <c r="I115" s="748" t="s">
        <v>544</v>
      </c>
      <c r="J115" s="748" t="s">
        <v>383</v>
      </c>
      <c r="K115" s="741" t="s">
        <v>1574</v>
      </c>
    </row>
    <row r="116" spans="1:11" s="62" customFormat="1" ht="36" customHeight="1">
      <c r="A116" s="742">
        <v>105</v>
      </c>
      <c r="B116" s="743" t="s">
        <v>78</v>
      </c>
      <c r="C116" s="744" t="s">
        <v>879</v>
      </c>
      <c r="D116" s="745">
        <v>30</v>
      </c>
      <c r="E116" s="746">
        <v>152039</v>
      </c>
      <c r="F116" s="747">
        <v>0</v>
      </c>
      <c r="G116" s="747">
        <v>152039</v>
      </c>
      <c r="H116" s="747">
        <v>4561170</v>
      </c>
      <c r="I116" s="748" t="s">
        <v>508</v>
      </c>
      <c r="J116" s="748" t="s">
        <v>384</v>
      </c>
      <c r="K116" s="741" t="s">
        <v>1574</v>
      </c>
    </row>
    <row r="117" spans="1:11" s="62" customFormat="1" ht="30">
      <c r="A117" s="742">
        <v>106</v>
      </c>
      <c r="B117" s="743" t="s">
        <v>79</v>
      </c>
      <c r="C117" s="744" t="s">
        <v>292</v>
      </c>
      <c r="D117" s="745">
        <v>12</v>
      </c>
      <c r="E117" s="746"/>
      <c r="F117" s="747">
        <v>0</v>
      </c>
      <c r="G117" s="747">
        <v>0</v>
      </c>
      <c r="H117" s="747">
        <v>0</v>
      </c>
      <c r="I117" s="748" t="s">
        <v>1583</v>
      </c>
      <c r="J117" s="748" t="s">
        <v>545</v>
      </c>
      <c r="K117" s="741" t="s">
        <v>1574</v>
      </c>
    </row>
    <row r="118" spans="1:11" s="62" customFormat="1" ht="41.25" customHeight="1">
      <c r="A118" s="742">
        <v>107</v>
      </c>
      <c r="B118" s="743" t="s">
        <v>80</v>
      </c>
      <c r="C118" s="744" t="s">
        <v>303</v>
      </c>
      <c r="D118" s="745">
        <v>8</v>
      </c>
      <c r="E118" s="746">
        <v>0</v>
      </c>
      <c r="F118" s="747">
        <v>0</v>
      </c>
      <c r="G118" s="747">
        <v>0</v>
      </c>
      <c r="H118" s="747">
        <v>0</v>
      </c>
      <c r="I118" s="748"/>
      <c r="J118" s="748"/>
      <c r="K118" s="741" t="s">
        <v>1574</v>
      </c>
    </row>
    <row r="119" spans="1:11" s="62" customFormat="1" ht="36" customHeight="1">
      <c r="A119" s="742">
        <v>108</v>
      </c>
      <c r="B119" s="743" t="s">
        <v>81</v>
      </c>
      <c r="C119" s="744" t="s">
        <v>292</v>
      </c>
      <c r="D119" s="745">
        <v>200</v>
      </c>
      <c r="E119" s="746">
        <v>9312</v>
      </c>
      <c r="F119" s="747">
        <v>1489.92</v>
      </c>
      <c r="G119" s="747">
        <v>10802</v>
      </c>
      <c r="H119" s="747">
        <v>2160400</v>
      </c>
      <c r="I119" s="748" t="s">
        <v>432</v>
      </c>
      <c r="J119" s="748" t="s">
        <v>705</v>
      </c>
      <c r="K119" s="741" t="s">
        <v>1572</v>
      </c>
    </row>
    <row r="120" spans="1:11" s="62" customFormat="1" ht="36" customHeight="1">
      <c r="A120" s="742">
        <v>109</v>
      </c>
      <c r="B120" s="743" t="s">
        <v>82</v>
      </c>
      <c r="C120" s="744" t="s">
        <v>292</v>
      </c>
      <c r="D120" s="745">
        <v>80</v>
      </c>
      <c r="E120" s="746">
        <v>9312</v>
      </c>
      <c r="F120" s="747">
        <v>1489.92</v>
      </c>
      <c r="G120" s="747">
        <v>10802</v>
      </c>
      <c r="H120" s="747">
        <v>864160</v>
      </c>
      <c r="I120" s="748" t="s">
        <v>432</v>
      </c>
      <c r="J120" s="748" t="s">
        <v>566</v>
      </c>
      <c r="K120" s="741" t="s">
        <v>1572</v>
      </c>
    </row>
    <row r="121" spans="1:11" s="62" customFormat="1" ht="36" customHeight="1">
      <c r="A121" s="742">
        <v>110</v>
      </c>
      <c r="B121" s="750" t="s">
        <v>767</v>
      </c>
      <c r="C121" s="744" t="s">
        <v>292</v>
      </c>
      <c r="D121" s="745">
        <v>4</v>
      </c>
      <c r="E121" s="746">
        <v>0</v>
      </c>
      <c r="F121" s="747">
        <v>0</v>
      </c>
      <c r="G121" s="747">
        <v>0</v>
      </c>
      <c r="H121" s="747">
        <v>0</v>
      </c>
      <c r="I121" s="748"/>
      <c r="J121" s="748"/>
      <c r="K121" s="741" t="s">
        <v>1574</v>
      </c>
    </row>
    <row r="122" spans="1:11" s="62" customFormat="1" ht="36" customHeight="1">
      <c r="A122" s="742">
        <v>111</v>
      </c>
      <c r="B122" s="750" t="s">
        <v>768</v>
      </c>
      <c r="C122" s="744" t="s">
        <v>292</v>
      </c>
      <c r="D122" s="745">
        <v>20</v>
      </c>
      <c r="E122" s="746">
        <v>14610</v>
      </c>
      <c r="F122" s="747">
        <v>0</v>
      </c>
      <c r="G122" s="747">
        <v>14610</v>
      </c>
      <c r="H122" s="747">
        <v>292200</v>
      </c>
      <c r="I122" s="748" t="s">
        <v>1584</v>
      </c>
      <c r="J122" s="748" t="s">
        <v>1585</v>
      </c>
      <c r="K122" s="741" t="s">
        <v>1574</v>
      </c>
    </row>
    <row r="123" spans="1:11" s="62" customFormat="1" ht="36" customHeight="1">
      <c r="A123" s="742">
        <v>112</v>
      </c>
      <c r="B123" s="750" t="s">
        <v>769</v>
      </c>
      <c r="C123" s="744" t="s">
        <v>292</v>
      </c>
      <c r="D123" s="745">
        <v>15</v>
      </c>
      <c r="E123" s="746">
        <v>0</v>
      </c>
      <c r="F123" s="747">
        <v>0</v>
      </c>
      <c r="G123" s="747">
        <v>0</v>
      </c>
      <c r="H123" s="747">
        <v>0</v>
      </c>
      <c r="I123" s="748"/>
      <c r="J123" s="748"/>
      <c r="K123" s="741" t="s">
        <v>1574</v>
      </c>
    </row>
    <row r="124" spans="1:11" s="345" customFormat="1" ht="36" customHeight="1">
      <c r="A124" s="742">
        <v>113</v>
      </c>
      <c r="B124" s="750" t="s">
        <v>770</v>
      </c>
      <c r="C124" s="744" t="s">
        <v>292</v>
      </c>
      <c r="D124" s="745">
        <v>15</v>
      </c>
      <c r="E124" s="746">
        <v>15000</v>
      </c>
      <c r="F124" s="747">
        <v>0</v>
      </c>
      <c r="G124" s="747">
        <v>15000</v>
      </c>
      <c r="H124" s="747">
        <v>225000</v>
      </c>
      <c r="I124" s="748" t="s">
        <v>1528</v>
      </c>
      <c r="J124" s="748" t="s">
        <v>661</v>
      </c>
      <c r="K124" s="751" t="s">
        <v>1574</v>
      </c>
    </row>
    <row r="125" spans="1:11" s="357" customFormat="1" ht="36" customHeight="1">
      <c r="A125" s="742">
        <v>114</v>
      </c>
      <c r="B125" s="743" t="s">
        <v>771</v>
      </c>
      <c r="C125" s="744" t="s">
        <v>292</v>
      </c>
      <c r="D125" s="745">
        <v>40</v>
      </c>
      <c r="E125" s="746">
        <v>19545</v>
      </c>
      <c r="F125" s="747">
        <v>0</v>
      </c>
      <c r="G125" s="747">
        <v>19545</v>
      </c>
      <c r="H125" s="747">
        <v>781800</v>
      </c>
      <c r="I125" s="754" t="s">
        <v>605</v>
      </c>
      <c r="J125" s="754" t="s">
        <v>546</v>
      </c>
      <c r="K125" s="755" t="s">
        <v>1574</v>
      </c>
    </row>
    <row r="126" spans="1:11" s="345" customFormat="1" ht="36" customHeight="1">
      <c r="A126" s="742">
        <v>115</v>
      </c>
      <c r="B126" s="743" t="s">
        <v>772</v>
      </c>
      <c r="C126" s="744" t="s">
        <v>292</v>
      </c>
      <c r="D126" s="745">
        <v>20</v>
      </c>
      <c r="E126" s="746">
        <v>19545</v>
      </c>
      <c r="F126" s="747">
        <v>0</v>
      </c>
      <c r="G126" s="747">
        <v>19545</v>
      </c>
      <c r="H126" s="747">
        <v>390900</v>
      </c>
      <c r="I126" s="748" t="s">
        <v>605</v>
      </c>
      <c r="J126" s="748" t="s">
        <v>546</v>
      </c>
      <c r="K126" s="751" t="s">
        <v>1574</v>
      </c>
    </row>
    <row r="127" spans="1:11" s="345" customFormat="1" ht="36" customHeight="1">
      <c r="A127" s="742">
        <v>116</v>
      </c>
      <c r="B127" s="750" t="s">
        <v>773</v>
      </c>
      <c r="C127" s="744" t="s">
        <v>292</v>
      </c>
      <c r="D127" s="745">
        <v>2</v>
      </c>
      <c r="E127" s="746">
        <v>0</v>
      </c>
      <c r="F127" s="747">
        <v>0</v>
      </c>
      <c r="G127" s="747">
        <v>0</v>
      </c>
      <c r="H127" s="747">
        <v>0</v>
      </c>
      <c r="I127" s="748"/>
      <c r="J127" s="748"/>
      <c r="K127" s="751" t="s">
        <v>1574</v>
      </c>
    </row>
    <row r="128" spans="1:11" s="345" customFormat="1" ht="36" customHeight="1">
      <c r="A128" s="742">
        <v>117</v>
      </c>
      <c r="B128" s="750" t="s">
        <v>774</v>
      </c>
      <c r="C128" s="744" t="s">
        <v>292</v>
      </c>
      <c r="D128" s="745">
        <v>2</v>
      </c>
      <c r="E128" s="746">
        <v>0</v>
      </c>
      <c r="F128" s="747">
        <v>0</v>
      </c>
      <c r="G128" s="747">
        <v>0</v>
      </c>
      <c r="H128" s="747">
        <v>0</v>
      </c>
      <c r="I128" s="748"/>
      <c r="J128" s="748"/>
      <c r="K128" s="751" t="s">
        <v>1574</v>
      </c>
    </row>
    <row r="129" spans="1:11" s="62" customFormat="1" ht="36" customHeight="1">
      <c r="A129" s="742">
        <v>118</v>
      </c>
      <c r="B129" s="750" t="s">
        <v>775</v>
      </c>
      <c r="C129" s="744" t="s">
        <v>292</v>
      </c>
      <c r="D129" s="745">
        <v>2</v>
      </c>
      <c r="E129" s="746">
        <v>0</v>
      </c>
      <c r="F129" s="747">
        <v>0</v>
      </c>
      <c r="G129" s="747">
        <v>0</v>
      </c>
      <c r="H129" s="747">
        <v>0</v>
      </c>
      <c r="I129" s="748"/>
      <c r="J129" s="748"/>
      <c r="K129" s="741" t="s">
        <v>1574</v>
      </c>
    </row>
    <row r="130" spans="1:11" s="361" customFormat="1" ht="36" customHeight="1">
      <c r="A130" s="742">
        <v>119</v>
      </c>
      <c r="B130" s="743" t="s">
        <v>776</v>
      </c>
      <c r="C130" s="744" t="s">
        <v>292</v>
      </c>
      <c r="D130" s="745">
        <v>10</v>
      </c>
      <c r="E130" s="746">
        <v>0</v>
      </c>
      <c r="F130" s="747">
        <v>0</v>
      </c>
      <c r="G130" s="747">
        <v>0</v>
      </c>
      <c r="H130" s="747">
        <v>0</v>
      </c>
      <c r="I130" s="744"/>
      <c r="J130" s="744"/>
      <c r="K130" s="756" t="s">
        <v>1574</v>
      </c>
    </row>
    <row r="131" spans="1:11" s="62" customFormat="1" ht="36" customHeight="1">
      <c r="A131" s="742">
        <v>120</v>
      </c>
      <c r="B131" s="743" t="s">
        <v>83</v>
      </c>
      <c r="C131" s="744" t="s">
        <v>292</v>
      </c>
      <c r="D131" s="745">
        <v>2000</v>
      </c>
      <c r="E131" s="746">
        <v>1424</v>
      </c>
      <c r="F131" s="747">
        <v>0</v>
      </c>
      <c r="G131" s="747">
        <v>1424</v>
      </c>
      <c r="H131" s="747">
        <v>2848000</v>
      </c>
      <c r="I131" s="748" t="s">
        <v>386</v>
      </c>
      <c r="J131" s="748" t="s">
        <v>548</v>
      </c>
      <c r="K131" s="741" t="s">
        <v>1574</v>
      </c>
    </row>
    <row r="132" spans="1:11" s="62" customFormat="1" ht="36" customHeight="1">
      <c r="A132" s="742">
        <v>121</v>
      </c>
      <c r="B132" s="750" t="s">
        <v>777</v>
      </c>
      <c r="C132" s="744" t="s">
        <v>292</v>
      </c>
      <c r="D132" s="745">
        <v>20</v>
      </c>
      <c r="E132" s="746">
        <v>261</v>
      </c>
      <c r="F132" s="747">
        <v>0</v>
      </c>
      <c r="G132" s="747">
        <v>261</v>
      </c>
      <c r="H132" s="747">
        <v>5220</v>
      </c>
      <c r="I132" s="748" t="s">
        <v>356</v>
      </c>
      <c r="J132" s="748" t="s">
        <v>1586</v>
      </c>
      <c r="K132" s="741" t="s">
        <v>1574</v>
      </c>
    </row>
    <row r="133" spans="1:11" s="347" customFormat="1" ht="36" customHeight="1">
      <c r="A133" s="742">
        <v>122</v>
      </c>
      <c r="B133" s="750" t="s">
        <v>778</v>
      </c>
      <c r="C133" s="744" t="s">
        <v>291</v>
      </c>
      <c r="D133" s="745">
        <v>4</v>
      </c>
      <c r="E133" s="746">
        <v>12000</v>
      </c>
      <c r="F133" s="747">
        <v>1920</v>
      </c>
      <c r="G133" s="747">
        <v>13920</v>
      </c>
      <c r="H133" s="747">
        <v>55680</v>
      </c>
      <c r="I133" s="748" t="s">
        <v>549</v>
      </c>
      <c r="J133" s="748" t="s">
        <v>389</v>
      </c>
      <c r="K133" s="752" t="s">
        <v>1572</v>
      </c>
    </row>
    <row r="134" spans="1:11" s="345" customFormat="1" ht="36" customHeight="1">
      <c r="A134" s="742">
        <v>123</v>
      </c>
      <c r="B134" s="743" t="s">
        <v>84</v>
      </c>
      <c r="C134" s="744" t="s">
        <v>291</v>
      </c>
      <c r="D134" s="745">
        <v>40</v>
      </c>
      <c r="E134" s="746">
        <v>12000</v>
      </c>
      <c r="F134" s="747">
        <v>1920</v>
      </c>
      <c r="G134" s="747">
        <v>13920</v>
      </c>
      <c r="H134" s="747">
        <v>556800</v>
      </c>
      <c r="I134" s="748" t="s">
        <v>549</v>
      </c>
      <c r="J134" s="748" t="s">
        <v>389</v>
      </c>
      <c r="K134" s="751" t="s">
        <v>1572</v>
      </c>
    </row>
    <row r="135" spans="1:11" s="62" customFormat="1" ht="36" customHeight="1">
      <c r="A135" s="742">
        <v>124</v>
      </c>
      <c r="B135" s="743" t="s">
        <v>85</v>
      </c>
      <c r="C135" s="744" t="s">
        <v>291</v>
      </c>
      <c r="D135" s="745">
        <v>4</v>
      </c>
      <c r="E135" s="746">
        <v>12000</v>
      </c>
      <c r="F135" s="747">
        <v>1920</v>
      </c>
      <c r="G135" s="747">
        <v>13920</v>
      </c>
      <c r="H135" s="747">
        <v>55680</v>
      </c>
      <c r="I135" s="748" t="s">
        <v>388</v>
      </c>
      <c r="J135" s="748" t="s">
        <v>389</v>
      </c>
      <c r="K135" s="741" t="s">
        <v>1572</v>
      </c>
    </row>
    <row r="136" spans="1:11" s="62" customFormat="1" ht="36" customHeight="1">
      <c r="A136" s="742">
        <v>125</v>
      </c>
      <c r="B136" s="743" t="s">
        <v>86</v>
      </c>
      <c r="C136" s="744" t="s">
        <v>291</v>
      </c>
      <c r="D136" s="745">
        <v>12</v>
      </c>
      <c r="E136" s="746">
        <v>13531</v>
      </c>
      <c r="F136" s="747">
        <v>2164.96</v>
      </c>
      <c r="G136" s="747">
        <v>15696</v>
      </c>
      <c r="H136" s="747">
        <v>188352</v>
      </c>
      <c r="I136" s="748" t="s">
        <v>549</v>
      </c>
      <c r="J136" s="748" t="s">
        <v>389</v>
      </c>
      <c r="K136" s="741" t="s">
        <v>1572</v>
      </c>
    </row>
    <row r="137" spans="1:11" s="62" customFormat="1" ht="36" customHeight="1">
      <c r="A137" s="742">
        <v>126</v>
      </c>
      <c r="B137" s="750" t="s">
        <v>779</v>
      </c>
      <c r="C137" s="744" t="s">
        <v>291</v>
      </c>
      <c r="D137" s="745">
        <v>4</v>
      </c>
      <c r="E137" s="746">
        <v>12000</v>
      </c>
      <c r="F137" s="747">
        <v>1920</v>
      </c>
      <c r="G137" s="747">
        <v>13920</v>
      </c>
      <c r="H137" s="747">
        <v>55680</v>
      </c>
      <c r="I137" s="748" t="s">
        <v>388</v>
      </c>
      <c r="J137" s="748" t="s">
        <v>350</v>
      </c>
      <c r="K137" s="741" t="s">
        <v>1572</v>
      </c>
    </row>
    <row r="138" spans="1:11" s="62" customFormat="1" ht="36" customHeight="1">
      <c r="A138" s="742">
        <v>127</v>
      </c>
      <c r="B138" s="743" t="s">
        <v>87</v>
      </c>
      <c r="C138" s="744" t="s">
        <v>291</v>
      </c>
      <c r="D138" s="745">
        <v>48</v>
      </c>
      <c r="E138" s="746">
        <v>3200</v>
      </c>
      <c r="F138" s="747">
        <v>0</v>
      </c>
      <c r="G138" s="747">
        <v>3200</v>
      </c>
      <c r="H138" s="747">
        <v>153600</v>
      </c>
      <c r="I138" s="748" t="s">
        <v>484</v>
      </c>
      <c r="J138" s="748" t="s">
        <v>390</v>
      </c>
      <c r="K138" s="741" t="s">
        <v>1574</v>
      </c>
    </row>
    <row r="139" spans="1:11" s="62" customFormat="1" ht="36" customHeight="1">
      <c r="A139" s="742">
        <v>128</v>
      </c>
      <c r="B139" s="743" t="s">
        <v>88</v>
      </c>
      <c r="C139" s="744" t="s">
        <v>304</v>
      </c>
      <c r="D139" s="745">
        <v>12</v>
      </c>
      <c r="E139" s="746">
        <v>0</v>
      </c>
      <c r="F139" s="747">
        <v>0</v>
      </c>
      <c r="G139" s="747">
        <v>0</v>
      </c>
      <c r="H139" s="747">
        <v>0</v>
      </c>
      <c r="I139" s="748"/>
      <c r="J139" s="748"/>
      <c r="K139" s="741" t="s">
        <v>1574</v>
      </c>
    </row>
    <row r="140" spans="1:11" s="62" customFormat="1" ht="36" customHeight="1">
      <c r="A140" s="742">
        <v>129</v>
      </c>
      <c r="B140" s="743" t="s">
        <v>89</v>
      </c>
      <c r="C140" s="744" t="s">
        <v>292</v>
      </c>
      <c r="D140" s="745">
        <v>600</v>
      </c>
      <c r="E140" s="746">
        <v>1761</v>
      </c>
      <c r="F140" s="747">
        <v>281.76</v>
      </c>
      <c r="G140" s="747">
        <v>2043</v>
      </c>
      <c r="H140" s="747">
        <v>1225800</v>
      </c>
      <c r="I140" s="748" t="s">
        <v>348</v>
      </c>
      <c r="J140" s="748" t="s">
        <v>513</v>
      </c>
      <c r="K140" s="741" t="s">
        <v>1572</v>
      </c>
    </row>
    <row r="141" spans="1:11" s="62" customFormat="1" ht="36" customHeight="1">
      <c r="A141" s="742">
        <v>130</v>
      </c>
      <c r="B141" s="750" t="s">
        <v>780</v>
      </c>
      <c r="C141" s="744" t="s">
        <v>292</v>
      </c>
      <c r="D141" s="745">
        <v>200</v>
      </c>
      <c r="E141" s="746">
        <v>4534</v>
      </c>
      <c r="F141" s="747">
        <v>0</v>
      </c>
      <c r="G141" s="747">
        <v>4534</v>
      </c>
      <c r="H141" s="747">
        <v>906800</v>
      </c>
      <c r="I141" s="748" t="s">
        <v>1587</v>
      </c>
      <c r="J141" s="748" t="s">
        <v>961</v>
      </c>
      <c r="K141" s="741" t="s">
        <v>1574</v>
      </c>
    </row>
    <row r="142" spans="1:11" s="345" customFormat="1" ht="36" customHeight="1">
      <c r="A142" s="742">
        <v>131</v>
      </c>
      <c r="B142" s="743" t="s">
        <v>90</v>
      </c>
      <c r="C142" s="744" t="s">
        <v>292</v>
      </c>
      <c r="D142" s="745">
        <v>6</v>
      </c>
      <c r="E142" s="746">
        <v>498231</v>
      </c>
      <c r="F142" s="747">
        <v>0</v>
      </c>
      <c r="G142" s="747">
        <v>498231</v>
      </c>
      <c r="H142" s="747">
        <v>2989386</v>
      </c>
      <c r="I142" s="748" t="s">
        <v>420</v>
      </c>
      <c r="J142" s="748" t="s">
        <v>1588</v>
      </c>
      <c r="K142" s="751" t="s">
        <v>1574</v>
      </c>
    </row>
    <row r="143" spans="1:11" s="62" customFormat="1" ht="36" customHeight="1">
      <c r="A143" s="742">
        <v>132</v>
      </c>
      <c r="B143" s="743" t="s">
        <v>91</v>
      </c>
      <c r="C143" s="744" t="s">
        <v>292</v>
      </c>
      <c r="D143" s="745">
        <v>8</v>
      </c>
      <c r="E143" s="746">
        <v>22727</v>
      </c>
      <c r="F143" s="747">
        <v>3636.32</v>
      </c>
      <c r="G143" s="747">
        <v>26363</v>
      </c>
      <c r="H143" s="747">
        <v>210904</v>
      </c>
      <c r="I143" s="748" t="s">
        <v>364</v>
      </c>
      <c r="J143" s="748" t="s">
        <v>706</v>
      </c>
      <c r="K143" s="741" t="s">
        <v>1572</v>
      </c>
    </row>
    <row r="144" spans="1:11" s="62" customFormat="1" ht="36" customHeight="1">
      <c r="A144" s="742">
        <v>133</v>
      </c>
      <c r="B144" s="743" t="s">
        <v>92</v>
      </c>
      <c r="C144" s="744" t="s">
        <v>305</v>
      </c>
      <c r="D144" s="745">
        <v>8</v>
      </c>
      <c r="E144" s="746">
        <v>18181</v>
      </c>
      <c r="F144" s="747">
        <v>2908.96</v>
      </c>
      <c r="G144" s="747">
        <v>21090</v>
      </c>
      <c r="H144" s="747">
        <v>168720</v>
      </c>
      <c r="I144" s="748" t="s">
        <v>364</v>
      </c>
      <c r="J144" s="748" t="s">
        <v>1589</v>
      </c>
      <c r="K144" s="741" t="s">
        <v>1572</v>
      </c>
    </row>
    <row r="145" spans="1:11" s="347" customFormat="1" ht="36" customHeight="1">
      <c r="A145" s="742">
        <v>134</v>
      </c>
      <c r="B145" s="743" t="s">
        <v>93</v>
      </c>
      <c r="C145" s="744" t="s">
        <v>306</v>
      </c>
      <c r="D145" s="745">
        <v>10</v>
      </c>
      <c r="E145" s="746">
        <v>11960</v>
      </c>
      <c r="F145" s="747">
        <v>1913.6000000000001</v>
      </c>
      <c r="G145" s="747">
        <v>13874</v>
      </c>
      <c r="H145" s="747">
        <v>138740</v>
      </c>
      <c r="I145" s="748" t="s">
        <v>375</v>
      </c>
      <c r="J145" s="748" t="s">
        <v>552</v>
      </c>
      <c r="K145" s="752" t="s">
        <v>1572</v>
      </c>
    </row>
    <row r="146" spans="1:11" s="340" customFormat="1" ht="36" customHeight="1">
      <c r="A146" s="742">
        <v>135</v>
      </c>
      <c r="B146" s="743" t="s">
        <v>94</v>
      </c>
      <c r="C146" s="744" t="s">
        <v>306</v>
      </c>
      <c r="D146" s="745">
        <v>16</v>
      </c>
      <c r="E146" s="746">
        <v>11960</v>
      </c>
      <c r="F146" s="747">
        <v>1913.6000000000001</v>
      </c>
      <c r="G146" s="747">
        <v>13874</v>
      </c>
      <c r="H146" s="747">
        <v>221984</v>
      </c>
      <c r="I146" s="744" t="s">
        <v>375</v>
      </c>
      <c r="J146" s="744" t="s">
        <v>553</v>
      </c>
      <c r="K146" s="749" t="s">
        <v>1572</v>
      </c>
    </row>
    <row r="147" spans="1:11" s="340" customFormat="1" ht="36" customHeight="1">
      <c r="A147" s="742">
        <v>136</v>
      </c>
      <c r="B147" s="743" t="s">
        <v>95</v>
      </c>
      <c r="C147" s="744" t="s">
        <v>307</v>
      </c>
      <c r="D147" s="745">
        <v>100</v>
      </c>
      <c r="E147" s="746">
        <v>23914</v>
      </c>
      <c r="F147" s="747">
        <v>3826.2400000000002</v>
      </c>
      <c r="G147" s="747">
        <v>27740</v>
      </c>
      <c r="H147" s="747">
        <v>2774000</v>
      </c>
      <c r="I147" s="744" t="s">
        <v>554</v>
      </c>
      <c r="J147" s="744" t="s">
        <v>555</v>
      </c>
      <c r="K147" s="749" t="s">
        <v>1572</v>
      </c>
    </row>
    <row r="148" spans="1:11" s="340" customFormat="1" ht="36" customHeight="1">
      <c r="A148" s="742">
        <v>137</v>
      </c>
      <c r="B148" s="743" t="s">
        <v>96</v>
      </c>
      <c r="C148" s="744" t="s">
        <v>292</v>
      </c>
      <c r="D148" s="745">
        <v>8</v>
      </c>
      <c r="E148" s="746">
        <v>0</v>
      </c>
      <c r="F148" s="747">
        <v>0</v>
      </c>
      <c r="G148" s="747">
        <v>0</v>
      </c>
      <c r="H148" s="747">
        <v>0</v>
      </c>
      <c r="I148" s="744"/>
      <c r="J148" s="744"/>
      <c r="K148" s="749" t="s">
        <v>1574</v>
      </c>
    </row>
    <row r="149" spans="1:11" s="340" customFormat="1" ht="36" customHeight="1">
      <c r="A149" s="742">
        <v>138</v>
      </c>
      <c r="B149" s="743" t="s">
        <v>97</v>
      </c>
      <c r="C149" s="744" t="s">
        <v>307</v>
      </c>
      <c r="D149" s="745">
        <v>80</v>
      </c>
      <c r="E149" s="746">
        <v>9700</v>
      </c>
      <c r="F149" s="747">
        <v>1552</v>
      </c>
      <c r="G149" s="747">
        <v>11252</v>
      </c>
      <c r="H149" s="747">
        <v>900160</v>
      </c>
      <c r="I149" s="744" t="s">
        <v>364</v>
      </c>
      <c r="J149" s="744" t="s">
        <v>660</v>
      </c>
      <c r="K149" s="749" t="s">
        <v>1572</v>
      </c>
    </row>
    <row r="150" spans="1:11" s="62" customFormat="1" ht="36" customHeight="1">
      <c r="A150" s="742">
        <v>139</v>
      </c>
      <c r="B150" s="743" t="s">
        <v>781</v>
      </c>
      <c r="C150" s="744" t="s">
        <v>313</v>
      </c>
      <c r="D150" s="745">
        <v>10</v>
      </c>
      <c r="E150" s="746">
        <v>0</v>
      </c>
      <c r="F150" s="747">
        <v>0</v>
      </c>
      <c r="G150" s="747">
        <v>0</v>
      </c>
      <c r="H150" s="747">
        <v>0</v>
      </c>
      <c r="I150" s="748"/>
      <c r="J150" s="748"/>
      <c r="K150" s="741" t="s">
        <v>1574</v>
      </c>
    </row>
    <row r="151" spans="1:11" s="62" customFormat="1" ht="36" customHeight="1">
      <c r="A151" s="742">
        <v>140</v>
      </c>
      <c r="B151" s="743" t="s">
        <v>98</v>
      </c>
      <c r="C151" s="744" t="s">
        <v>292</v>
      </c>
      <c r="D151" s="745">
        <v>1200</v>
      </c>
      <c r="E151" s="746">
        <v>113</v>
      </c>
      <c r="F151" s="747">
        <v>18.080000000000002</v>
      </c>
      <c r="G151" s="747">
        <v>131</v>
      </c>
      <c r="H151" s="747">
        <v>157200</v>
      </c>
      <c r="I151" s="757" t="s">
        <v>1590</v>
      </c>
      <c r="J151" s="748" t="s">
        <v>556</v>
      </c>
      <c r="K151" s="741" t="s">
        <v>1572</v>
      </c>
    </row>
    <row r="152" spans="1:11" s="340" customFormat="1" ht="36" customHeight="1">
      <c r="A152" s="742">
        <v>141</v>
      </c>
      <c r="B152" s="743" t="s">
        <v>99</v>
      </c>
      <c r="C152" s="744" t="s">
        <v>292</v>
      </c>
      <c r="D152" s="745">
        <v>10</v>
      </c>
      <c r="E152" s="746">
        <v>19886</v>
      </c>
      <c r="F152" s="747">
        <v>0</v>
      </c>
      <c r="G152" s="747">
        <v>19886</v>
      </c>
      <c r="H152" s="747">
        <v>198860</v>
      </c>
      <c r="I152" s="744" t="s">
        <v>348</v>
      </c>
      <c r="J152" s="744" t="s">
        <v>557</v>
      </c>
      <c r="K152" s="749" t="s">
        <v>1574</v>
      </c>
    </row>
    <row r="153" spans="1:11" s="62" customFormat="1" ht="36" customHeight="1">
      <c r="A153" s="742">
        <v>142</v>
      </c>
      <c r="B153" s="743" t="s">
        <v>100</v>
      </c>
      <c r="C153" s="744" t="s">
        <v>292</v>
      </c>
      <c r="D153" s="745">
        <v>5600</v>
      </c>
      <c r="E153" s="746">
        <v>1373</v>
      </c>
      <c r="F153" s="747">
        <v>0</v>
      </c>
      <c r="G153" s="747">
        <v>1373</v>
      </c>
      <c r="H153" s="747">
        <v>7688800</v>
      </c>
      <c r="I153" s="748" t="s">
        <v>344</v>
      </c>
      <c r="J153" s="748" t="s">
        <v>355</v>
      </c>
      <c r="K153" s="741" t="s">
        <v>1574</v>
      </c>
    </row>
    <row r="154" spans="1:11" s="62" customFormat="1" ht="36" customHeight="1">
      <c r="A154" s="742">
        <v>143</v>
      </c>
      <c r="B154" s="743" t="s">
        <v>101</v>
      </c>
      <c r="C154" s="744" t="s">
        <v>292</v>
      </c>
      <c r="D154" s="745">
        <v>8</v>
      </c>
      <c r="E154" s="746">
        <v>11136</v>
      </c>
      <c r="F154" s="747">
        <v>0</v>
      </c>
      <c r="G154" s="747">
        <v>11136</v>
      </c>
      <c r="H154" s="747">
        <v>89088</v>
      </c>
      <c r="I154" s="748" t="s">
        <v>348</v>
      </c>
      <c r="J154" s="748" t="s">
        <v>558</v>
      </c>
      <c r="K154" s="741" t="s">
        <v>1574</v>
      </c>
    </row>
    <row r="155" spans="1:11" s="62" customFormat="1" ht="36" customHeight="1">
      <c r="A155" s="742">
        <v>144</v>
      </c>
      <c r="B155" s="743" t="s">
        <v>102</v>
      </c>
      <c r="C155" s="744" t="s">
        <v>292</v>
      </c>
      <c r="D155" s="745">
        <v>200</v>
      </c>
      <c r="E155" s="746">
        <v>1705</v>
      </c>
      <c r="F155" s="747">
        <v>0</v>
      </c>
      <c r="G155" s="747">
        <v>1705</v>
      </c>
      <c r="H155" s="747">
        <v>341000</v>
      </c>
      <c r="I155" s="748" t="s">
        <v>344</v>
      </c>
      <c r="J155" s="748" t="s">
        <v>535</v>
      </c>
      <c r="K155" s="741" t="s">
        <v>1574</v>
      </c>
    </row>
    <row r="156" spans="1:11" s="62" customFormat="1" ht="36" customHeight="1">
      <c r="A156" s="742">
        <v>145</v>
      </c>
      <c r="B156" s="743" t="s">
        <v>103</v>
      </c>
      <c r="C156" s="744" t="s">
        <v>308</v>
      </c>
      <c r="D156" s="745">
        <v>60</v>
      </c>
      <c r="E156" s="746">
        <v>66193</v>
      </c>
      <c r="F156" s="747">
        <v>0</v>
      </c>
      <c r="G156" s="747">
        <v>66193</v>
      </c>
      <c r="H156" s="747">
        <v>3971580</v>
      </c>
      <c r="I156" s="748" t="s">
        <v>560</v>
      </c>
      <c r="J156" s="748" t="s">
        <v>398</v>
      </c>
      <c r="K156" s="741" t="s">
        <v>1574</v>
      </c>
    </row>
    <row r="157" spans="1:11" s="62" customFormat="1" ht="36" customHeight="1">
      <c r="A157" s="742">
        <v>146</v>
      </c>
      <c r="B157" s="743" t="s">
        <v>104</v>
      </c>
      <c r="C157" s="744" t="s">
        <v>303</v>
      </c>
      <c r="D157" s="745">
        <v>40</v>
      </c>
      <c r="E157" s="746">
        <v>19092</v>
      </c>
      <c r="F157" s="747">
        <v>0</v>
      </c>
      <c r="G157" s="747">
        <v>19092</v>
      </c>
      <c r="H157" s="747">
        <v>763680</v>
      </c>
      <c r="I157" s="748" t="s">
        <v>484</v>
      </c>
      <c r="J157" s="748" t="s">
        <v>400</v>
      </c>
      <c r="K157" s="741" t="s">
        <v>1574</v>
      </c>
    </row>
    <row r="158" spans="1:11" s="62" customFormat="1" ht="36" customHeight="1">
      <c r="A158" s="742">
        <v>147</v>
      </c>
      <c r="B158" s="743" t="s">
        <v>105</v>
      </c>
      <c r="C158" s="744" t="s">
        <v>309</v>
      </c>
      <c r="D158" s="745">
        <v>120</v>
      </c>
      <c r="E158" s="746">
        <v>19092</v>
      </c>
      <c r="F158" s="747">
        <v>0</v>
      </c>
      <c r="G158" s="747">
        <v>19092</v>
      </c>
      <c r="H158" s="747">
        <v>2291040</v>
      </c>
      <c r="I158" s="748" t="s">
        <v>484</v>
      </c>
      <c r="J158" s="748" t="s">
        <v>400</v>
      </c>
      <c r="K158" s="741" t="s">
        <v>1574</v>
      </c>
    </row>
    <row r="159" spans="1:11" s="62" customFormat="1" ht="36" customHeight="1">
      <c r="A159" s="742">
        <v>148</v>
      </c>
      <c r="B159" s="743" t="s">
        <v>106</v>
      </c>
      <c r="C159" s="744" t="s">
        <v>310</v>
      </c>
      <c r="D159" s="745">
        <v>80</v>
      </c>
      <c r="E159" s="746">
        <v>31250</v>
      </c>
      <c r="F159" s="747">
        <v>0</v>
      </c>
      <c r="G159" s="747">
        <v>31250</v>
      </c>
      <c r="H159" s="747">
        <v>2500000</v>
      </c>
      <c r="I159" s="748" t="s">
        <v>484</v>
      </c>
      <c r="J159" s="748" t="s">
        <v>1153</v>
      </c>
      <c r="K159" s="741" t="s">
        <v>1574</v>
      </c>
    </row>
    <row r="160" spans="1:11" s="62" customFormat="1" ht="36" customHeight="1">
      <c r="A160" s="742">
        <v>149</v>
      </c>
      <c r="B160" s="743" t="s">
        <v>782</v>
      </c>
      <c r="C160" s="744" t="s">
        <v>292</v>
      </c>
      <c r="D160" s="745">
        <v>160</v>
      </c>
      <c r="E160" s="746">
        <v>705</v>
      </c>
      <c r="F160" s="747">
        <v>112.8</v>
      </c>
      <c r="G160" s="747">
        <v>818</v>
      </c>
      <c r="H160" s="747">
        <v>130880</v>
      </c>
      <c r="I160" s="748" t="s">
        <v>373</v>
      </c>
      <c r="J160" s="748" t="s">
        <v>1591</v>
      </c>
      <c r="K160" s="741" t="s">
        <v>1572</v>
      </c>
    </row>
    <row r="161" spans="1:11" s="62" customFormat="1" ht="36" customHeight="1">
      <c r="A161" s="742">
        <v>150</v>
      </c>
      <c r="B161" s="743" t="s">
        <v>783</v>
      </c>
      <c r="C161" s="744"/>
      <c r="D161" s="745">
        <v>100</v>
      </c>
      <c r="E161" s="746">
        <v>0</v>
      </c>
      <c r="F161" s="747">
        <v>0</v>
      </c>
      <c r="G161" s="747">
        <v>0</v>
      </c>
      <c r="H161" s="747">
        <v>0</v>
      </c>
      <c r="I161" s="748"/>
      <c r="J161" s="748"/>
      <c r="K161" s="741" t="s">
        <v>1574</v>
      </c>
    </row>
    <row r="162" spans="1:11" s="62" customFormat="1" ht="36" customHeight="1">
      <c r="A162" s="742">
        <v>151</v>
      </c>
      <c r="B162" s="743" t="s">
        <v>784</v>
      </c>
      <c r="C162" s="744" t="s">
        <v>292</v>
      </c>
      <c r="D162" s="745">
        <v>200</v>
      </c>
      <c r="E162" s="746">
        <v>4432</v>
      </c>
      <c r="F162" s="747">
        <v>709.12</v>
      </c>
      <c r="G162" s="747">
        <v>5141</v>
      </c>
      <c r="H162" s="747">
        <v>1028200</v>
      </c>
      <c r="I162" s="748" t="s">
        <v>348</v>
      </c>
      <c r="J162" s="748" t="s">
        <v>562</v>
      </c>
      <c r="K162" s="741" t="s">
        <v>1572</v>
      </c>
    </row>
    <row r="163" spans="1:11" s="62" customFormat="1" ht="36" customHeight="1">
      <c r="A163" s="742">
        <v>152</v>
      </c>
      <c r="B163" s="743" t="s">
        <v>785</v>
      </c>
      <c r="C163" s="744" t="s">
        <v>292</v>
      </c>
      <c r="D163" s="745">
        <v>400</v>
      </c>
      <c r="E163" s="746">
        <v>4432</v>
      </c>
      <c r="F163" s="747">
        <v>709.12</v>
      </c>
      <c r="G163" s="747">
        <v>5141</v>
      </c>
      <c r="H163" s="747">
        <v>2056400</v>
      </c>
      <c r="I163" s="748" t="s">
        <v>348</v>
      </c>
      <c r="J163" s="748" t="s">
        <v>456</v>
      </c>
      <c r="K163" s="741" t="s">
        <v>1572</v>
      </c>
    </row>
    <row r="164" spans="1:11" s="62" customFormat="1" ht="36" customHeight="1">
      <c r="A164" s="742">
        <v>153</v>
      </c>
      <c r="B164" s="743" t="s">
        <v>786</v>
      </c>
      <c r="C164" s="744" t="s">
        <v>292</v>
      </c>
      <c r="D164" s="745">
        <v>200</v>
      </c>
      <c r="E164" s="746">
        <v>4909</v>
      </c>
      <c r="F164" s="747">
        <v>785.44</v>
      </c>
      <c r="G164" s="747">
        <v>5694</v>
      </c>
      <c r="H164" s="747">
        <v>1138800</v>
      </c>
      <c r="I164" s="748" t="s">
        <v>348</v>
      </c>
      <c r="J164" s="748" t="s">
        <v>456</v>
      </c>
      <c r="K164" s="741" t="s">
        <v>1572</v>
      </c>
    </row>
    <row r="165" spans="1:11" s="62" customFormat="1" ht="36" customHeight="1">
      <c r="A165" s="742">
        <v>154</v>
      </c>
      <c r="B165" s="743" t="s">
        <v>107</v>
      </c>
      <c r="C165" s="744" t="s">
        <v>292</v>
      </c>
      <c r="D165" s="745">
        <v>200</v>
      </c>
      <c r="E165" s="746">
        <v>0</v>
      </c>
      <c r="F165" s="747">
        <v>0</v>
      </c>
      <c r="G165" s="747">
        <v>0</v>
      </c>
      <c r="H165" s="747">
        <v>0</v>
      </c>
      <c r="I165" s="748"/>
      <c r="J165" s="748"/>
      <c r="K165" s="741" t="s">
        <v>1574</v>
      </c>
    </row>
    <row r="166" spans="1:11" s="345" customFormat="1" ht="36" customHeight="1">
      <c r="A166" s="742">
        <v>155</v>
      </c>
      <c r="B166" s="743" t="s">
        <v>108</v>
      </c>
      <c r="C166" s="744" t="s">
        <v>14</v>
      </c>
      <c r="D166" s="745">
        <v>4</v>
      </c>
      <c r="E166" s="746">
        <v>398</v>
      </c>
      <c r="F166" s="747">
        <v>0</v>
      </c>
      <c r="G166" s="747">
        <v>398</v>
      </c>
      <c r="H166" s="747">
        <v>1592</v>
      </c>
      <c r="I166" s="748" t="s">
        <v>1592</v>
      </c>
      <c r="J166" s="748"/>
      <c r="K166" s="751" t="s">
        <v>1574</v>
      </c>
    </row>
    <row r="167" spans="1:11" s="62" customFormat="1" ht="36" customHeight="1">
      <c r="A167" s="742">
        <v>156</v>
      </c>
      <c r="B167" s="743" t="s">
        <v>109</v>
      </c>
      <c r="C167" s="744" t="s">
        <v>311</v>
      </c>
      <c r="D167" s="745">
        <v>200</v>
      </c>
      <c r="E167" s="746">
        <v>5700</v>
      </c>
      <c r="F167" s="747">
        <v>0</v>
      </c>
      <c r="G167" s="747">
        <v>5700</v>
      </c>
      <c r="H167" s="747">
        <v>1140000</v>
      </c>
      <c r="I167" s="748" t="s">
        <v>564</v>
      </c>
      <c r="J167" s="748" t="s">
        <v>565</v>
      </c>
      <c r="K167" s="741" t="s">
        <v>1574</v>
      </c>
    </row>
    <row r="168" spans="1:11" s="62" customFormat="1" ht="36" customHeight="1">
      <c r="A168" s="742">
        <v>157</v>
      </c>
      <c r="B168" s="743" t="s">
        <v>110</v>
      </c>
      <c r="C168" s="744" t="s">
        <v>292</v>
      </c>
      <c r="D168" s="745">
        <v>48</v>
      </c>
      <c r="E168" s="746">
        <v>7701</v>
      </c>
      <c r="F168" s="747">
        <v>0</v>
      </c>
      <c r="G168" s="747">
        <v>7701</v>
      </c>
      <c r="H168" s="747">
        <v>369648</v>
      </c>
      <c r="I168" s="748" t="s">
        <v>1593</v>
      </c>
      <c r="J168" s="748" t="s">
        <v>689</v>
      </c>
      <c r="K168" s="741" t="s">
        <v>1574</v>
      </c>
    </row>
    <row r="169" spans="1:11" s="62" customFormat="1" ht="36" customHeight="1">
      <c r="A169" s="742">
        <v>158</v>
      </c>
      <c r="B169" s="743" t="s">
        <v>111</v>
      </c>
      <c r="C169" s="744" t="s">
        <v>292</v>
      </c>
      <c r="D169" s="745">
        <v>48</v>
      </c>
      <c r="E169" s="746">
        <v>0</v>
      </c>
      <c r="F169" s="747">
        <v>0</v>
      </c>
      <c r="G169" s="747">
        <v>0</v>
      </c>
      <c r="H169" s="747">
        <v>0</v>
      </c>
      <c r="I169" s="748"/>
      <c r="J169" s="748"/>
      <c r="K169" s="741" t="s">
        <v>1574</v>
      </c>
    </row>
    <row r="170" spans="1:11" s="62" customFormat="1" ht="36" customHeight="1">
      <c r="A170" s="742">
        <v>159</v>
      </c>
      <c r="B170" s="743" t="s">
        <v>112</v>
      </c>
      <c r="C170" s="744" t="s">
        <v>292</v>
      </c>
      <c r="D170" s="745">
        <v>40</v>
      </c>
      <c r="E170" s="746">
        <v>1048</v>
      </c>
      <c r="F170" s="747">
        <v>0</v>
      </c>
      <c r="G170" s="747">
        <v>989</v>
      </c>
      <c r="H170" s="747">
        <v>39560</v>
      </c>
      <c r="I170" s="748" t="s">
        <v>413</v>
      </c>
      <c r="J170" s="748" t="s">
        <v>633</v>
      </c>
      <c r="K170" s="741" t="s">
        <v>1574</v>
      </c>
    </row>
    <row r="171" spans="1:11" s="62" customFormat="1" ht="36" customHeight="1">
      <c r="A171" s="742">
        <v>160</v>
      </c>
      <c r="B171" s="743" t="s">
        <v>113</v>
      </c>
      <c r="C171" s="744" t="s">
        <v>292</v>
      </c>
      <c r="D171" s="745">
        <v>250</v>
      </c>
      <c r="E171" s="746">
        <v>0</v>
      </c>
      <c r="F171" s="747">
        <v>0</v>
      </c>
      <c r="G171" s="747">
        <v>0</v>
      </c>
      <c r="H171" s="747">
        <v>0</v>
      </c>
      <c r="I171" s="748"/>
      <c r="J171" s="748"/>
      <c r="K171" s="741" t="s">
        <v>1574</v>
      </c>
    </row>
    <row r="172" spans="1:11" s="62" customFormat="1" ht="36" customHeight="1">
      <c r="A172" s="742">
        <v>161</v>
      </c>
      <c r="B172" s="743" t="s">
        <v>114</v>
      </c>
      <c r="C172" s="744" t="s">
        <v>312</v>
      </c>
      <c r="D172" s="745">
        <v>4</v>
      </c>
      <c r="E172" s="746">
        <v>6300</v>
      </c>
      <c r="F172" s="747">
        <v>1008</v>
      </c>
      <c r="G172" s="747">
        <v>7308</v>
      </c>
      <c r="H172" s="747">
        <v>29232</v>
      </c>
      <c r="I172" s="748" t="s">
        <v>1594</v>
      </c>
      <c r="J172" s="748" t="s">
        <v>567</v>
      </c>
      <c r="K172" s="741" t="s">
        <v>1572</v>
      </c>
    </row>
    <row r="173" spans="1:11" s="62" customFormat="1" ht="36" customHeight="1">
      <c r="A173" s="742">
        <v>162</v>
      </c>
      <c r="B173" s="743" t="s">
        <v>115</v>
      </c>
      <c r="C173" s="744" t="s">
        <v>292</v>
      </c>
      <c r="D173" s="745">
        <v>30</v>
      </c>
      <c r="E173" s="746">
        <v>17247</v>
      </c>
      <c r="F173" s="747">
        <v>0</v>
      </c>
      <c r="G173" s="747">
        <v>17247</v>
      </c>
      <c r="H173" s="747">
        <v>517410</v>
      </c>
      <c r="I173" s="748" t="s">
        <v>514</v>
      </c>
      <c r="J173" s="748" t="s">
        <v>350</v>
      </c>
      <c r="K173" s="741" t="s">
        <v>1574</v>
      </c>
    </row>
    <row r="174" spans="1:11" s="372" customFormat="1" ht="36" customHeight="1">
      <c r="A174" s="742">
        <v>163</v>
      </c>
      <c r="B174" s="743" t="s">
        <v>116</v>
      </c>
      <c r="C174" s="744" t="s">
        <v>292</v>
      </c>
      <c r="D174" s="745">
        <v>200</v>
      </c>
      <c r="E174" s="746">
        <v>4090</v>
      </c>
      <c r="F174" s="747">
        <v>654.4</v>
      </c>
      <c r="G174" s="747">
        <v>4744</v>
      </c>
      <c r="H174" s="747">
        <v>948800</v>
      </c>
      <c r="I174" s="758" t="s">
        <v>634</v>
      </c>
      <c r="J174" s="754" t="s">
        <v>568</v>
      </c>
      <c r="K174" s="759" t="s">
        <v>1572</v>
      </c>
    </row>
    <row r="175" spans="1:11" s="372" customFormat="1" ht="36" customHeight="1">
      <c r="A175" s="742">
        <v>164</v>
      </c>
      <c r="B175" s="743" t="s">
        <v>117</v>
      </c>
      <c r="C175" s="744" t="s">
        <v>292</v>
      </c>
      <c r="D175" s="745">
        <v>6000</v>
      </c>
      <c r="E175" s="746">
        <v>114</v>
      </c>
      <c r="F175" s="747">
        <v>18.240000000000002</v>
      </c>
      <c r="G175" s="747">
        <v>132</v>
      </c>
      <c r="H175" s="747">
        <v>792000</v>
      </c>
      <c r="I175" s="758" t="s">
        <v>1590</v>
      </c>
      <c r="J175" s="754" t="s">
        <v>556</v>
      </c>
      <c r="K175" s="759" t="s">
        <v>1572</v>
      </c>
    </row>
    <row r="176" spans="1:11" s="372" customFormat="1" ht="36" customHeight="1">
      <c r="A176" s="742">
        <v>165</v>
      </c>
      <c r="B176" s="743" t="s">
        <v>118</v>
      </c>
      <c r="C176" s="744" t="s">
        <v>313</v>
      </c>
      <c r="D176" s="745">
        <v>40</v>
      </c>
      <c r="E176" s="746">
        <v>0</v>
      </c>
      <c r="F176" s="747">
        <v>0</v>
      </c>
      <c r="G176" s="747">
        <v>0</v>
      </c>
      <c r="H176" s="747">
        <v>0</v>
      </c>
      <c r="I176" s="754"/>
      <c r="J176" s="754"/>
      <c r="K176" s="759" t="s">
        <v>1574</v>
      </c>
    </row>
    <row r="177" spans="1:11" s="62" customFormat="1" ht="36" customHeight="1">
      <c r="A177" s="742">
        <v>166</v>
      </c>
      <c r="B177" s="743" t="s">
        <v>119</v>
      </c>
      <c r="C177" s="744" t="s">
        <v>314</v>
      </c>
      <c r="D177" s="745">
        <v>120</v>
      </c>
      <c r="E177" s="746">
        <v>29625</v>
      </c>
      <c r="F177" s="747">
        <v>4740</v>
      </c>
      <c r="G177" s="747">
        <v>34365</v>
      </c>
      <c r="H177" s="747">
        <v>4123800</v>
      </c>
      <c r="I177" s="748" t="s">
        <v>1595</v>
      </c>
      <c r="J177" s="748" t="s">
        <v>1596</v>
      </c>
      <c r="K177" s="741" t="s">
        <v>1572</v>
      </c>
    </row>
    <row r="178" spans="1:11" s="372" customFormat="1" ht="36" customHeight="1">
      <c r="A178" s="742">
        <v>167</v>
      </c>
      <c r="B178" s="743" t="s">
        <v>120</v>
      </c>
      <c r="C178" s="744" t="s">
        <v>315</v>
      </c>
      <c r="D178" s="745">
        <v>20</v>
      </c>
      <c r="E178" s="746">
        <v>43637</v>
      </c>
      <c r="F178" s="747">
        <v>0</v>
      </c>
      <c r="G178" s="747">
        <v>43637</v>
      </c>
      <c r="H178" s="747">
        <v>872740</v>
      </c>
      <c r="I178" s="754" t="s">
        <v>528</v>
      </c>
      <c r="J178" s="754" t="s">
        <v>1536</v>
      </c>
      <c r="K178" s="759" t="s">
        <v>1574</v>
      </c>
    </row>
    <row r="179" spans="1:11" s="372" customFormat="1" ht="36" customHeight="1">
      <c r="A179" s="742">
        <v>168</v>
      </c>
      <c r="B179" s="743" t="s">
        <v>121</v>
      </c>
      <c r="C179" s="744" t="s">
        <v>316</v>
      </c>
      <c r="D179" s="745">
        <v>40</v>
      </c>
      <c r="E179" s="746">
        <v>17387</v>
      </c>
      <c r="F179" s="747">
        <v>0</v>
      </c>
      <c r="G179" s="747">
        <v>17387</v>
      </c>
      <c r="H179" s="747">
        <v>695480</v>
      </c>
      <c r="I179" s="754" t="s">
        <v>528</v>
      </c>
      <c r="J179" s="754" t="s">
        <v>570</v>
      </c>
      <c r="K179" s="759" t="s">
        <v>1574</v>
      </c>
    </row>
    <row r="180" spans="1:11" s="372" customFormat="1" ht="36" customHeight="1">
      <c r="A180" s="742">
        <v>169</v>
      </c>
      <c r="B180" s="743" t="s">
        <v>121</v>
      </c>
      <c r="C180" s="744" t="s">
        <v>317</v>
      </c>
      <c r="D180" s="745">
        <v>40</v>
      </c>
      <c r="E180" s="746">
        <v>34375</v>
      </c>
      <c r="F180" s="747">
        <v>0</v>
      </c>
      <c r="G180" s="747">
        <v>34375</v>
      </c>
      <c r="H180" s="747">
        <v>1375000</v>
      </c>
      <c r="I180" s="754" t="s">
        <v>528</v>
      </c>
      <c r="J180" s="754" t="s">
        <v>570</v>
      </c>
      <c r="K180" s="759" t="s">
        <v>1574</v>
      </c>
    </row>
    <row r="181" spans="1:11" s="62" customFormat="1" ht="32.25" customHeight="1">
      <c r="A181" s="742">
        <v>170</v>
      </c>
      <c r="B181" s="750" t="s">
        <v>122</v>
      </c>
      <c r="C181" s="744" t="s">
        <v>880</v>
      </c>
      <c r="D181" s="745">
        <v>40</v>
      </c>
      <c r="E181" s="746">
        <v>3527</v>
      </c>
      <c r="F181" s="747">
        <v>0</v>
      </c>
      <c r="G181" s="747">
        <v>3527</v>
      </c>
      <c r="H181" s="747">
        <v>141080</v>
      </c>
      <c r="I181" s="748" t="s">
        <v>571</v>
      </c>
      <c r="J181" s="748" t="s">
        <v>572</v>
      </c>
      <c r="K181" s="741" t="s">
        <v>1574</v>
      </c>
    </row>
    <row r="182" spans="1:11" s="62" customFormat="1" ht="32.25" customHeight="1">
      <c r="A182" s="742">
        <v>171</v>
      </c>
      <c r="B182" s="743" t="s">
        <v>123</v>
      </c>
      <c r="C182" s="744" t="s">
        <v>877</v>
      </c>
      <c r="D182" s="745">
        <v>4</v>
      </c>
      <c r="E182" s="746">
        <v>20453</v>
      </c>
      <c r="F182" s="747">
        <v>0</v>
      </c>
      <c r="G182" s="747">
        <v>20453</v>
      </c>
      <c r="H182" s="747">
        <v>81812</v>
      </c>
      <c r="I182" s="748" t="s">
        <v>391</v>
      </c>
      <c r="J182" s="748" t="s">
        <v>406</v>
      </c>
      <c r="K182" s="741" t="s">
        <v>1574</v>
      </c>
    </row>
    <row r="183" spans="1:11" s="62" customFormat="1" ht="32.25" customHeight="1">
      <c r="A183" s="742">
        <v>172</v>
      </c>
      <c r="B183" s="743" t="s">
        <v>124</v>
      </c>
      <c r="C183" s="744" t="s">
        <v>319</v>
      </c>
      <c r="D183" s="745">
        <v>240</v>
      </c>
      <c r="E183" s="746">
        <v>4800</v>
      </c>
      <c r="F183" s="747">
        <v>768</v>
      </c>
      <c r="G183" s="747">
        <v>5568</v>
      </c>
      <c r="H183" s="747">
        <v>1336320</v>
      </c>
      <c r="I183" s="748" t="s">
        <v>417</v>
      </c>
      <c r="J183" s="748" t="s">
        <v>350</v>
      </c>
      <c r="K183" s="741" t="s">
        <v>1572</v>
      </c>
    </row>
    <row r="184" spans="1:11" s="62" customFormat="1" ht="32.25" customHeight="1">
      <c r="A184" s="742">
        <v>173</v>
      </c>
      <c r="B184" s="743" t="s">
        <v>125</v>
      </c>
      <c r="C184" s="744" t="s">
        <v>320</v>
      </c>
      <c r="D184" s="745">
        <v>24</v>
      </c>
      <c r="E184" s="746">
        <v>9700</v>
      </c>
      <c r="F184" s="747">
        <v>1552</v>
      </c>
      <c r="G184" s="747">
        <v>11252</v>
      </c>
      <c r="H184" s="747">
        <v>270048</v>
      </c>
      <c r="I184" s="748" t="s">
        <v>1597</v>
      </c>
      <c r="J184" s="748" t="s">
        <v>408</v>
      </c>
      <c r="K184" s="741" t="s">
        <v>1572</v>
      </c>
    </row>
    <row r="185" spans="1:11" s="62" customFormat="1" ht="32.25" customHeight="1">
      <c r="A185" s="742">
        <v>174</v>
      </c>
      <c r="B185" s="743" t="s">
        <v>126</v>
      </c>
      <c r="C185" s="744" t="s">
        <v>320</v>
      </c>
      <c r="D185" s="745">
        <v>800</v>
      </c>
      <c r="E185" s="746">
        <v>9700</v>
      </c>
      <c r="F185" s="747">
        <v>1552</v>
      </c>
      <c r="G185" s="747">
        <v>11252</v>
      </c>
      <c r="H185" s="747">
        <v>9001600</v>
      </c>
      <c r="I185" s="748" t="s">
        <v>1597</v>
      </c>
      <c r="J185" s="748" t="s">
        <v>573</v>
      </c>
      <c r="K185" s="741" t="s">
        <v>1572</v>
      </c>
    </row>
    <row r="186" spans="1:11" s="62" customFormat="1" ht="32.25" customHeight="1">
      <c r="A186" s="742">
        <v>175</v>
      </c>
      <c r="B186" s="743" t="s">
        <v>127</v>
      </c>
      <c r="C186" s="744" t="s">
        <v>320</v>
      </c>
      <c r="D186" s="745">
        <v>800</v>
      </c>
      <c r="E186" s="746">
        <v>9700</v>
      </c>
      <c r="F186" s="747">
        <v>1552</v>
      </c>
      <c r="G186" s="747">
        <v>11252</v>
      </c>
      <c r="H186" s="747">
        <v>9001600</v>
      </c>
      <c r="I186" s="748" t="s">
        <v>1597</v>
      </c>
      <c r="J186" s="748" t="s">
        <v>574</v>
      </c>
      <c r="K186" s="741" t="s">
        <v>1572</v>
      </c>
    </row>
    <row r="187" spans="1:11" s="62" customFormat="1" ht="32.25" customHeight="1">
      <c r="A187" s="742">
        <v>176</v>
      </c>
      <c r="B187" s="743" t="s">
        <v>128</v>
      </c>
      <c r="C187" s="744" t="s">
        <v>320</v>
      </c>
      <c r="D187" s="745">
        <v>40</v>
      </c>
      <c r="E187" s="746">
        <v>9700</v>
      </c>
      <c r="F187" s="747">
        <v>1552</v>
      </c>
      <c r="G187" s="747">
        <v>11252</v>
      </c>
      <c r="H187" s="747">
        <v>450080</v>
      </c>
      <c r="I187" s="748" t="s">
        <v>1597</v>
      </c>
      <c r="J187" s="748" t="s">
        <v>575</v>
      </c>
      <c r="K187" s="741" t="s">
        <v>1572</v>
      </c>
    </row>
    <row r="188" spans="1:11" s="62" customFormat="1" ht="32.25" customHeight="1">
      <c r="A188" s="742">
        <v>177</v>
      </c>
      <c r="B188" s="743" t="s">
        <v>129</v>
      </c>
      <c r="C188" s="744" t="s">
        <v>320</v>
      </c>
      <c r="D188" s="745">
        <v>60</v>
      </c>
      <c r="E188" s="746">
        <v>31200</v>
      </c>
      <c r="F188" s="747">
        <v>4992</v>
      </c>
      <c r="G188" s="747">
        <v>36192</v>
      </c>
      <c r="H188" s="747">
        <v>2171520</v>
      </c>
      <c r="I188" s="748" t="s">
        <v>1575</v>
      </c>
      <c r="J188" s="748" t="s">
        <v>576</v>
      </c>
      <c r="K188" s="741" t="s">
        <v>1572</v>
      </c>
    </row>
    <row r="189" spans="1:11" s="62" customFormat="1" ht="32.25" customHeight="1">
      <c r="A189" s="742">
        <v>178</v>
      </c>
      <c r="B189" s="743" t="s">
        <v>130</v>
      </c>
      <c r="C189" s="744" t="s">
        <v>320</v>
      </c>
      <c r="D189" s="745">
        <v>60</v>
      </c>
      <c r="E189" s="746">
        <v>31200</v>
      </c>
      <c r="F189" s="747">
        <v>4992</v>
      </c>
      <c r="G189" s="747">
        <v>36192</v>
      </c>
      <c r="H189" s="747">
        <v>2171520</v>
      </c>
      <c r="I189" s="748" t="s">
        <v>417</v>
      </c>
      <c r="J189" s="748" t="s">
        <v>410</v>
      </c>
      <c r="K189" s="741" t="s">
        <v>1572</v>
      </c>
    </row>
    <row r="190" spans="1:11" s="62" customFormat="1" ht="32.25" customHeight="1">
      <c r="A190" s="742">
        <v>179</v>
      </c>
      <c r="B190" s="743" t="s">
        <v>131</v>
      </c>
      <c r="C190" s="744" t="s">
        <v>320</v>
      </c>
      <c r="D190" s="745">
        <v>80</v>
      </c>
      <c r="E190" s="746">
        <v>31200</v>
      </c>
      <c r="F190" s="747">
        <v>4992</v>
      </c>
      <c r="G190" s="747">
        <v>36192</v>
      </c>
      <c r="H190" s="747">
        <v>2895360</v>
      </c>
      <c r="I190" s="748" t="s">
        <v>1575</v>
      </c>
      <c r="J190" s="748" t="s">
        <v>576</v>
      </c>
      <c r="K190" s="741" t="s">
        <v>1572</v>
      </c>
    </row>
    <row r="191" spans="1:11" s="62" customFormat="1" ht="32.25" customHeight="1">
      <c r="A191" s="742">
        <v>180</v>
      </c>
      <c r="B191" s="743" t="s">
        <v>132</v>
      </c>
      <c r="C191" s="744" t="s">
        <v>320</v>
      </c>
      <c r="D191" s="745">
        <v>24</v>
      </c>
      <c r="E191" s="746">
        <v>0</v>
      </c>
      <c r="F191" s="747">
        <v>0</v>
      </c>
      <c r="G191" s="747">
        <v>0</v>
      </c>
      <c r="H191" s="747">
        <v>0</v>
      </c>
      <c r="I191" s="748"/>
      <c r="J191" s="748"/>
      <c r="K191" s="741" t="s">
        <v>1574</v>
      </c>
    </row>
    <row r="192" spans="1:11" s="62" customFormat="1" ht="32.25" customHeight="1">
      <c r="A192" s="742">
        <v>181</v>
      </c>
      <c r="B192" s="743" t="s">
        <v>133</v>
      </c>
      <c r="C192" s="744" t="s">
        <v>320</v>
      </c>
      <c r="D192" s="745">
        <v>12</v>
      </c>
      <c r="E192" s="746">
        <v>11100</v>
      </c>
      <c r="F192" s="747">
        <v>1776</v>
      </c>
      <c r="G192" s="747">
        <v>12876</v>
      </c>
      <c r="H192" s="747">
        <v>154512</v>
      </c>
      <c r="I192" s="748" t="s">
        <v>1598</v>
      </c>
      <c r="J192" s="748" t="s">
        <v>1166</v>
      </c>
      <c r="K192" s="741" t="s">
        <v>1572</v>
      </c>
    </row>
    <row r="193" spans="1:11" s="345" customFormat="1" ht="32.25" customHeight="1">
      <c r="A193" s="742">
        <v>182</v>
      </c>
      <c r="B193" s="743" t="s">
        <v>134</v>
      </c>
      <c r="C193" s="744" t="s">
        <v>320</v>
      </c>
      <c r="D193" s="745">
        <v>12</v>
      </c>
      <c r="E193" s="746">
        <v>14250</v>
      </c>
      <c r="F193" s="747">
        <v>2280</v>
      </c>
      <c r="G193" s="747">
        <v>16530</v>
      </c>
      <c r="H193" s="747">
        <v>198360</v>
      </c>
      <c r="I193" s="748" t="s">
        <v>457</v>
      </c>
      <c r="J193" s="748" t="s">
        <v>1599</v>
      </c>
      <c r="K193" s="751" t="s">
        <v>1572</v>
      </c>
    </row>
    <row r="194" spans="1:11" s="372" customFormat="1" ht="32.25" customHeight="1">
      <c r="A194" s="742">
        <v>183</v>
      </c>
      <c r="B194" s="743" t="s">
        <v>135</v>
      </c>
      <c r="C194" s="744" t="s">
        <v>320</v>
      </c>
      <c r="D194" s="745">
        <v>20</v>
      </c>
      <c r="E194" s="746">
        <v>14250</v>
      </c>
      <c r="F194" s="747">
        <v>2280</v>
      </c>
      <c r="G194" s="747">
        <v>16530</v>
      </c>
      <c r="H194" s="747">
        <v>330600</v>
      </c>
      <c r="I194" s="754" t="s">
        <v>1600</v>
      </c>
      <c r="J194" s="754" t="s">
        <v>1601</v>
      </c>
      <c r="K194" s="759" t="s">
        <v>1572</v>
      </c>
    </row>
    <row r="195" spans="1:11" s="357" customFormat="1" ht="32.25" customHeight="1">
      <c r="A195" s="742">
        <v>184</v>
      </c>
      <c r="B195" s="743" t="s">
        <v>136</v>
      </c>
      <c r="C195" s="744" t="s">
        <v>292</v>
      </c>
      <c r="D195" s="745">
        <v>300</v>
      </c>
      <c r="E195" s="746">
        <v>5421</v>
      </c>
      <c r="F195" s="747">
        <v>867.36</v>
      </c>
      <c r="G195" s="747">
        <v>5932</v>
      </c>
      <c r="H195" s="747">
        <v>1779600</v>
      </c>
      <c r="I195" s="754" t="s">
        <v>413</v>
      </c>
      <c r="J195" s="754" t="s">
        <v>350</v>
      </c>
      <c r="K195" s="755" t="s">
        <v>1572</v>
      </c>
    </row>
    <row r="196" spans="1:11" s="372" customFormat="1" ht="32.25" customHeight="1">
      <c r="A196" s="742">
        <v>185</v>
      </c>
      <c r="B196" s="743" t="s">
        <v>137</v>
      </c>
      <c r="C196" s="744" t="s">
        <v>292</v>
      </c>
      <c r="D196" s="745">
        <v>120</v>
      </c>
      <c r="E196" s="746">
        <v>3614</v>
      </c>
      <c r="F196" s="747">
        <v>578.24</v>
      </c>
      <c r="G196" s="747">
        <v>3954</v>
      </c>
      <c r="H196" s="747">
        <v>474480</v>
      </c>
      <c r="I196" s="754" t="s">
        <v>413</v>
      </c>
      <c r="J196" s="754" t="s">
        <v>350</v>
      </c>
      <c r="K196" s="759" t="s">
        <v>1572</v>
      </c>
    </row>
    <row r="197" spans="1:11" s="62" customFormat="1" ht="32.25" customHeight="1">
      <c r="A197" s="742">
        <v>186</v>
      </c>
      <c r="B197" s="743" t="s">
        <v>138</v>
      </c>
      <c r="C197" s="744" t="s">
        <v>292</v>
      </c>
      <c r="D197" s="745">
        <v>200</v>
      </c>
      <c r="E197" s="746">
        <v>0</v>
      </c>
      <c r="F197" s="747">
        <v>0</v>
      </c>
      <c r="G197" s="747">
        <v>0</v>
      </c>
      <c r="H197" s="747">
        <v>0</v>
      </c>
      <c r="I197" s="748"/>
      <c r="J197" s="748"/>
      <c r="K197" s="741" t="s">
        <v>1574</v>
      </c>
    </row>
    <row r="198" spans="1:11" s="357" customFormat="1" ht="32.25" customHeight="1">
      <c r="A198" s="742">
        <v>187</v>
      </c>
      <c r="B198" s="750" t="s">
        <v>787</v>
      </c>
      <c r="C198" s="744" t="s">
        <v>292</v>
      </c>
      <c r="D198" s="745">
        <v>4</v>
      </c>
      <c r="E198" s="746">
        <v>0</v>
      </c>
      <c r="F198" s="747">
        <v>0</v>
      </c>
      <c r="G198" s="747">
        <v>0</v>
      </c>
      <c r="H198" s="747">
        <v>0</v>
      </c>
      <c r="I198" s="754"/>
      <c r="J198" s="754"/>
      <c r="K198" s="755" t="s">
        <v>1574</v>
      </c>
    </row>
    <row r="199" spans="1:11" s="347" customFormat="1" ht="32.25" customHeight="1">
      <c r="A199" s="742">
        <v>188</v>
      </c>
      <c r="B199" s="750" t="s">
        <v>788</v>
      </c>
      <c r="C199" s="744" t="s">
        <v>292</v>
      </c>
      <c r="D199" s="745">
        <v>4</v>
      </c>
      <c r="E199" s="746">
        <v>0</v>
      </c>
      <c r="F199" s="747">
        <v>0</v>
      </c>
      <c r="G199" s="747">
        <v>0</v>
      </c>
      <c r="H199" s="747">
        <v>0</v>
      </c>
      <c r="I199" s="748"/>
      <c r="J199" s="748"/>
      <c r="K199" s="752" t="s">
        <v>1574</v>
      </c>
    </row>
    <row r="200" spans="1:11" s="357" customFormat="1" ht="32.25" customHeight="1">
      <c r="A200" s="742">
        <v>189</v>
      </c>
      <c r="B200" s="750" t="s">
        <v>789</v>
      </c>
      <c r="C200" s="744" t="s">
        <v>292</v>
      </c>
      <c r="D200" s="745">
        <v>4</v>
      </c>
      <c r="E200" s="746">
        <v>0</v>
      </c>
      <c r="F200" s="747">
        <v>0</v>
      </c>
      <c r="G200" s="747">
        <v>0</v>
      </c>
      <c r="H200" s="747">
        <v>0</v>
      </c>
      <c r="I200" s="754"/>
      <c r="J200" s="754"/>
      <c r="K200" s="755" t="s">
        <v>1574</v>
      </c>
    </row>
    <row r="201" spans="1:11" s="357" customFormat="1" ht="32.25" customHeight="1">
      <c r="A201" s="742">
        <v>190</v>
      </c>
      <c r="B201" s="743" t="s">
        <v>139</v>
      </c>
      <c r="C201" s="744" t="s">
        <v>292</v>
      </c>
      <c r="D201" s="745">
        <v>8</v>
      </c>
      <c r="E201" s="746">
        <v>0</v>
      </c>
      <c r="F201" s="747">
        <v>0</v>
      </c>
      <c r="G201" s="747">
        <v>0</v>
      </c>
      <c r="H201" s="747">
        <v>0</v>
      </c>
      <c r="I201" s="754"/>
      <c r="J201" s="754"/>
      <c r="K201" s="755" t="s">
        <v>1574</v>
      </c>
    </row>
    <row r="202" spans="1:11" s="357" customFormat="1" ht="32.25" customHeight="1">
      <c r="A202" s="742">
        <v>191</v>
      </c>
      <c r="B202" s="743" t="s">
        <v>140</v>
      </c>
      <c r="C202" s="744" t="s">
        <v>292</v>
      </c>
      <c r="D202" s="745">
        <v>8</v>
      </c>
      <c r="E202" s="746">
        <v>0</v>
      </c>
      <c r="F202" s="747">
        <v>0</v>
      </c>
      <c r="G202" s="747">
        <v>0</v>
      </c>
      <c r="H202" s="747">
        <v>0</v>
      </c>
      <c r="I202" s="754"/>
      <c r="J202" s="754"/>
      <c r="K202" s="755" t="s">
        <v>1574</v>
      </c>
    </row>
    <row r="203" spans="1:11" s="345" customFormat="1" ht="32.25" customHeight="1">
      <c r="A203" s="742">
        <v>192</v>
      </c>
      <c r="B203" s="743" t="s">
        <v>141</v>
      </c>
      <c r="C203" s="744" t="s">
        <v>292</v>
      </c>
      <c r="D203" s="745">
        <v>8</v>
      </c>
      <c r="E203" s="746">
        <v>0</v>
      </c>
      <c r="F203" s="747">
        <v>0</v>
      </c>
      <c r="G203" s="747">
        <v>0</v>
      </c>
      <c r="H203" s="747">
        <v>0</v>
      </c>
      <c r="I203" s="748"/>
      <c r="J203" s="748"/>
      <c r="K203" s="751" t="s">
        <v>1574</v>
      </c>
    </row>
    <row r="204" spans="1:11" s="347" customFormat="1" ht="36" customHeight="1">
      <c r="A204" s="742">
        <v>193</v>
      </c>
      <c r="B204" s="743" t="s">
        <v>790</v>
      </c>
      <c r="C204" s="744" t="s">
        <v>302</v>
      </c>
      <c r="D204" s="745">
        <v>4</v>
      </c>
      <c r="E204" s="746">
        <v>0</v>
      </c>
      <c r="F204" s="747">
        <v>0</v>
      </c>
      <c r="G204" s="747">
        <v>0</v>
      </c>
      <c r="H204" s="747">
        <v>0</v>
      </c>
      <c r="I204" s="748"/>
      <c r="J204" s="748"/>
      <c r="K204" s="752" t="s">
        <v>1574</v>
      </c>
    </row>
    <row r="205" spans="1:11" s="347" customFormat="1" ht="36" customHeight="1">
      <c r="A205" s="742">
        <v>194</v>
      </c>
      <c r="B205" s="743" t="s">
        <v>142</v>
      </c>
      <c r="C205" s="744" t="s">
        <v>292</v>
      </c>
      <c r="D205" s="745">
        <v>1600</v>
      </c>
      <c r="E205" s="746">
        <v>3734</v>
      </c>
      <c r="F205" s="747">
        <v>597.44000000000005</v>
      </c>
      <c r="G205" s="747">
        <v>4087</v>
      </c>
      <c r="H205" s="747">
        <v>6539200</v>
      </c>
      <c r="I205" s="748" t="s">
        <v>413</v>
      </c>
      <c r="J205" s="748" t="s">
        <v>690</v>
      </c>
      <c r="K205" s="752" t="s">
        <v>1572</v>
      </c>
    </row>
    <row r="206" spans="1:11" s="372" customFormat="1" ht="36" customHeight="1">
      <c r="A206" s="742">
        <v>195</v>
      </c>
      <c r="B206" s="743" t="s">
        <v>143</v>
      </c>
      <c r="C206" s="744" t="s">
        <v>292</v>
      </c>
      <c r="D206" s="745">
        <v>200</v>
      </c>
      <c r="E206" s="746">
        <v>7500</v>
      </c>
      <c r="F206" s="747">
        <v>1200</v>
      </c>
      <c r="G206" s="747">
        <v>8700</v>
      </c>
      <c r="H206" s="747">
        <v>1740000</v>
      </c>
      <c r="I206" s="754" t="s">
        <v>429</v>
      </c>
      <c r="J206" s="754"/>
      <c r="K206" s="759" t="s">
        <v>1572</v>
      </c>
    </row>
    <row r="207" spans="1:11" s="340" customFormat="1" ht="36" customHeight="1">
      <c r="A207" s="742">
        <v>196</v>
      </c>
      <c r="B207" s="743" t="s">
        <v>144</v>
      </c>
      <c r="C207" s="744" t="s">
        <v>292</v>
      </c>
      <c r="D207" s="745">
        <v>160</v>
      </c>
      <c r="E207" s="746">
        <v>0</v>
      </c>
      <c r="F207" s="747">
        <v>0</v>
      </c>
      <c r="G207" s="747">
        <v>0</v>
      </c>
      <c r="H207" s="747">
        <v>0</v>
      </c>
      <c r="I207" s="744"/>
      <c r="J207" s="744"/>
      <c r="K207" s="749" t="s">
        <v>1574</v>
      </c>
    </row>
    <row r="208" spans="1:11" s="62" customFormat="1" ht="36" customHeight="1">
      <c r="A208" s="742">
        <v>197</v>
      </c>
      <c r="B208" s="750" t="s">
        <v>791</v>
      </c>
      <c r="C208" s="744" t="s">
        <v>292</v>
      </c>
      <c r="D208" s="745">
        <v>4</v>
      </c>
      <c r="E208" s="746">
        <v>0</v>
      </c>
      <c r="F208" s="747">
        <v>0</v>
      </c>
      <c r="G208" s="747">
        <v>0</v>
      </c>
      <c r="H208" s="747">
        <v>0</v>
      </c>
      <c r="I208" s="748"/>
      <c r="J208" s="748"/>
      <c r="K208" s="741" t="s">
        <v>1574</v>
      </c>
    </row>
    <row r="209" spans="1:11" s="62" customFormat="1" ht="42" customHeight="1">
      <c r="A209" s="742">
        <v>198</v>
      </c>
      <c r="B209" s="743" t="s">
        <v>145</v>
      </c>
      <c r="C209" s="744" t="s">
        <v>292</v>
      </c>
      <c r="D209" s="745">
        <v>8</v>
      </c>
      <c r="E209" s="746">
        <v>0</v>
      </c>
      <c r="F209" s="747">
        <v>0</v>
      </c>
      <c r="G209" s="747">
        <v>0</v>
      </c>
      <c r="H209" s="747">
        <v>0</v>
      </c>
      <c r="I209" s="748"/>
      <c r="J209" s="748"/>
      <c r="K209" s="741" t="s">
        <v>1574</v>
      </c>
    </row>
    <row r="210" spans="1:11" s="62" customFormat="1" ht="42" customHeight="1">
      <c r="A210" s="742">
        <v>199</v>
      </c>
      <c r="B210" s="743" t="s">
        <v>792</v>
      </c>
      <c r="C210" s="744" t="s">
        <v>322</v>
      </c>
      <c r="D210" s="745">
        <v>1000</v>
      </c>
      <c r="E210" s="746">
        <v>0</v>
      </c>
      <c r="F210" s="747">
        <v>0</v>
      </c>
      <c r="G210" s="747">
        <v>0</v>
      </c>
      <c r="H210" s="747">
        <v>0</v>
      </c>
      <c r="I210" s="748"/>
      <c r="J210" s="748"/>
      <c r="K210" s="741" t="s">
        <v>1574</v>
      </c>
    </row>
    <row r="211" spans="1:11" s="62" customFormat="1" ht="42" customHeight="1">
      <c r="A211" s="742">
        <v>200</v>
      </c>
      <c r="B211" s="743" t="s">
        <v>793</v>
      </c>
      <c r="C211" s="744" t="s">
        <v>322</v>
      </c>
      <c r="D211" s="745">
        <v>1000</v>
      </c>
      <c r="E211" s="746">
        <v>0</v>
      </c>
      <c r="F211" s="747">
        <v>0</v>
      </c>
      <c r="G211" s="747">
        <v>0</v>
      </c>
      <c r="H211" s="747">
        <v>0</v>
      </c>
      <c r="I211" s="748"/>
      <c r="J211" s="748"/>
      <c r="K211" s="741" t="s">
        <v>1574</v>
      </c>
    </row>
    <row r="212" spans="1:11" s="62" customFormat="1" ht="42" customHeight="1">
      <c r="A212" s="742">
        <v>201</v>
      </c>
      <c r="B212" s="743" t="s">
        <v>794</v>
      </c>
      <c r="C212" s="744" t="s">
        <v>321</v>
      </c>
      <c r="D212" s="745">
        <v>40</v>
      </c>
      <c r="E212" s="746">
        <v>0</v>
      </c>
      <c r="F212" s="747">
        <v>0</v>
      </c>
      <c r="G212" s="747">
        <v>0</v>
      </c>
      <c r="H212" s="747">
        <v>0</v>
      </c>
      <c r="I212" s="748"/>
      <c r="J212" s="748"/>
      <c r="K212" s="741" t="s">
        <v>1574</v>
      </c>
    </row>
    <row r="213" spans="1:11" s="372" customFormat="1" ht="42" customHeight="1">
      <c r="A213" s="742">
        <v>202</v>
      </c>
      <c r="B213" s="743" t="s">
        <v>146</v>
      </c>
      <c r="C213" s="744" t="s">
        <v>321</v>
      </c>
      <c r="D213" s="745">
        <v>80</v>
      </c>
      <c r="E213" s="746">
        <v>0</v>
      </c>
      <c r="F213" s="747">
        <v>0</v>
      </c>
      <c r="G213" s="747">
        <v>0</v>
      </c>
      <c r="H213" s="747">
        <v>0</v>
      </c>
      <c r="I213" s="754"/>
      <c r="J213" s="754"/>
      <c r="K213" s="759" t="s">
        <v>1574</v>
      </c>
    </row>
    <row r="214" spans="1:11" s="372" customFormat="1" ht="36" customHeight="1">
      <c r="A214" s="742">
        <v>203</v>
      </c>
      <c r="B214" s="743" t="s">
        <v>148</v>
      </c>
      <c r="C214" s="760" t="s">
        <v>292</v>
      </c>
      <c r="D214" s="745">
        <v>800</v>
      </c>
      <c r="E214" s="746">
        <v>122</v>
      </c>
      <c r="F214" s="747">
        <v>19.52</v>
      </c>
      <c r="G214" s="747">
        <v>142</v>
      </c>
      <c r="H214" s="747">
        <v>113600</v>
      </c>
      <c r="I214" s="754" t="s">
        <v>457</v>
      </c>
      <c r="J214" s="754" t="s">
        <v>579</v>
      </c>
      <c r="K214" s="759" t="s">
        <v>1572</v>
      </c>
    </row>
    <row r="215" spans="1:11" s="357" customFormat="1" ht="36" customHeight="1">
      <c r="A215" s="742">
        <v>204</v>
      </c>
      <c r="B215" s="743" t="s">
        <v>795</v>
      </c>
      <c r="C215" s="744" t="s">
        <v>292</v>
      </c>
      <c r="D215" s="745">
        <v>2000</v>
      </c>
      <c r="E215" s="746">
        <v>625</v>
      </c>
      <c r="F215" s="747">
        <v>100</v>
      </c>
      <c r="G215" s="747">
        <v>725</v>
      </c>
      <c r="H215" s="747">
        <v>1450000</v>
      </c>
      <c r="I215" s="754" t="s">
        <v>504</v>
      </c>
      <c r="J215" s="754" t="s">
        <v>974</v>
      </c>
      <c r="K215" s="755" t="s">
        <v>1572</v>
      </c>
    </row>
    <row r="216" spans="1:11" s="372" customFormat="1" ht="36" customHeight="1">
      <c r="A216" s="742">
        <v>205</v>
      </c>
      <c r="B216" s="743" t="s">
        <v>149</v>
      </c>
      <c r="C216" s="744" t="s">
        <v>292</v>
      </c>
      <c r="D216" s="745">
        <v>4000</v>
      </c>
      <c r="E216" s="746">
        <v>253</v>
      </c>
      <c r="F216" s="747">
        <v>40.480000000000004</v>
      </c>
      <c r="G216" s="747">
        <v>293</v>
      </c>
      <c r="H216" s="747">
        <v>1172000</v>
      </c>
      <c r="I216" s="754" t="s">
        <v>457</v>
      </c>
      <c r="J216" s="754" t="s">
        <v>579</v>
      </c>
      <c r="K216" s="759" t="s">
        <v>1572</v>
      </c>
    </row>
    <row r="217" spans="1:11" s="372" customFormat="1" ht="36" customHeight="1">
      <c r="A217" s="742">
        <v>206</v>
      </c>
      <c r="B217" s="743" t="s">
        <v>150</v>
      </c>
      <c r="C217" s="744" t="s">
        <v>292</v>
      </c>
      <c r="D217" s="745">
        <v>40000</v>
      </c>
      <c r="E217" s="746">
        <v>165</v>
      </c>
      <c r="F217" s="747">
        <v>26.400000000000002</v>
      </c>
      <c r="G217" s="747">
        <v>191</v>
      </c>
      <c r="H217" s="747">
        <v>7640000</v>
      </c>
      <c r="I217" s="754" t="s">
        <v>457</v>
      </c>
      <c r="J217" s="754" t="s">
        <v>579</v>
      </c>
      <c r="K217" s="759" t="s">
        <v>1572</v>
      </c>
    </row>
    <row r="218" spans="1:11" s="372" customFormat="1" ht="36" customHeight="1">
      <c r="A218" s="742">
        <v>207</v>
      </c>
      <c r="B218" s="743" t="s">
        <v>151</v>
      </c>
      <c r="C218" s="744" t="s">
        <v>292</v>
      </c>
      <c r="D218" s="745">
        <v>20000</v>
      </c>
      <c r="E218" s="746">
        <v>165</v>
      </c>
      <c r="F218" s="747">
        <v>26.400000000000002</v>
      </c>
      <c r="G218" s="747">
        <v>191</v>
      </c>
      <c r="H218" s="747">
        <v>3820000</v>
      </c>
      <c r="I218" s="754" t="s">
        <v>457</v>
      </c>
      <c r="J218" s="754" t="s">
        <v>579</v>
      </c>
      <c r="K218" s="759" t="s">
        <v>1572</v>
      </c>
    </row>
    <row r="219" spans="1:11" s="372" customFormat="1" ht="36" customHeight="1">
      <c r="A219" s="742">
        <v>208</v>
      </c>
      <c r="B219" s="743" t="s">
        <v>152</v>
      </c>
      <c r="C219" s="744" t="s">
        <v>292</v>
      </c>
      <c r="D219" s="745">
        <v>20000</v>
      </c>
      <c r="E219" s="746">
        <v>111</v>
      </c>
      <c r="F219" s="747">
        <v>17.760000000000002</v>
      </c>
      <c r="G219" s="747">
        <v>129</v>
      </c>
      <c r="H219" s="747">
        <v>2580000</v>
      </c>
      <c r="I219" s="754" t="s">
        <v>457</v>
      </c>
      <c r="J219" s="754" t="s">
        <v>579</v>
      </c>
      <c r="K219" s="759" t="s">
        <v>1572</v>
      </c>
    </row>
    <row r="220" spans="1:11" s="372" customFormat="1" ht="36" customHeight="1">
      <c r="A220" s="742">
        <v>209</v>
      </c>
      <c r="B220" s="743" t="s">
        <v>153</v>
      </c>
      <c r="C220" s="744" t="s">
        <v>292</v>
      </c>
      <c r="D220" s="745">
        <v>32000</v>
      </c>
      <c r="E220" s="746">
        <v>114</v>
      </c>
      <c r="F220" s="747">
        <v>18.240000000000002</v>
      </c>
      <c r="G220" s="747">
        <v>132</v>
      </c>
      <c r="H220" s="747">
        <v>4224000</v>
      </c>
      <c r="I220" s="754" t="s">
        <v>457</v>
      </c>
      <c r="J220" s="754" t="s">
        <v>579</v>
      </c>
      <c r="K220" s="759" t="s">
        <v>1572</v>
      </c>
    </row>
    <row r="221" spans="1:11" s="372" customFormat="1" ht="36" customHeight="1">
      <c r="A221" s="742">
        <v>210</v>
      </c>
      <c r="B221" s="743" t="s">
        <v>154</v>
      </c>
      <c r="C221" s="744" t="s">
        <v>292</v>
      </c>
      <c r="D221" s="745">
        <v>200</v>
      </c>
      <c r="E221" s="746">
        <v>594</v>
      </c>
      <c r="F221" s="747">
        <v>95.04</v>
      </c>
      <c r="G221" s="747">
        <v>689</v>
      </c>
      <c r="H221" s="747">
        <v>137800</v>
      </c>
      <c r="I221" s="754" t="s">
        <v>1600</v>
      </c>
      <c r="J221" s="754" t="s">
        <v>579</v>
      </c>
      <c r="K221" s="759" t="s">
        <v>1572</v>
      </c>
    </row>
    <row r="222" spans="1:11" s="62" customFormat="1" ht="36" customHeight="1">
      <c r="A222" s="742">
        <v>211</v>
      </c>
      <c r="B222" s="743" t="s">
        <v>155</v>
      </c>
      <c r="C222" s="744" t="s">
        <v>323</v>
      </c>
      <c r="D222" s="745">
        <v>4</v>
      </c>
      <c r="E222" s="746">
        <v>45455</v>
      </c>
      <c r="F222" s="747">
        <v>7272.8</v>
      </c>
      <c r="G222" s="747">
        <v>52728</v>
      </c>
      <c r="H222" s="747">
        <v>210912</v>
      </c>
      <c r="I222" s="748" t="s">
        <v>714</v>
      </c>
      <c r="J222" s="748" t="s">
        <v>350</v>
      </c>
      <c r="K222" s="741" t="s">
        <v>1572</v>
      </c>
    </row>
    <row r="223" spans="1:11" s="62" customFormat="1" ht="36" customHeight="1">
      <c r="A223" s="742">
        <v>212</v>
      </c>
      <c r="B223" s="743" t="s">
        <v>158</v>
      </c>
      <c r="C223" s="744" t="s">
        <v>292</v>
      </c>
      <c r="D223" s="745">
        <v>10</v>
      </c>
      <c r="E223" s="746">
        <v>0</v>
      </c>
      <c r="F223" s="747">
        <v>0</v>
      </c>
      <c r="G223" s="747">
        <v>0</v>
      </c>
      <c r="H223" s="747">
        <v>0</v>
      </c>
      <c r="I223" s="748"/>
      <c r="J223" s="748"/>
      <c r="K223" s="741" t="s">
        <v>1574</v>
      </c>
    </row>
    <row r="224" spans="1:11" s="62" customFormat="1" ht="36" customHeight="1">
      <c r="A224" s="742">
        <v>213</v>
      </c>
      <c r="B224" s="743" t="s">
        <v>157</v>
      </c>
      <c r="C224" s="744" t="s">
        <v>292</v>
      </c>
      <c r="D224" s="745">
        <v>10</v>
      </c>
      <c r="E224" s="746">
        <v>27481</v>
      </c>
      <c r="F224" s="747">
        <v>0</v>
      </c>
      <c r="G224" s="747">
        <v>27481</v>
      </c>
      <c r="H224" s="747">
        <v>274810</v>
      </c>
      <c r="I224" s="748" t="s">
        <v>504</v>
      </c>
      <c r="J224" s="748" t="s">
        <v>715</v>
      </c>
      <c r="K224" s="741" t="s">
        <v>1574</v>
      </c>
    </row>
    <row r="225" spans="1:11" s="62" customFormat="1" ht="36" customHeight="1">
      <c r="A225" s="742">
        <v>214</v>
      </c>
      <c r="B225" s="743" t="s">
        <v>156</v>
      </c>
      <c r="C225" s="744" t="s">
        <v>292</v>
      </c>
      <c r="D225" s="745">
        <v>10</v>
      </c>
      <c r="E225" s="746">
        <v>19386</v>
      </c>
      <c r="F225" s="747">
        <v>3101.76</v>
      </c>
      <c r="G225" s="747">
        <v>22488</v>
      </c>
      <c r="H225" s="747">
        <v>224880</v>
      </c>
      <c r="I225" s="748" t="s">
        <v>348</v>
      </c>
      <c r="J225" s="748" t="s">
        <v>1602</v>
      </c>
      <c r="K225" s="741" t="s">
        <v>1572</v>
      </c>
    </row>
    <row r="226" spans="1:11" s="62" customFormat="1" ht="36" customHeight="1">
      <c r="A226" s="742">
        <v>215</v>
      </c>
      <c r="B226" s="743" t="s">
        <v>159</v>
      </c>
      <c r="C226" s="744" t="s">
        <v>324</v>
      </c>
      <c r="D226" s="745">
        <v>120</v>
      </c>
      <c r="E226" s="746">
        <v>1222</v>
      </c>
      <c r="F226" s="747">
        <v>195.52</v>
      </c>
      <c r="G226" s="747">
        <v>1418</v>
      </c>
      <c r="H226" s="747">
        <v>170160</v>
      </c>
      <c r="I226" s="748" t="s">
        <v>373</v>
      </c>
      <c r="J226" s="748" t="s">
        <v>580</v>
      </c>
      <c r="K226" s="741" t="s">
        <v>1572</v>
      </c>
    </row>
    <row r="227" spans="1:11" s="62" customFormat="1" ht="36" customHeight="1">
      <c r="A227" s="742">
        <v>216</v>
      </c>
      <c r="B227" s="743" t="s">
        <v>161</v>
      </c>
      <c r="C227" s="744" t="s">
        <v>325</v>
      </c>
      <c r="D227" s="745">
        <v>12</v>
      </c>
      <c r="E227" s="746">
        <v>4960</v>
      </c>
      <c r="F227" s="747">
        <v>793.6</v>
      </c>
      <c r="G227" s="747">
        <v>5754</v>
      </c>
      <c r="H227" s="747">
        <v>69048</v>
      </c>
      <c r="I227" s="748" t="s">
        <v>1603</v>
      </c>
      <c r="J227" s="748" t="s">
        <v>1604</v>
      </c>
      <c r="K227" s="741" t="s">
        <v>1572</v>
      </c>
    </row>
    <row r="228" spans="1:11" s="62" customFormat="1" ht="36" customHeight="1">
      <c r="A228" s="742">
        <v>217</v>
      </c>
      <c r="B228" s="743" t="s">
        <v>160</v>
      </c>
      <c r="C228" s="744" t="s">
        <v>324</v>
      </c>
      <c r="D228" s="745">
        <v>20</v>
      </c>
      <c r="E228" s="746">
        <v>128089</v>
      </c>
      <c r="F228" s="747">
        <v>0</v>
      </c>
      <c r="G228" s="747">
        <v>128089</v>
      </c>
      <c r="H228" s="747">
        <v>2561780</v>
      </c>
      <c r="I228" s="748" t="s">
        <v>420</v>
      </c>
      <c r="J228" s="748" t="s">
        <v>1411</v>
      </c>
      <c r="K228" s="741" t="s">
        <v>1574</v>
      </c>
    </row>
    <row r="229" spans="1:11" s="62" customFormat="1" ht="36" customHeight="1">
      <c r="A229" s="742">
        <v>218</v>
      </c>
      <c r="B229" s="743" t="s">
        <v>202</v>
      </c>
      <c r="C229" s="744" t="s">
        <v>292</v>
      </c>
      <c r="D229" s="745">
        <v>20</v>
      </c>
      <c r="E229" s="746">
        <v>113875</v>
      </c>
      <c r="F229" s="747">
        <v>18220</v>
      </c>
      <c r="G229" s="747">
        <v>132095</v>
      </c>
      <c r="H229" s="747">
        <v>2641900</v>
      </c>
      <c r="I229" s="757" t="s">
        <v>337</v>
      </c>
      <c r="J229" s="748" t="s">
        <v>594</v>
      </c>
      <c r="K229" s="741" t="s">
        <v>1572</v>
      </c>
    </row>
    <row r="230" spans="1:11" s="62" customFormat="1" ht="36" customHeight="1">
      <c r="A230" s="742">
        <v>219</v>
      </c>
      <c r="B230" s="743" t="s">
        <v>796</v>
      </c>
      <c r="C230" s="744" t="s">
        <v>324</v>
      </c>
      <c r="D230" s="745">
        <v>2</v>
      </c>
      <c r="E230" s="746">
        <v>0</v>
      </c>
      <c r="F230" s="747">
        <v>0</v>
      </c>
      <c r="G230" s="747">
        <v>0</v>
      </c>
      <c r="H230" s="747">
        <v>0</v>
      </c>
      <c r="I230" s="748"/>
      <c r="J230" s="748"/>
      <c r="K230" s="741" t="s">
        <v>1574</v>
      </c>
    </row>
    <row r="231" spans="1:11" s="345" customFormat="1" ht="36" customHeight="1">
      <c r="A231" s="742">
        <v>220</v>
      </c>
      <c r="B231" s="743" t="s">
        <v>162</v>
      </c>
      <c r="C231" s="744" t="s">
        <v>291</v>
      </c>
      <c r="D231" s="745">
        <v>16</v>
      </c>
      <c r="E231" s="746">
        <v>3300</v>
      </c>
      <c r="F231" s="747">
        <v>528</v>
      </c>
      <c r="G231" s="747">
        <v>3828</v>
      </c>
      <c r="H231" s="747">
        <v>61248</v>
      </c>
      <c r="I231" s="748" t="s">
        <v>637</v>
      </c>
      <c r="J231" s="748" t="s">
        <v>350</v>
      </c>
      <c r="K231" s="751" t="s">
        <v>1572</v>
      </c>
    </row>
    <row r="232" spans="1:11" s="62" customFormat="1" ht="36" customHeight="1">
      <c r="A232" s="742">
        <v>221</v>
      </c>
      <c r="B232" s="743" t="s">
        <v>163</v>
      </c>
      <c r="C232" s="744" t="s">
        <v>291</v>
      </c>
      <c r="D232" s="745">
        <v>8</v>
      </c>
      <c r="E232" s="746">
        <v>1900</v>
      </c>
      <c r="F232" s="747">
        <v>304</v>
      </c>
      <c r="G232" s="747">
        <v>2204</v>
      </c>
      <c r="H232" s="747">
        <v>17632</v>
      </c>
      <c r="I232" s="748" t="s">
        <v>582</v>
      </c>
      <c r="J232" s="748" t="s">
        <v>350</v>
      </c>
      <c r="K232" s="741" t="s">
        <v>1572</v>
      </c>
    </row>
    <row r="233" spans="1:11" s="62" customFormat="1" ht="36" customHeight="1">
      <c r="A233" s="742">
        <v>222</v>
      </c>
      <c r="B233" s="743" t="s">
        <v>164</v>
      </c>
      <c r="C233" s="744" t="s">
        <v>292</v>
      </c>
      <c r="D233" s="745">
        <v>700</v>
      </c>
      <c r="E233" s="746">
        <v>12500</v>
      </c>
      <c r="F233" s="747">
        <v>2000</v>
      </c>
      <c r="G233" s="747">
        <v>14500</v>
      </c>
      <c r="H233" s="747">
        <v>10150000</v>
      </c>
      <c r="I233" s="748" t="s">
        <v>583</v>
      </c>
      <c r="J233" s="748" t="s">
        <v>424</v>
      </c>
      <c r="K233" s="741" t="s">
        <v>1572</v>
      </c>
    </row>
    <row r="234" spans="1:11" s="62" customFormat="1" ht="36" customHeight="1">
      <c r="A234" s="742">
        <v>223</v>
      </c>
      <c r="B234" s="753" t="s">
        <v>797</v>
      </c>
      <c r="C234" s="744" t="s">
        <v>292</v>
      </c>
      <c r="D234" s="745">
        <v>4</v>
      </c>
      <c r="E234" s="746">
        <v>28582</v>
      </c>
      <c r="F234" s="747">
        <v>4573.12</v>
      </c>
      <c r="G234" s="747">
        <v>33155</v>
      </c>
      <c r="H234" s="747">
        <v>132620</v>
      </c>
      <c r="I234" s="748" t="s">
        <v>1605</v>
      </c>
      <c r="J234" s="748" t="s">
        <v>1606</v>
      </c>
      <c r="K234" s="741" t="s">
        <v>1572</v>
      </c>
    </row>
    <row r="235" spans="1:11" s="62" customFormat="1" ht="36" customHeight="1">
      <c r="A235" s="742">
        <v>224</v>
      </c>
      <c r="B235" s="743" t="s">
        <v>165</v>
      </c>
      <c r="C235" s="744" t="s">
        <v>292</v>
      </c>
      <c r="D235" s="745">
        <v>120</v>
      </c>
      <c r="E235" s="746">
        <v>1062</v>
      </c>
      <c r="F235" s="747">
        <v>169.92000000000002</v>
      </c>
      <c r="G235" s="747">
        <v>1232</v>
      </c>
      <c r="H235" s="747">
        <v>147840</v>
      </c>
      <c r="I235" s="748" t="s">
        <v>348</v>
      </c>
      <c r="J235" s="748" t="s">
        <v>513</v>
      </c>
      <c r="K235" s="741" t="s">
        <v>1572</v>
      </c>
    </row>
    <row r="236" spans="1:11" s="62" customFormat="1" ht="36" customHeight="1">
      <c r="A236" s="742">
        <v>225</v>
      </c>
      <c r="B236" s="743" t="s">
        <v>166</v>
      </c>
      <c r="C236" s="744" t="s">
        <v>292</v>
      </c>
      <c r="D236" s="745">
        <v>4</v>
      </c>
      <c r="E236" s="746">
        <v>398451</v>
      </c>
      <c r="F236" s="747">
        <v>0</v>
      </c>
      <c r="G236" s="747">
        <v>398451</v>
      </c>
      <c r="H236" s="747">
        <v>1593804</v>
      </c>
      <c r="I236" s="748" t="s">
        <v>1607</v>
      </c>
      <c r="J236" s="748" t="s">
        <v>1608</v>
      </c>
      <c r="K236" s="741" t="s">
        <v>1574</v>
      </c>
    </row>
    <row r="237" spans="1:11" s="340" customFormat="1" ht="36" customHeight="1">
      <c r="A237" s="742">
        <v>226</v>
      </c>
      <c r="B237" s="743" t="s">
        <v>167</v>
      </c>
      <c r="C237" s="744" t="s">
        <v>326</v>
      </c>
      <c r="D237" s="745">
        <v>4</v>
      </c>
      <c r="E237" s="746">
        <v>50820</v>
      </c>
      <c r="F237" s="747">
        <v>8131.2</v>
      </c>
      <c r="G237" s="747">
        <v>58951</v>
      </c>
      <c r="H237" s="747">
        <v>235804</v>
      </c>
      <c r="I237" s="760" t="s">
        <v>634</v>
      </c>
      <c r="J237" s="744" t="s">
        <v>660</v>
      </c>
      <c r="K237" s="749" t="s">
        <v>1572</v>
      </c>
    </row>
    <row r="238" spans="1:11" s="340" customFormat="1" ht="36" customHeight="1">
      <c r="A238" s="742">
        <v>227</v>
      </c>
      <c r="B238" s="743" t="s">
        <v>168</v>
      </c>
      <c r="C238" s="744" t="s">
        <v>292</v>
      </c>
      <c r="D238" s="745">
        <v>200</v>
      </c>
      <c r="E238" s="746">
        <v>943.375</v>
      </c>
      <c r="F238" s="747">
        <v>150.94</v>
      </c>
      <c r="G238" s="747">
        <v>1094</v>
      </c>
      <c r="H238" s="747">
        <v>218800</v>
      </c>
      <c r="I238" s="744" t="s">
        <v>586</v>
      </c>
      <c r="J238" s="744" t="s">
        <v>350</v>
      </c>
      <c r="K238" s="749" t="s">
        <v>1572</v>
      </c>
    </row>
    <row r="239" spans="1:11" s="374" customFormat="1" ht="36" customHeight="1">
      <c r="A239" s="742">
        <v>228</v>
      </c>
      <c r="B239" s="743" t="s">
        <v>172</v>
      </c>
      <c r="C239" s="744" t="s">
        <v>292</v>
      </c>
      <c r="D239" s="745">
        <v>12</v>
      </c>
      <c r="E239" s="746">
        <v>49411</v>
      </c>
      <c r="F239" s="747">
        <v>7905.76</v>
      </c>
      <c r="G239" s="747">
        <v>57317</v>
      </c>
      <c r="H239" s="747">
        <v>687804</v>
      </c>
      <c r="I239" s="754" t="s">
        <v>460</v>
      </c>
      <c r="J239" s="754" t="s">
        <v>461</v>
      </c>
      <c r="K239" s="759" t="s">
        <v>1572</v>
      </c>
    </row>
    <row r="240" spans="1:11" s="62" customFormat="1" ht="36" customHeight="1">
      <c r="A240" s="742">
        <v>229</v>
      </c>
      <c r="B240" s="743" t="s">
        <v>169</v>
      </c>
      <c r="C240" s="744" t="s">
        <v>292</v>
      </c>
      <c r="D240" s="745">
        <v>40</v>
      </c>
      <c r="E240" s="746">
        <v>3854</v>
      </c>
      <c r="F240" s="747">
        <v>616.64</v>
      </c>
      <c r="G240" s="747">
        <v>4218</v>
      </c>
      <c r="H240" s="747">
        <v>168720</v>
      </c>
      <c r="I240" s="748" t="s">
        <v>413</v>
      </c>
      <c r="J240" s="748" t="s">
        <v>587</v>
      </c>
      <c r="K240" s="741" t="s">
        <v>1572</v>
      </c>
    </row>
    <row r="241" spans="1:11" s="62" customFormat="1" ht="36" customHeight="1">
      <c r="A241" s="742">
        <v>230</v>
      </c>
      <c r="B241" s="743" t="s">
        <v>170</v>
      </c>
      <c r="C241" s="744" t="s">
        <v>292</v>
      </c>
      <c r="D241" s="745">
        <v>4</v>
      </c>
      <c r="E241" s="746">
        <v>4811</v>
      </c>
      <c r="F241" s="747">
        <v>769.76</v>
      </c>
      <c r="G241" s="747">
        <v>5581</v>
      </c>
      <c r="H241" s="747">
        <v>22324</v>
      </c>
      <c r="I241" s="748" t="s">
        <v>515</v>
      </c>
      <c r="J241" s="748" t="s">
        <v>588</v>
      </c>
      <c r="K241" s="741" t="s">
        <v>1572</v>
      </c>
    </row>
    <row r="242" spans="1:11" s="62" customFormat="1" ht="36" customHeight="1">
      <c r="A242" s="742">
        <v>231</v>
      </c>
      <c r="B242" s="743" t="s">
        <v>171</v>
      </c>
      <c r="C242" s="744" t="s">
        <v>292</v>
      </c>
      <c r="D242" s="745">
        <v>4</v>
      </c>
      <c r="E242" s="746">
        <v>5233</v>
      </c>
      <c r="F242" s="747">
        <v>837.28</v>
      </c>
      <c r="G242" s="747">
        <v>6070</v>
      </c>
      <c r="H242" s="747">
        <v>24280</v>
      </c>
      <c r="I242" s="748" t="s">
        <v>515</v>
      </c>
      <c r="J242" s="748" t="s">
        <v>588</v>
      </c>
      <c r="K242" s="741" t="s">
        <v>1572</v>
      </c>
    </row>
    <row r="243" spans="1:11" s="376" customFormat="1" ht="36" customHeight="1">
      <c r="A243" s="742">
        <v>232</v>
      </c>
      <c r="B243" s="743" t="s">
        <v>174</v>
      </c>
      <c r="C243" s="744" t="s">
        <v>292</v>
      </c>
      <c r="D243" s="745">
        <v>12</v>
      </c>
      <c r="E243" s="746">
        <v>49411</v>
      </c>
      <c r="F243" s="747">
        <v>7905.76</v>
      </c>
      <c r="G243" s="747">
        <v>57317</v>
      </c>
      <c r="H243" s="747">
        <v>687804</v>
      </c>
      <c r="I243" s="744" t="s">
        <v>1609</v>
      </c>
      <c r="J243" s="744" t="s">
        <v>461</v>
      </c>
      <c r="K243" s="761" t="s">
        <v>1572</v>
      </c>
    </row>
    <row r="244" spans="1:11" s="357" customFormat="1" ht="36" customHeight="1">
      <c r="A244" s="742">
        <v>233</v>
      </c>
      <c r="B244" s="743" t="s">
        <v>176</v>
      </c>
      <c r="C244" s="744" t="s">
        <v>292</v>
      </c>
      <c r="D244" s="745">
        <v>12</v>
      </c>
      <c r="E244" s="746">
        <v>49411</v>
      </c>
      <c r="F244" s="747">
        <v>7905.76</v>
      </c>
      <c r="G244" s="747">
        <v>57317</v>
      </c>
      <c r="H244" s="747">
        <v>687804</v>
      </c>
      <c r="I244" s="754" t="s">
        <v>460</v>
      </c>
      <c r="J244" s="754" t="s">
        <v>461</v>
      </c>
      <c r="K244" s="755" t="s">
        <v>1572</v>
      </c>
    </row>
    <row r="245" spans="1:11" s="357" customFormat="1" ht="36" customHeight="1">
      <c r="A245" s="742">
        <v>234</v>
      </c>
      <c r="B245" s="743" t="s">
        <v>177</v>
      </c>
      <c r="C245" s="744" t="s">
        <v>292</v>
      </c>
      <c r="D245" s="745">
        <v>12</v>
      </c>
      <c r="E245" s="746">
        <v>52011</v>
      </c>
      <c r="F245" s="747">
        <v>8321.76</v>
      </c>
      <c r="G245" s="747">
        <v>60333</v>
      </c>
      <c r="H245" s="747">
        <v>723996</v>
      </c>
      <c r="I245" s="754" t="s">
        <v>460</v>
      </c>
      <c r="J245" s="754" t="s">
        <v>589</v>
      </c>
      <c r="K245" s="755" t="s">
        <v>1572</v>
      </c>
    </row>
    <row r="246" spans="1:11" s="340" customFormat="1" ht="36" customHeight="1">
      <c r="A246" s="742">
        <v>235</v>
      </c>
      <c r="B246" s="743" t="s">
        <v>178</v>
      </c>
      <c r="C246" s="744" t="s">
        <v>292</v>
      </c>
      <c r="D246" s="745">
        <v>12</v>
      </c>
      <c r="E246" s="746">
        <v>0</v>
      </c>
      <c r="F246" s="747">
        <v>0</v>
      </c>
      <c r="G246" s="747">
        <v>0</v>
      </c>
      <c r="H246" s="747">
        <v>0</v>
      </c>
      <c r="I246" s="744"/>
      <c r="J246" s="744"/>
      <c r="K246" s="749" t="s">
        <v>1574</v>
      </c>
    </row>
    <row r="247" spans="1:11" s="340" customFormat="1" ht="36" customHeight="1">
      <c r="A247" s="742">
        <v>236</v>
      </c>
      <c r="B247" s="743" t="s">
        <v>179</v>
      </c>
      <c r="C247" s="744" t="s">
        <v>292</v>
      </c>
      <c r="D247" s="745">
        <v>12</v>
      </c>
      <c r="E247" s="746">
        <v>52011</v>
      </c>
      <c r="F247" s="747">
        <v>8321.76</v>
      </c>
      <c r="G247" s="747">
        <v>60333</v>
      </c>
      <c r="H247" s="747">
        <v>723996</v>
      </c>
      <c r="I247" s="744" t="s">
        <v>460</v>
      </c>
      <c r="J247" s="744" t="s">
        <v>589</v>
      </c>
      <c r="K247" s="749" t="s">
        <v>1572</v>
      </c>
    </row>
    <row r="248" spans="1:11" s="340" customFormat="1" ht="36" customHeight="1">
      <c r="A248" s="742">
        <v>237</v>
      </c>
      <c r="B248" s="743" t="s">
        <v>180</v>
      </c>
      <c r="C248" s="744" t="s">
        <v>292</v>
      </c>
      <c r="D248" s="745">
        <v>12</v>
      </c>
      <c r="E248" s="746">
        <v>0</v>
      </c>
      <c r="F248" s="747">
        <v>0</v>
      </c>
      <c r="G248" s="747">
        <v>0</v>
      </c>
      <c r="H248" s="747">
        <v>0</v>
      </c>
      <c r="I248" s="744"/>
      <c r="J248" s="744"/>
      <c r="K248" s="749" t="s">
        <v>1574</v>
      </c>
    </row>
    <row r="249" spans="1:11" s="340" customFormat="1" ht="36" customHeight="1">
      <c r="A249" s="742">
        <v>238</v>
      </c>
      <c r="B249" s="743" t="s">
        <v>173</v>
      </c>
      <c r="C249" s="744" t="s">
        <v>292</v>
      </c>
      <c r="D249" s="745">
        <v>12</v>
      </c>
      <c r="E249" s="746">
        <v>52011</v>
      </c>
      <c r="F249" s="747">
        <v>8321.76</v>
      </c>
      <c r="G249" s="747">
        <v>60333</v>
      </c>
      <c r="H249" s="747">
        <v>723996</v>
      </c>
      <c r="I249" s="744" t="s">
        <v>460</v>
      </c>
      <c r="J249" s="744" t="s">
        <v>589</v>
      </c>
      <c r="K249" s="749" t="s">
        <v>1572</v>
      </c>
    </row>
    <row r="250" spans="1:11" s="340" customFormat="1" ht="36" customHeight="1">
      <c r="A250" s="742">
        <v>239</v>
      </c>
      <c r="B250" s="743" t="s">
        <v>175</v>
      </c>
      <c r="C250" s="744" t="s">
        <v>292</v>
      </c>
      <c r="D250" s="745">
        <v>12</v>
      </c>
      <c r="E250" s="746">
        <v>52011</v>
      </c>
      <c r="F250" s="747">
        <v>8321.76</v>
      </c>
      <c r="G250" s="747">
        <v>60333</v>
      </c>
      <c r="H250" s="747">
        <v>723996</v>
      </c>
      <c r="I250" s="744" t="s">
        <v>460</v>
      </c>
      <c r="J250" s="744" t="s">
        <v>1610</v>
      </c>
      <c r="K250" s="749" t="s">
        <v>1572</v>
      </c>
    </row>
    <row r="251" spans="1:11" s="340" customFormat="1" ht="36" customHeight="1">
      <c r="A251" s="742">
        <v>240</v>
      </c>
      <c r="B251" s="743" t="s">
        <v>181</v>
      </c>
      <c r="C251" s="744" t="s">
        <v>292</v>
      </c>
      <c r="D251" s="745">
        <v>80</v>
      </c>
      <c r="E251" s="746">
        <v>2841</v>
      </c>
      <c r="F251" s="747">
        <v>454.56</v>
      </c>
      <c r="G251" s="747">
        <v>3296</v>
      </c>
      <c r="H251" s="747">
        <v>263680</v>
      </c>
      <c r="I251" s="744" t="s">
        <v>429</v>
      </c>
      <c r="J251" s="744" t="s">
        <v>539</v>
      </c>
      <c r="K251" s="749" t="s">
        <v>1572</v>
      </c>
    </row>
    <row r="252" spans="1:11" s="340" customFormat="1" ht="36" customHeight="1">
      <c r="A252" s="742">
        <v>241</v>
      </c>
      <c r="B252" s="750" t="s">
        <v>798</v>
      </c>
      <c r="C252" s="744" t="s">
        <v>292</v>
      </c>
      <c r="D252" s="745">
        <v>40</v>
      </c>
      <c r="E252" s="746">
        <v>2614</v>
      </c>
      <c r="F252" s="747">
        <v>418.24</v>
      </c>
      <c r="G252" s="747">
        <v>3032</v>
      </c>
      <c r="H252" s="747">
        <v>121280</v>
      </c>
      <c r="I252" s="760" t="s">
        <v>634</v>
      </c>
      <c r="J252" s="744" t="s">
        <v>539</v>
      </c>
      <c r="K252" s="749" t="s">
        <v>1572</v>
      </c>
    </row>
    <row r="253" spans="1:11" s="340" customFormat="1" ht="36" customHeight="1">
      <c r="A253" s="742">
        <v>242</v>
      </c>
      <c r="B253" s="743" t="s">
        <v>182</v>
      </c>
      <c r="C253" s="744" t="s">
        <v>292</v>
      </c>
      <c r="D253" s="745">
        <v>200</v>
      </c>
      <c r="E253" s="746">
        <v>2289</v>
      </c>
      <c r="F253" s="747">
        <v>366.24</v>
      </c>
      <c r="G253" s="747">
        <v>2504</v>
      </c>
      <c r="H253" s="747">
        <v>500800</v>
      </c>
      <c r="I253" s="744" t="s">
        <v>413</v>
      </c>
      <c r="J253" s="744" t="s">
        <v>590</v>
      </c>
      <c r="K253" s="749" t="s">
        <v>1572</v>
      </c>
    </row>
    <row r="254" spans="1:11" s="340" customFormat="1" ht="36" customHeight="1">
      <c r="A254" s="742">
        <v>243</v>
      </c>
      <c r="B254" s="743" t="s">
        <v>183</v>
      </c>
      <c r="C254" s="744" t="s">
        <v>292</v>
      </c>
      <c r="D254" s="745">
        <v>80</v>
      </c>
      <c r="E254" s="746">
        <v>1466</v>
      </c>
      <c r="F254" s="747">
        <v>234.56</v>
      </c>
      <c r="G254" s="747">
        <v>1701</v>
      </c>
      <c r="H254" s="747">
        <v>136080</v>
      </c>
      <c r="I254" s="744" t="s">
        <v>364</v>
      </c>
      <c r="J254" s="744" t="s">
        <v>496</v>
      </c>
      <c r="K254" s="749" t="s">
        <v>1572</v>
      </c>
    </row>
    <row r="255" spans="1:11" s="340" customFormat="1" ht="36" customHeight="1">
      <c r="A255" s="742">
        <v>244</v>
      </c>
      <c r="B255" s="743" t="s">
        <v>184</v>
      </c>
      <c r="C255" s="744" t="s">
        <v>292</v>
      </c>
      <c r="D255" s="745">
        <v>60</v>
      </c>
      <c r="E255" s="746">
        <v>3975</v>
      </c>
      <c r="F255" s="747">
        <v>636</v>
      </c>
      <c r="G255" s="747">
        <v>4350</v>
      </c>
      <c r="H255" s="747">
        <v>261000</v>
      </c>
      <c r="I255" s="744" t="s">
        <v>413</v>
      </c>
      <c r="J255" s="744" t="s">
        <v>587</v>
      </c>
      <c r="K255" s="749" t="s">
        <v>1572</v>
      </c>
    </row>
    <row r="256" spans="1:11" s="340" customFormat="1" ht="36" customHeight="1">
      <c r="A256" s="742">
        <v>245</v>
      </c>
      <c r="B256" s="743" t="s">
        <v>188</v>
      </c>
      <c r="C256" s="744" t="s">
        <v>292</v>
      </c>
      <c r="D256" s="745">
        <v>60</v>
      </c>
      <c r="E256" s="746">
        <v>3750</v>
      </c>
      <c r="F256" s="747">
        <v>600</v>
      </c>
      <c r="G256" s="747">
        <v>4350</v>
      </c>
      <c r="H256" s="747">
        <v>261000</v>
      </c>
      <c r="I256" s="744" t="s">
        <v>429</v>
      </c>
      <c r="J256" s="744" t="s">
        <v>539</v>
      </c>
      <c r="K256" s="749" t="s">
        <v>1572</v>
      </c>
    </row>
    <row r="257" spans="1:11" s="340" customFormat="1" ht="36" customHeight="1">
      <c r="A257" s="742">
        <v>246</v>
      </c>
      <c r="B257" s="743" t="s">
        <v>185</v>
      </c>
      <c r="C257" s="744" t="s">
        <v>292</v>
      </c>
      <c r="D257" s="745">
        <v>20</v>
      </c>
      <c r="E257" s="746">
        <v>3636</v>
      </c>
      <c r="F257" s="747">
        <v>581.76</v>
      </c>
      <c r="G257" s="747">
        <v>4218</v>
      </c>
      <c r="H257" s="747">
        <v>84360</v>
      </c>
      <c r="I257" s="744" t="s">
        <v>429</v>
      </c>
      <c r="J257" s="744" t="s">
        <v>539</v>
      </c>
      <c r="K257" s="749" t="s">
        <v>1572</v>
      </c>
    </row>
    <row r="258" spans="1:11" s="340" customFormat="1" ht="36" customHeight="1">
      <c r="A258" s="742">
        <v>247</v>
      </c>
      <c r="B258" s="743" t="s">
        <v>186</v>
      </c>
      <c r="C258" s="744" t="s">
        <v>292</v>
      </c>
      <c r="D258" s="745">
        <v>20</v>
      </c>
      <c r="E258" s="746">
        <v>3625</v>
      </c>
      <c r="F258" s="747">
        <v>580</v>
      </c>
      <c r="G258" s="747">
        <v>4205</v>
      </c>
      <c r="H258" s="747">
        <v>84100</v>
      </c>
      <c r="I258" s="744" t="s">
        <v>429</v>
      </c>
      <c r="J258" s="744" t="s">
        <v>539</v>
      </c>
      <c r="K258" s="749" t="s">
        <v>1572</v>
      </c>
    </row>
    <row r="259" spans="1:11" s="340" customFormat="1" ht="36" customHeight="1">
      <c r="A259" s="742">
        <v>248</v>
      </c>
      <c r="B259" s="743" t="s">
        <v>189</v>
      </c>
      <c r="C259" s="744" t="s">
        <v>292</v>
      </c>
      <c r="D259" s="745">
        <v>40</v>
      </c>
      <c r="E259" s="746">
        <v>3625</v>
      </c>
      <c r="F259" s="747">
        <v>580</v>
      </c>
      <c r="G259" s="747">
        <v>4205</v>
      </c>
      <c r="H259" s="747">
        <v>168200</v>
      </c>
      <c r="I259" s="744" t="s">
        <v>429</v>
      </c>
      <c r="J259" s="744" t="s">
        <v>539</v>
      </c>
      <c r="K259" s="749" t="s">
        <v>1572</v>
      </c>
    </row>
    <row r="260" spans="1:11" s="62" customFormat="1" ht="36" customHeight="1">
      <c r="A260" s="742">
        <v>249</v>
      </c>
      <c r="B260" s="743" t="s">
        <v>190</v>
      </c>
      <c r="C260" s="744" t="s">
        <v>292</v>
      </c>
      <c r="D260" s="745">
        <v>40</v>
      </c>
      <c r="E260" s="746">
        <v>3625</v>
      </c>
      <c r="F260" s="747">
        <v>580</v>
      </c>
      <c r="G260" s="747">
        <v>4205</v>
      </c>
      <c r="H260" s="747">
        <v>168200</v>
      </c>
      <c r="I260" s="748" t="s">
        <v>429</v>
      </c>
      <c r="J260" s="748" t="s">
        <v>539</v>
      </c>
      <c r="K260" s="741" t="s">
        <v>1572</v>
      </c>
    </row>
    <row r="261" spans="1:11" s="62" customFormat="1" ht="36" customHeight="1">
      <c r="A261" s="742">
        <v>250</v>
      </c>
      <c r="B261" s="743" t="s">
        <v>187</v>
      </c>
      <c r="C261" s="744" t="s">
        <v>292</v>
      </c>
      <c r="D261" s="745">
        <v>32</v>
      </c>
      <c r="E261" s="746">
        <v>3625</v>
      </c>
      <c r="F261" s="747">
        <v>580</v>
      </c>
      <c r="G261" s="747">
        <v>4205</v>
      </c>
      <c r="H261" s="747">
        <v>134560</v>
      </c>
      <c r="I261" s="748" t="s">
        <v>429</v>
      </c>
      <c r="J261" s="748" t="s">
        <v>539</v>
      </c>
      <c r="K261" s="741" t="s">
        <v>1572</v>
      </c>
    </row>
    <row r="262" spans="1:11" s="62" customFormat="1" ht="36" customHeight="1">
      <c r="A262" s="742">
        <v>251</v>
      </c>
      <c r="B262" s="743" t="s">
        <v>191</v>
      </c>
      <c r="C262" s="744" t="s">
        <v>292</v>
      </c>
      <c r="D262" s="745">
        <v>600</v>
      </c>
      <c r="E262" s="746">
        <v>2650</v>
      </c>
      <c r="F262" s="747">
        <v>424</v>
      </c>
      <c r="G262" s="747">
        <v>2900</v>
      </c>
      <c r="H262" s="747">
        <v>1740000</v>
      </c>
      <c r="I262" s="748" t="s">
        <v>413</v>
      </c>
      <c r="J262" s="748" t="s">
        <v>590</v>
      </c>
      <c r="K262" s="741" t="s">
        <v>1572</v>
      </c>
    </row>
    <row r="263" spans="1:11" s="62" customFormat="1" ht="36" customHeight="1">
      <c r="A263" s="742">
        <v>252</v>
      </c>
      <c r="B263" s="743" t="s">
        <v>192</v>
      </c>
      <c r="C263" s="744" t="s">
        <v>292</v>
      </c>
      <c r="D263" s="745">
        <v>400</v>
      </c>
      <c r="E263" s="746">
        <v>2650</v>
      </c>
      <c r="F263" s="747">
        <v>424</v>
      </c>
      <c r="G263" s="747">
        <v>2900</v>
      </c>
      <c r="H263" s="747">
        <v>1160000</v>
      </c>
      <c r="I263" s="748" t="s">
        <v>413</v>
      </c>
      <c r="J263" s="748" t="s">
        <v>590</v>
      </c>
      <c r="K263" s="741" t="s">
        <v>1572</v>
      </c>
    </row>
    <row r="264" spans="1:11" s="340" customFormat="1" ht="36" customHeight="1">
      <c r="A264" s="742">
        <v>253</v>
      </c>
      <c r="B264" s="743" t="s">
        <v>193</v>
      </c>
      <c r="C264" s="744" t="s">
        <v>292</v>
      </c>
      <c r="D264" s="745">
        <v>48</v>
      </c>
      <c r="E264" s="746">
        <v>22988</v>
      </c>
      <c r="F264" s="747">
        <v>0</v>
      </c>
      <c r="G264" s="747">
        <v>22988</v>
      </c>
      <c r="H264" s="747">
        <v>1103424</v>
      </c>
      <c r="I264" s="744" t="s">
        <v>1611</v>
      </c>
      <c r="J264" s="744" t="s">
        <v>591</v>
      </c>
      <c r="K264" s="749" t="s">
        <v>1574</v>
      </c>
    </row>
    <row r="265" spans="1:11" s="340" customFormat="1" ht="36" customHeight="1">
      <c r="A265" s="742">
        <v>254</v>
      </c>
      <c r="B265" s="743" t="s">
        <v>194</v>
      </c>
      <c r="C265" s="744" t="s">
        <v>292</v>
      </c>
      <c r="D265" s="745">
        <v>320</v>
      </c>
      <c r="E265" s="746">
        <v>748</v>
      </c>
      <c r="F265" s="747">
        <v>119.68</v>
      </c>
      <c r="G265" s="747">
        <v>868</v>
      </c>
      <c r="H265" s="747">
        <v>277760</v>
      </c>
      <c r="I265" s="760" t="s">
        <v>634</v>
      </c>
      <c r="J265" s="744" t="s">
        <v>539</v>
      </c>
      <c r="K265" s="749" t="s">
        <v>1572</v>
      </c>
    </row>
    <row r="266" spans="1:11" s="340" customFormat="1" ht="36" customHeight="1">
      <c r="A266" s="742">
        <v>255</v>
      </c>
      <c r="B266" s="743" t="s">
        <v>195</v>
      </c>
      <c r="C266" s="744" t="s">
        <v>327</v>
      </c>
      <c r="D266" s="745">
        <v>4</v>
      </c>
      <c r="E266" s="746">
        <v>7860</v>
      </c>
      <c r="F266" s="747">
        <v>0</v>
      </c>
      <c r="G266" s="747">
        <v>7860</v>
      </c>
      <c r="H266" s="747">
        <v>31440</v>
      </c>
      <c r="I266" s="744" t="s">
        <v>592</v>
      </c>
      <c r="J266" s="744" t="s">
        <v>593</v>
      </c>
      <c r="K266" s="749" t="s">
        <v>1574</v>
      </c>
    </row>
    <row r="267" spans="1:11" s="357" customFormat="1" ht="36" customHeight="1">
      <c r="A267" s="742">
        <v>256</v>
      </c>
      <c r="B267" s="743" t="s">
        <v>196</v>
      </c>
      <c r="C267" s="744" t="s">
        <v>327</v>
      </c>
      <c r="D267" s="745">
        <v>4</v>
      </c>
      <c r="E267" s="746">
        <v>7860</v>
      </c>
      <c r="F267" s="747">
        <v>0</v>
      </c>
      <c r="G267" s="747">
        <v>7860</v>
      </c>
      <c r="H267" s="747">
        <v>31440</v>
      </c>
      <c r="I267" s="754" t="s">
        <v>592</v>
      </c>
      <c r="J267" s="754" t="s">
        <v>593</v>
      </c>
      <c r="K267" s="755" t="s">
        <v>1574</v>
      </c>
    </row>
    <row r="268" spans="1:11" s="357" customFormat="1" ht="36" customHeight="1">
      <c r="A268" s="742">
        <v>257</v>
      </c>
      <c r="B268" s="743" t="s">
        <v>799</v>
      </c>
      <c r="C268" s="744" t="s">
        <v>317</v>
      </c>
      <c r="D268" s="745">
        <v>4</v>
      </c>
      <c r="E268" s="746">
        <v>41307</v>
      </c>
      <c r="F268" s="747">
        <v>0</v>
      </c>
      <c r="G268" s="747">
        <v>41307</v>
      </c>
      <c r="H268" s="747">
        <v>165228</v>
      </c>
      <c r="I268" s="754" t="s">
        <v>528</v>
      </c>
      <c r="J268" s="754" t="s">
        <v>1417</v>
      </c>
      <c r="K268" s="755" t="s">
        <v>1574</v>
      </c>
    </row>
    <row r="269" spans="1:11" s="345" customFormat="1" ht="36" customHeight="1">
      <c r="A269" s="742">
        <v>258</v>
      </c>
      <c r="B269" s="743" t="s">
        <v>198</v>
      </c>
      <c r="C269" s="744" t="s">
        <v>328</v>
      </c>
      <c r="D269" s="745">
        <v>4</v>
      </c>
      <c r="E269" s="746">
        <v>30682</v>
      </c>
      <c r="F269" s="747">
        <v>0</v>
      </c>
      <c r="G269" s="747">
        <v>30682</v>
      </c>
      <c r="H269" s="747">
        <v>122728</v>
      </c>
      <c r="I269" s="748" t="s">
        <v>369</v>
      </c>
      <c r="J269" s="748" t="s">
        <v>674</v>
      </c>
      <c r="K269" s="751" t="s">
        <v>1574</v>
      </c>
    </row>
    <row r="270" spans="1:11" s="347" customFormat="1" ht="36" customHeight="1">
      <c r="A270" s="742">
        <v>259</v>
      </c>
      <c r="B270" s="750" t="s">
        <v>213</v>
      </c>
      <c r="C270" s="744" t="s">
        <v>292</v>
      </c>
      <c r="D270" s="745">
        <v>36</v>
      </c>
      <c r="E270" s="746">
        <v>60338</v>
      </c>
      <c r="F270" s="747">
        <v>0</v>
      </c>
      <c r="G270" s="747">
        <v>60338</v>
      </c>
      <c r="H270" s="747">
        <v>2172168</v>
      </c>
      <c r="I270" s="748" t="s">
        <v>508</v>
      </c>
      <c r="J270" s="748" t="s">
        <v>596</v>
      </c>
      <c r="K270" s="752" t="s">
        <v>1574</v>
      </c>
    </row>
    <row r="271" spans="1:11" s="345" customFormat="1" ht="44.25" customHeight="1">
      <c r="A271" s="742">
        <v>260</v>
      </c>
      <c r="B271" s="743" t="s">
        <v>800</v>
      </c>
      <c r="C271" s="744" t="s">
        <v>292</v>
      </c>
      <c r="D271" s="745">
        <v>200</v>
      </c>
      <c r="E271" s="746">
        <v>0</v>
      </c>
      <c r="F271" s="747">
        <v>0</v>
      </c>
      <c r="G271" s="747">
        <v>0</v>
      </c>
      <c r="H271" s="747">
        <v>0</v>
      </c>
      <c r="I271" s="748"/>
      <c r="J271" s="748"/>
      <c r="K271" s="751" t="s">
        <v>1574</v>
      </c>
    </row>
    <row r="272" spans="1:11" s="345" customFormat="1" ht="44.25" customHeight="1">
      <c r="A272" s="742">
        <v>261</v>
      </c>
      <c r="B272" s="743" t="s">
        <v>801</v>
      </c>
      <c r="C272" s="744"/>
      <c r="D272" s="745">
        <v>200</v>
      </c>
      <c r="E272" s="746">
        <v>0</v>
      </c>
      <c r="F272" s="747">
        <v>0</v>
      </c>
      <c r="G272" s="747">
        <v>0</v>
      </c>
      <c r="H272" s="747">
        <v>0</v>
      </c>
      <c r="I272" s="748"/>
      <c r="J272" s="748"/>
      <c r="K272" s="751" t="s">
        <v>1574</v>
      </c>
    </row>
    <row r="273" spans="1:11" s="345" customFormat="1" ht="36" customHeight="1">
      <c r="A273" s="742">
        <v>262</v>
      </c>
      <c r="B273" s="743" t="s">
        <v>802</v>
      </c>
      <c r="C273" s="744" t="s">
        <v>292</v>
      </c>
      <c r="D273" s="745">
        <v>20</v>
      </c>
      <c r="E273" s="746">
        <v>3500</v>
      </c>
      <c r="F273" s="747">
        <v>560</v>
      </c>
      <c r="G273" s="747">
        <v>4060</v>
      </c>
      <c r="H273" s="747">
        <v>81200</v>
      </c>
      <c r="I273" s="748" t="s">
        <v>369</v>
      </c>
      <c r="J273" s="748" t="s">
        <v>531</v>
      </c>
      <c r="K273" s="751" t="s">
        <v>1572</v>
      </c>
    </row>
    <row r="274" spans="1:11" s="345" customFormat="1" ht="36" customHeight="1">
      <c r="A274" s="742">
        <v>263</v>
      </c>
      <c r="B274" s="743" t="s">
        <v>199</v>
      </c>
      <c r="C274" s="744" t="s">
        <v>292</v>
      </c>
      <c r="D274" s="745">
        <v>120</v>
      </c>
      <c r="E274" s="746">
        <v>14545</v>
      </c>
      <c r="F274" s="747">
        <v>2327.2000000000003</v>
      </c>
      <c r="G274" s="747">
        <v>16872</v>
      </c>
      <c r="H274" s="747">
        <v>2024640</v>
      </c>
      <c r="I274" s="748" t="s">
        <v>639</v>
      </c>
      <c r="J274" s="748" t="s">
        <v>436</v>
      </c>
      <c r="K274" s="751" t="s">
        <v>1572</v>
      </c>
    </row>
    <row r="275" spans="1:11" s="345" customFormat="1" ht="36" customHeight="1">
      <c r="A275" s="742">
        <v>264</v>
      </c>
      <c r="B275" s="743" t="s">
        <v>200</v>
      </c>
      <c r="C275" s="744" t="s">
        <v>292</v>
      </c>
      <c r="D275" s="745">
        <v>40</v>
      </c>
      <c r="E275" s="746">
        <v>0</v>
      </c>
      <c r="F275" s="747">
        <v>0</v>
      </c>
      <c r="G275" s="747">
        <v>0</v>
      </c>
      <c r="H275" s="747">
        <v>0</v>
      </c>
      <c r="I275" s="748"/>
      <c r="J275" s="748"/>
      <c r="K275" s="751" t="s">
        <v>1574</v>
      </c>
    </row>
    <row r="276" spans="1:11" s="345" customFormat="1" ht="36" customHeight="1">
      <c r="A276" s="742">
        <v>265</v>
      </c>
      <c r="B276" s="743" t="s">
        <v>201</v>
      </c>
      <c r="C276" s="744" t="s">
        <v>292</v>
      </c>
      <c r="D276" s="745">
        <v>40</v>
      </c>
      <c r="E276" s="746">
        <v>0</v>
      </c>
      <c r="F276" s="747">
        <v>0</v>
      </c>
      <c r="G276" s="747">
        <v>0</v>
      </c>
      <c r="H276" s="747">
        <v>0</v>
      </c>
      <c r="I276" s="748"/>
      <c r="J276" s="748"/>
      <c r="K276" s="751" t="s">
        <v>1574</v>
      </c>
    </row>
    <row r="277" spans="1:11" s="345" customFormat="1" ht="36" customHeight="1">
      <c r="A277" s="742">
        <v>266</v>
      </c>
      <c r="B277" s="743" t="s">
        <v>203</v>
      </c>
      <c r="C277" s="744" t="s">
        <v>329</v>
      </c>
      <c r="D277" s="745">
        <v>200</v>
      </c>
      <c r="E277" s="746">
        <v>11400</v>
      </c>
      <c r="F277" s="747">
        <v>1824</v>
      </c>
      <c r="G277" s="747">
        <v>13224</v>
      </c>
      <c r="H277" s="747">
        <v>2644800</v>
      </c>
      <c r="I277" s="748" t="s">
        <v>364</v>
      </c>
      <c r="J277" s="748" t="s">
        <v>350</v>
      </c>
      <c r="K277" s="751" t="s">
        <v>1572</v>
      </c>
    </row>
    <row r="278" spans="1:11" s="345" customFormat="1" ht="36" customHeight="1">
      <c r="A278" s="742">
        <v>267</v>
      </c>
      <c r="B278" s="743" t="s">
        <v>803</v>
      </c>
      <c r="C278" s="744" t="s">
        <v>330</v>
      </c>
      <c r="D278" s="745">
        <v>4</v>
      </c>
      <c r="E278" s="746">
        <v>29412</v>
      </c>
      <c r="F278" s="747">
        <v>0</v>
      </c>
      <c r="G278" s="747">
        <v>29412</v>
      </c>
      <c r="H278" s="747">
        <v>117648</v>
      </c>
      <c r="I278" s="748" t="s">
        <v>369</v>
      </c>
      <c r="J278" s="748" t="s">
        <v>1612</v>
      </c>
      <c r="K278" s="751" t="s">
        <v>1574</v>
      </c>
    </row>
    <row r="279" spans="1:11" s="62" customFormat="1" ht="30" customHeight="1">
      <c r="A279" s="742">
        <v>268</v>
      </c>
      <c r="B279" s="743" t="s">
        <v>204</v>
      </c>
      <c r="C279" s="744" t="s">
        <v>292</v>
      </c>
      <c r="D279" s="745">
        <v>48</v>
      </c>
      <c r="E279" s="746">
        <v>5025.25</v>
      </c>
      <c r="F279" s="747">
        <v>0</v>
      </c>
      <c r="G279" s="747">
        <v>5025</v>
      </c>
      <c r="H279" s="747">
        <v>241200</v>
      </c>
      <c r="I279" s="748" t="s">
        <v>1581</v>
      </c>
      <c r="J279" s="748" t="s">
        <v>595</v>
      </c>
      <c r="K279" s="741" t="s">
        <v>1574</v>
      </c>
    </row>
    <row r="280" spans="1:11" s="62" customFormat="1" ht="30" customHeight="1">
      <c r="A280" s="742">
        <v>269</v>
      </c>
      <c r="B280" s="743" t="s">
        <v>205</v>
      </c>
      <c r="C280" s="744" t="s">
        <v>292</v>
      </c>
      <c r="D280" s="745">
        <v>288</v>
      </c>
      <c r="E280" s="746">
        <v>0</v>
      </c>
      <c r="F280" s="747">
        <v>0</v>
      </c>
      <c r="G280" s="747">
        <v>0</v>
      </c>
      <c r="H280" s="747">
        <v>0</v>
      </c>
      <c r="I280" s="748"/>
      <c r="J280" s="748"/>
      <c r="K280" s="741" t="s">
        <v>1574</v>
      </c>
    </row>
    <row r="281" spans="1:11" s="62" customFormat="1" ht="30" customHeight="1">
      <c r="A281" s="742">
        <v>270</v>
      </c>
      <c r="B281" s="743" t="s">
        <v>206</v>
      </c>
      <c r="C281" s="744" t="s">
        <v>292</v>
      </c>
      <c r="D281" s="745">
        <v>192</v>
      </c>
      <c r="E281" s="746">
        <v>5264</v>
      </c>
      <c r="F281" s="747">
        <v>0</v>
      </c>
      <c r="G281" s="747">
        <v>5264</v>
      </c>
      <c r="H281" s="747">
        <v>1010688</v>
      </c>
      <c r="I281" s="748" t="s">
        <v>1581</v>
      </c>
      <c r="J281" s="748" t="s">
        <v>595</v>
      </c>
      <c r="K281" s="741" t="s">
        <v>1574</v>
      </c>
    </row>
    <row r="282" spans="1:11" s="62" customFormat="1" ht="30" customHeight="1">
      <c r="A282" s="742">
        <v>271</v>
      </c>
      <c r="B282" s="743" t="s">
        <v>207</v>
      </c>
      <c r="C282" s="744" t="s">
        <v>292</v>
      </c>
      <c r="D282" s="745">
        <v>48</v>
      </c>
      <c r="E282" s="746">
        <v>5084</v>
      </c>
      <c r="F282" s="747">
        <v>0</v>
      </c>
      <c r="G282" s="747">
        <v>5084</v>
      </c>
      <c r="H282" s="747">
        <v>244032</v>
      </c>
      <c r="I282" s="748" t="s">
        <v>1581</v>
      </c>
      <c r="J282" s="748" t="s">
        <v>595</v>
      </c>
      <c r="K282" s="741" t="s">
        <v>1574</v>
      </c>
    </row>
    <row r="283" spans="1:11" s="62" customFormat="1" ht="30" customHeight="1">
      <c r="A283" s="742">
        <v>272</v>
      </c>
      <c r="B283" s="743" t="s">
        <v>208</v>
      </c>
      <c r="C283" s="744" t="s">
        <v>292</v>
      </c>
      <c r="D283" s="745">
        <v>192</v>
      </c>
      <c r="E283" s="746">
        <v>5264</v>
      </c>
      <c r="F283" s="747">
        <v>0</v>
      </c>
      <c r="G283" s="747">
        <v>5264</v>
      </c>
      <c r="H283" s="747">
        <v>1010688</v>
      </c>
      <c r="I283" s="748" t="s">
        <v>1581</v>
      </c>
      <c r="J283" s="748" t="s">
        <v>595</v>
      </c>
      <c r="K283" s="741" t="s">
        <v>1574</v>
      </c>
    </row>
    <row r="284" spans="1:11" s="62" customFormat="1" ht="30" customHeight="1">
      <c r="A284" s="742">
        <v>273</v>
      </c>
      <c r="B284" s="743" t="s">
        <v>209</v>
      </c>
      <c r="C284" s="744" t="s">
        <v>292</v>
      </c>
      <c r="D284" s="745">
        <v>288</v>
      </c>
      <c r="E284" s="746">
        <v>5200</v>
      </c>
      <c r="F284" s="747">
        <v>0</v>
      </c>
      <c r="G284" s="747">
        <v>5200</v>
      </c>
      <c r="H284" s="747">
        <v>1497600</v>
      </c>
      <c r="I284" s="748" t="s">
        <v>1581</v>
      </c>
      <c r="J284" s="748" t="s">
        <v>595</v>
      </c>
      <c r="K284" s="741" t="s">
        <v>1574</v>
      </c>
    </row>
    <row r="285" spans="1:11" s="62" customFormat="1" ht="30" customHeight="1">
      <c r="A285" s="742">
        <v>274</v>
      </c>
      <c r="B285" s="743" t="s">
        <v>210</v>
      </c>
      <c r="C285" s="744" t="s">
        <v>292</v>
      </c>
      <c r="D285" s="745">
        <v>288</v>
      </c>
      <c r="E285" s="746">
        <v>5227</v>
      </c>
      <c r="F285" s="747">
        <v>0</v>
      </c>
      <c r="G285" s="747">
        <v>5227</v>
      </c>
      <c r="H285" s="747">
        <v>1505376</v>
      </c>
      <c r="I285" s="748" t="s">
        <v>1581</v>
      </c>
      <c r="J285" s="748" t="s">
        <v>595</v>
      </c>
      <c r="K285" s="741" t="s">
        <v>1574</v>
      </c>
    </row>
    <row r="286" spans="1:11" s="345" customFormat="1" ht="30" customHeight="1">
      <c r="A286" s="742">
        <v>275</v>
      </c>
      <c r="B286" s="750" t="s">
        <v>804</v>
      </c>
      <c r="C286" s="744" t="s">
        <v>292</v>
      </c>
      <c r="D286" s="745">
        <v>48</v>
      </c>
      <c r="E286" s="746">
        <v>5227</v>
      </c>
      <c r="F286" s="747">
        <v>0</v>
      </c>
      <c r="G286" s="747">
        <v>5227</v>
      </c>
      <c r="H286" s="747">
        <v>250896</v>
      </c>
      <c r="I286" s="748" t="s">
        <v>1581</v>
      </c>
      <c r="J286" s="748" t="s">
        <v>595</v>
      </c>
      <c r="K286" s="751" t="s">
        <v>1574</v>
      </c>
    </row>
    <row r="287" spans="1:11" s="62" customFormat="1" ht="30" customHeight="1">
      <c r="A287" s="742">
        <v>276</v>
      </c>
      <c r="B287" s="743" t="s">
        <v>211</v>
      </c>
      <c r="C287" s="744" t="s">
        <v>292</v>
      </c>
      <c r="D287" s="745">
        <v>192</v>
      </c>
      <c r="E287" s="746">
        <v>5200</v>
      </c>
      <c r="F287" s="747">
        <v>0</v>
      </c>
      <c r="G287" s="747">
        <v>5200</v>
      </c>
      <c r="H287" s="747">
        <v>998400</v>
      </c>
      <c r="I287" s="748" t="s">
        <v>1581</v>
      </c>
      <c r="J287" s="748" t="s">
        <v>1613</v>
      </c>
      <c r="K287" s="741" t="s">
        <v>1574</v>
      </c>
    </row>
    <row r="288" spans="1:11" s="372" customFormat="1" ht="30" customHeight="1">
      <c r="A288" s="742">
        <v>277</v>
      </c>
      <c r="B288" s="743" t="s">
        <v>212</v>
      </c>
      <c r="C288" s="744" t="s">
        <v>292</v>
      </c>
      <c r="D288" s="745">
        <v>96</v>
      </c>
      <c r="E288" s="746">
        <v>5200</v>
      </c>
      <c r="F288" s="747">
        <v>0</v>
      </c>
      <c r="G288" s="747">
        <v>5200</v>
      </c>
      <c r="H288" s="747">
        <v>499200</v>
      </c>
      <c r="I288" s="754" t="s">
        <v>1581</v>
      </c>
      <c r="J288" s="754" t="s">
        <v>1614</v>
      </c>
      <c r="K288" s="759" t="s">
        <v>1574</v>
      </c>
    </row>
    <row r="289" spans="1:11" s="372" customFormat="1" ht="30" customHeight="1">
      <c r="A289" s="742">
        <v>278</v>
      </c>
      <c r="B289" s="750" t="s">
        <v>805</v>
      </c>
      <c r="C289" s="744" t="s">
        <v>292</v>
      </c>
      <c r="D289" s="745">
        <v>48</v>
      </c>
      <c r="E289" s="746">
        <v>5250</v>
      </c>
      <c r="F289" s="747">
        <v>0</v>
      </c>
      <c r="G289" s="747">
        <v>5250</v>
      </c>
      <c r="H289" s="747">
        <v>252000</v>
      </c>
      <c r="I289" s="754" t="s">
        <v>1581</v>
      </c>
      <c r="J289" s="754" t="s">
        <v>595</v>
      </c>
      <c r="K289" s="759" t="s">
        <v>1574</v>
      </c>
    </row>
    <row r="290" spans="1:11" s="372" customFormat="1" ht="30" customHeight="1">
      <c r="A290" s="742">
        <v>279</v>
      </c>
      <c r="B290" s="743" t="s">
        <v>214</v>
      </c>
      <c r="C290" s="744" t="s">
        <v>292</v>
      </c>
      <c r="D290" s="745">
        <v>16</v>
      </c>
      <c r="E290" s="746"/>
      <c r="F290" s="747">
        <v>0</v>
      </c>
      <c r="G290" s="747">
        <v>0</v>
      </c>
      <c r="H290" s="747">
        <v>0</v>
      </c>
      <c r="I290" s="754" t="s">
        <v>597</v>
      </c>
      <c r="J290" s="754" t="s">
        <v>598</v>
      </c>
      <c r="K290" s="759" t="s">
        <v>1572</v>
      </c>
    </row>
    <row r="291" spans="1:11" s="340" customFormat="1" ht="30" customHeight="1">
      <c r="A291" s="742">
        <v>280</v>
      </c>
      <c r="B291" s="743" t="s">
        <v>215</v>
      </c>
      <c r="C291" s="744" t="s">
        <v>292</v>
      </c>
      <c r="D291" s="745">
        <v>16</v>
      </c>
      <c r="E291" s="746"/>
      <c r="F291" s="747">
        <v>0</v>
      </c>
      <c r="G291" s="747">
        <v>0</v>
      </c>
      <c r="H291" s="747">
        <v>0</v>
      </c>
      <c r="I291" s="744" t="s">
        <v>1615</v>
      </c>
      <c r="J291" s="744" t="s">
        <v>599</v>
      </c>
      <c r="K291" s="749" t="s">
        <v>1572</v>
      </c>
    </row>
    <row r="292" spans="1:11" s="62" customFormat="1" ht="30" customHeight="1">
      <c r="A292" s="742">
        <v>281</v>
      </c>
      <c r="B292" s="743" t="s">
        <v>216</v>
      </c>
      <c r="C292" s="744" t="s">
        <v>292</v>
      </c>
      <c r="D292" s="745">
        <v>16</v>
      </c>
      <c r="E292" s="746"/>
      <c r="F292" s="747">
        <v>0</v>
      </c>
      <c r="G292" s="747">
        <v>0</v>
      </c>
      <c r="H292" s="747">
        <v>0</v>
      </c>
      <c r="I292" s="748" t="s">
        <v>1616</v>
      </c>
      <c r="J292" s="748" t="s">
        <v>599</v>
      </c>
      <c r="K292" s="741" t="s">
        <v>1572</v>
      </c>
    </row>
    <row r="293" spans="1:11" s="62" customFormat="1" ht="30" customHeight="1">
      <c r="A293" s="742">
        <v>282</v>
      </c>
      <c r="B293" s="743" t="s">
        <v>217</v>
      </c>
      <c r="C293" s="744" t="s">
        <v>292</v>
      </c>
      <c r="D293" s="745">
        <v>48</v>
      </c>
      <c r="E293" s="746">
        <v>3290</v>
      </c>
      <c r="F293" s="747">
        <v>0</v>
      </c>
      <c r="G293" s="747">
        <v>3290</v>
      </c>
      <c r="H293" s="747">
        <v>157920</v>
      </c>
      <c r="I293" s="748" t="s">
        <v>1581</v>
      </c>
      <c r="J293" s="748" t="s">
        <v>1617</v>
      </c>
      <c r="K293" s="741" t="s">
        <v>1574</v>
      </c>
    </row>
    <row r="294" spans="1:11" s="62" customFormat="1" ht="30" customHeight="1">
      <c r="A294" s="742">
        <v>283</v>
      </c>
      <c r="B294" s="743" t="s">
        <v>218</v>
      </c>
      <c r="C294" s="744" t="s">
        <v>292</v>
      </c>
      <c r="D294" s="745">
        <v>96</v>
      </c>
      <c r="E294" s="746">
        <v>3446</v>
      </c>
      <c r="F294" s="747">
        <v>0</v>
      </c>
      <c r="G294" s="747">
        <v>3446</v>
      </c>
      <c r="H294" s="747">
        <v>330816</v>
      </c>
      <c r="I294" s="748" t="s">
        <v>1581</v>
      </c>
      <c r="J294" s="748" t="s">
        <v>1617</v>
      </c>
      <c r="K294" s="741" t="s">
        <v>1574</v>
      </c>
    </row>
    <row r="295" spans="1:11" s="62" customFormat="1" ht="30" customHeight="1">
      <c r="A295" s="742">
        <v>284</v>
      </c>
      <c r="B295" s="743" t="s">
        <v>219</v>
      </c>
      <c r="C295" s="744" t="s">
        <v>292</v>
      </c>
      <c r="D295" s="745">
        <v>48</v>
      </c>
      <c r="E295" s="746">
        <v>0</v>
      </c>
      <c r="F295" s="747">
        <v>0</v>
      </c>
      <c r="G295" s="747">
        <v>0</v>
      </c>
      <c r="H295" s="747">
        <v>0</v>
      </c>
      <c r="I295" s="748"/>
      <c r="J295" s="748"/>
      <c r="K295" s="741" t="s">
        <v>1574</v>
      </c>
    </row>
    <row r="296" spans="1:11" s="62" customFormat="1" ht="30" customHeight="1">
      <c r="A296" s="742">
        <v>285</v>
      </c>
      <c r="B296" s="750" t="s">
        <v>806</v>
      </c>
      <c r="C296" s="744" t="s">
        <v>292</v>
      </c>
      <c r="D296" s="745">
        <v>48</v>
      </c>
      <c r="E296" s="746">
        <v>3250</v>
      </c>
      <c r="F296" s="747">
        <v>0</v>
      </c>
      <c r="G296" s="747">
        <v>3250</v>
      </c>
      <c r="H296" s="747">
        <v>156000</v>
      </c>
      <c r="I296" s="748" t="s">
        <v>1581</v>
      </c>
      <c r="J296" s="748" t="s">
        <v>1617</v>
      </c>
      <c r="K296" s="741" t="s">
        <v>1574</v>
      </c>
    </row>
    <row r="297" spans="1:11" s="62" customFormat="1" ht="36" customHeight="1">
      <c r="A297" s="742">
        <v>286</v>
      </c>
      <c r="B297" s="743" t="s">
        <v>279</v>
      </c>
      <c r="C297" s="744" t="s">
        <v>333</v>
      </c>
      <c r="D297" s="745">
        <v>4</v>
      </c>
      <c r="E297" s="746">
        <v>0</v>
      </c>
      <c r="F297" s="747">
        <v>0</v>
      </c>
      <c r="G297" s="747">
        <v>0</v>
      </c>
      <c r="H297" s="747">
        <v>0</v>
      </c>
      <c r="I297" s="748"/>
      <c r="J297" s="748"/>
      <c r="K297" s="741" t="s">
        <v>1574</v>
      </c>
    </row>
    <row r="298" spans="1:11" s="62" customFormat="1" ht="36" customHeight="1">
      <c r="A298" s="742">
        <v>287</v>
      </c>
      <c r="B298" s="743" t="s">
        <v>197</v>
      </c>
      <c r="C298" s="744" t="s">
        <v>292</v>
      </c>
      <c r="D298" s="745">
        <v>4</v>
      </c>
      <c r="E298" s="746">
        <v>357869</v>
      </c>
      <c r="F298" s="747">
        <v>0</v>
      </c>
      <c r="G298" s="747">
        <v>357869</v>
      </c>
      <c r="H298" s="747">
        <v>1431476</v>
      </c>
      <c r="I298" s="748" t="s">
        <v>348</v>
      </c>
      <c r="J298" s="748" t="s">
        <v>1220</v>
      </c>
      <c r="K298" s="741" t="s">
        <v>1574</v>
      </c>
    </row>
    <row r="299" spans="1:11" s="62" customFormat="1" ht="36" customHeight="1">
      <c r="A299" s="742">
        <v>288</v>
      </c>
      <c r="B299" s="743" t="s">
        <v>807</v>
      </c>
      <c r="C299" s="744" t="s">
        <v>292</v>
      </c>
      <c r="D299" s="745">
        <v>8</v>
      </c>
      <c r="E299" s="746">
        <v>0</v>
      </c>
      <c r="F299" s="747">
        <v>0</v>
      </c>
      <c r="G299" s="747">
        <v>0</v>
      </c>
      <c r="H299" s="747">
        <v>0</v>
      </c>
      <c r="I299" s="748"/>
      <c r="J299" s="748"/>
      <c r="K299" s="741" t="s">
        <v>1574</v>
      </c>
    </row>
    <row r="300" spans="1:11" s="62" customFormat="1" ht="36" customHeight="1">
      <c r="A300" s="742">
        <v>289</v>
      </c>
      <c r="B300" s="743" t="s">
        <v>808</v>
      </c>
      <c r="C300" s="744" t="s">
        <v>292</v>
      </c>
      <c r="D300" s="745">
        <v>12</v>
      </c>
      <c r="E300" s="746">
        <v>0</v>
      </c>
      <c r="F300" s="747">
        <v>0</v>
      </c>
      <c r="G300" s="747">
        <v>0</v>
      </c>
      <c r="H300" s="747">
        <v>0</v>
      </c>
      <c r="I300" s="748"/>
      <c r="J300" s="748"/>
      <c r="K300" s="741" t="s">
        <v>1574</v>
      </c>
    </row>
    <row r="301" spans="1:11" s="62" customFormat="1" ht="36" customHeight="1">
      <c r="A301" s="742">
        <v>290</v>
      </c>
      <c r="B301" s="743" t="s">
        <v>809</v>
      </c>
      <c r="C301" s="744" t="s">
        <v>292</v>
      </c>
      <c r="D301" s="745">
        <v>12</v>
      </c>
      <c r="E301" s="746">
        <v>13643</v>
      </c>
      <c r="F301" s="747">
        <v>0</v>
      </c>
      <c r="G301" s="747">
        <v>13643</v>
      </c>
      <c r="H301" s="747">
        <v>163716</v>
      </c>
      <c r="I301" s="748"/>
      <c r="J301" s="748" t="s">
        <v>1518</v>
      </c>
      <c r="K301" s="741" t="s">
        <v>1574</v>
      </c>
    </row>
    <row r="302" spans="1:11" s="62" customFormat="1" ht="36" customHeight="1">
      <c r="A302" s="742">
        <v>291</v>
      </c>
      <c r="B302" s="750" t="s">
        <v>810</v>
      </c>
      <c r="C302" s="744" t="s">
        <v>292</v>
      </c>
      <c r="D302" s="745">
        <v>8</v>
      </c>
      <c r="E302" s="746">
        <v>10686</v>
      </c>
      <c r="F302" s="747">
        <v>0</v>
      </c>
      <c r="G302" s="747">
        <v>10686</v>
      </c>
      <c r="H302" s="747">
        <v>85488</v>
      </c>
      <c r="I302" s="748" t="s">
        <v>528</v>
      </c>
      <c r="J302" s="748" t="s">
        <v>1518</v>
      </c>
      <c r="K302" s="741" t="s">
        <v>1574</v>
      </c>
    </row>
    <row r="303" spans="1:11" s="62" customFormat="1" ht="36" customHeight="1">
      <c r="A303" s="742">
        <v>292</v>
      </c>
      <c r="B303" s="743" t="s">
        <v>811</v>
      </c>
      <c r="C303" s="744" t="s">
        <v>292</v>
      </c>
      <c r="D303" s="745">
        <v>40</v>
      </c>
      <c r="E303" s="746">
        <v>0</v>
      </c>
      <c r="F303" s="747">
        <v>0</v>
      </c>
      <c r="G303" s="747">
        <v>0</v>
      </c>
      <c r="H303" s="747">
        <v>0</v>
      </c>
      <c r="I303" s="748"/>
      <c r="J303" s="748"/>
      <c r="K303" s="741" t="s">
        <v>1574</v>
      </c>
    </row>
    <row r="304" spans="1:11" s="62" customFormat="1" ht="36" customHeight="1">
      <c r="A304" s="742">
        <v>293</v>
      </c>
      <c r="B304" s="743" t="s">
        <v>812</v>
      </c>
      <c r="C304" s="744" t="s">
        <v>292</v>
      </c>
      <c r="D304" s="745">
        <v>40</v>
      </c>
      <c r="E304" s="746">
        <v>0</v>
      </c>
      <c r="F304" s="747">
        <v>0</v>
      </c>
      <c r="G304" s="747">
        <v>0</v>
      </c>
      <c r="H304" s="747">
        <v>0</v>
      </c>
      <c r="I304" s="748"/>
      <c r="J304" s="748"/>
      <c r="K304" s="741" t="s">
        <v>1574</v>
      </c>
    </row>
    <row r="305" spans="1:11" s="62" customFormat="1" ht="36" customHeight="1">
      <c r="A305" s="742">
        <v>294</v>
      </c>
      <c r="B305" s="743" t="s">
        <v>220</v>
      </c>
      <c r="C305" s="744" t="s">
        <v>17</v>
      </c>
      <c r="D305" s="745">
        <v>4</v>
      </c>
      <c r="E305" s="746">
        <v>0</v>
      </c>
      <c r="F305" s="747">
        <v>0</v>
      </c>
      <c r="G305" s="747">
        <v>0</v>
      </c>
      <c r="H305" s="747">
        <v>0</v>
      </c>
      <c r="I305" s="748"/>
      <c r="J305" s="748"/>
      <c r="K305" s="741" t="s">
        <v>1574</v>
      </c>
    </row>
    <row r="306" spans="1:11" s="62" customFormat="1" ht="36" customHeight="1">
      <c r="A306" s="742">
        <v>295</v>
      </c>
      <c r="B306" s="750" t="s">
        <v>813</v>
      </c>
      <c r="C306" s="760" t="s">
        <v>881</v>
      </c>
      <c r="D306" s="745">
        <v>400</v>
      </c>
      <c r="E306" s="746">
        <v>0</v>
      </c>
      <c r="F306" s="747">
        <v>0</v>
      </c>
      <c r="G306" s="747">
        <v>0</v>
      </c>
      <c r="H306" s="747">
        <v>0</v>
      </c>
      <c r="I306" s="748"/>
      <c r="J306" s="748"/>
      <c r="K306" s="741" t="s">
        <v>1574</v>
      </c>
    </row>
    <row r="307" spans="1:11" s="62" customFormat="1" ht="36" customHeight="1">
      <c r="A307" s="742">
        <v>296</v>
      </c>
      <c r="B307" s="743" t="s">
        <v>221</v>
      </c>
      <c r="C307" s="744" t="s">
        <v>292</v>
      </c>
      <c r="D307" s="745">
        <v>4</v>
      </c>
      <c r="E307" s="746">
        <v>0</v>
      </c>
      <c r="F307" s="747">
        <v>0</v>
      </c>
      <c r="G307" s="747">
        <v>0</v>
      </c>
      <c r="H307" s="747">
        <v>0</v>
      </c>
      <c r="I307" s="748"/>
      <c r="J307" s="748"/>
      <c r="K307" s="741" t="s">
        <v>1574</v>
      </c>
    </row>
    <row r="308" spans="1:11" s="62" customFormat="1" ht="30" customHeight="1">
      <c r="A308" s="742">
        <v>297</v>
      </c>
      <c r="B308" s="743" t="s">
        <v>222</v>
      </c>
      <c r="C308" s="744" t="s">
        <v>292</v>
      </c>
      <c r="D308" s="745">
        <v>16</v>
      </c>
      <c r="E308" s="746">
        <v>628</v>
      </c>
      <c r="F308" s="747">
        <v>0</v>
      </c>
      <c r="G308" s="747">
        <v>628</v>
      </c>
      <c r="H308" s="747">
        <v>10048</v>
      </c>
      <c r="I308" s="748" t="s">
        <v>386</v>
      </c>
      <c r="J308" s="748" t="s">
        <v>600</v>
      </c>
      <c r="K308" s="741" t="s">
        <v>1574</v>
      </c>
    </row>
    <row r="309" spans="1:11" s="62" customFormat="1" ht="30" customHeight="1">
      <c r="A309" s="742">
        <v>298</v>
      </c>
      <c r="B309" s="743" t="s">
        <v>223</v>
      </c>
      <c r="C309" s="744" t="s">
        <v>292</v>
      </c>
      <c r="D309" s="745">
        <v>16</v>
      </c>
      <c r="E309" s="746">
        <v>628</v>
      </c>
      <c r="F309" s="747">
        <v>0</v>
      </c>
      <c r="G309" s="747">
        <v>628</v>
      </c>
      <c r="H309" s="747">
        <v>10048</v>
      </c>
      <c r="I309" s="748" t="s">
        <v>386</v>
      </c>
      <c r="J309" s="748" t="s">
        <v>600</v>
      </c>
      <c r="K309" s="741" t="s">
        <v>1574</v>
      </c>
    </row>
    <row r="310" spans="1:11" s="62" customFormat="1" ht="30" customHeight="1">
      <c r="A310" s="742">
        <v>299</v>
      </c>
      <c r="B310" s="743" t="s">
        <v>224</v>
      </c>
      <c r="C310" s="744" t="s">
        <v>292</v>
      </c>
      <c r="D310" s="745">
        <v>12</v>
      </c>
      <c r="E310" s="746">
        <v>694</v>
      </c>
      <c r="F310" s="747">
        <v>0</v>
      </c>
      <c r="G310" s="747">
        <v>694</v>
      </c>
      <c r="H310" s="747">
        <v>8328</v>
      </c>
      <c r="I310" s="748" t="s">
        <v>386</v>
      </c>
      <c r="J310" s="748" t="s">
        <v>600</v>
      </c>
      <c r="K310" s="741" t="s">
        <v>1574</v>
      </c>
    </row>
    <row r="311" spans="1:11" s="340" customFormat="1" ht="30" customHeight="1">
      <c r="A311" s="742">
        <v>300</v>
      </c>
      <c r="B311" s="743" t="s">
        <v>225</v>
      </c>
      <c r="C311" s="744" t="s">
        <v>292</v>
      </c>
      <c r="D311" s="745">
        <v>160</v>
      </c>
      <c r="E311" s="746">
        <v>781</v>
      </c>
      <c r="F311" s="747">
        <v>0</v>
      </c>
      <c r="G311" s="747">
        <v>781</v>
      </c>
      <c r="H311" s="747">
        <v>124960</v>
      </c>
      <c r="I311" s="744" t="s">
        <v>386</v>
      </c>
      <c r="J311" s="744" t="s">
        <v>600</v>
      </c>
      <c r="K311" s="749" t="s">
        <v>1574</v>
      </c>
    </row>
    <row r="312" spans="1:11" s="376" customFormat="1" ht="30" customHeight="1">
      <c r="A312" s="742">
        <v>301</v>
      </c>
      <c r="B312" s="743" t="s">
        <v>226</v>
      </c>
      <c r="C312" s="744" t="s">
        <v>292</v>
      </c>
      <c r="D312" s="745">
        <v>160</v>
      </c>
      <c r="E312" s="746">
        <v>833</v>
      </c>
      <c r="F312" s="747">
        <v>0</v>
      </c>
      <c r="G312" s="747">
        <v>833</v>
      </c>
      <c r="H312" s="747">
        <v>133280</v>
      </c>
      <c r="I312" s="744" t="s">
        <v>386</v>
      </c>
      <c r="J312" s="744" t="s">
        <v>600</v>
      </c>
      <c r="K312" s="761" t="s">
        <v>1574</v>
      </c>
    </row>
    <row r="313" spans="1:11" s="340" customFormat="1" ht="30" customHeight="1">
      <c r="A313" s="742">
        <v>302</v>
      </c>
      <c r="B313" s="743" t="s">
        <v>227</v>
      </c>
      <c r="C313" s="744" t="s">
        <v>292</v>
      </c>
      <c r="D313" s="745">
        <v>8</v>
      </c>
      <c r="E313" s="746">
        <v>670</v>
      </c>
      <c r="F313" s="747">
        <v>0</v>
      </c>
      <c r="G313" s="747">
        <v>670</v>
      </c>
      <c r="H313" s="747">
        <v>5360</v>
      </c>
      <c r="I313" s="744" t="s">
        <v>375</v>
      </c>
      <c r="J313" s="744" t="s">
        <v>601</v>
      </c>
      <c r="K313" s="749" t="s">
        <v>1574</v>
      </c>
    </row>
    <row r="314" spans="1:11" s="340" customFormat="1" ht="30" customHeight="1">
      <c r="A314" s="742">
        <v>303</v>
      </c>
      <c r="B314" s="743" t="s">
        <v>228</v>
      </c>
      <c r="C314" s="744" t="s">
        <v>292</v>
      </c>
      <c r="D314" s="745">
        <v>8</v>
      </c>
      <c r="E314" s="746">
        <v>486</v>
      </c>
      <c r="F314" s="747">
        <v>0</v>
      </c>
      <c r="G314" s="747">
        <v>486</v>
      </c>
      <c r="H314" s="747">
        <v>3888</v>
      </c>
      <c r="I314" s="744" t="s">
        <v>386</v>
      </c>
      <c r="J314" s="744" t="s">
        <v>600</v>
      </c>
      <c r="K314" s="749" t="s">
        <v>1574</v>
      </c>
    </row>
    <row r="315" spans="1:11" s="340" customFormat="1" ht="30" customHeight="1">
      <c r="A315" s="742">
        <v>304</v>
      </c>
      <c r="B315" s="743" t="s">
        <v>229</v>
      </c>
      <c r="C315" s="744" t="s">
        <v>292</v>
      </c>
      <c r="D315" s="745">
        <v>8</v>
      </c>
      <c r="E315" s="746">
        <v>486</v>
      </c>
      <c r="F315" s="747">
        <v>0</v>
      </c>
      <c r="G315" s="747">
        <v>486</v>
      </c>
      <c r="H315" s="747">
        <v>3888</v>
      </c>
      <c r="I315" s="744" t="s">
        <v>386</v>
      </c>
      <c r="J315" s="744" t="s">
        <v>600</v>
      </c>
      <c r="K315" s="749" t="s">
        <v>1574</v>
      </c>
    </row>
    <row r="316" spans="1:11" s="340" customFormat="1" ht="30" customHeight="1">
      <c r="A316" s="742">
        <v>305</v>
      </c>
      <c r="B316" s="743" t="s">
        <v>230</v>
      </c>
      <c r="C316" s="744" t="s">
        <v>292</v>
      </c>
      <c r="D316" s="745">
        <v>200</v>
      </c>
      <c r="E316" s="746">
        <v>375</v>
      </c>
      <c r="F316" s="747">
        <v>0</v>
      </c>
      <c r="G316" s="747">
        <v>375</v>
      </c>
      <c r="H316" s="747">
        <v>75000</v>
      </c>
      <c r="I316" s="744" t="s">
        <v>386</v>
      </c>
      <c r="J316" s="744" t="s">
        <v>602</v>
      </c>
      <c r="K316" s="749" t="s">
        <v>1574</v>
      </c>
    </row>
    <row r="317" spans="1:11" s="340" customFormat="1" ht="30" customHeight="1">
      <c r="A317" s="742">
        <v>306</v>
      </c>
      <c r="B317" s="743" t="s">
        <v>231</v>
      </c>
      <c r="C317" s="744" t="s">
        <v>292</v>
      </c>
      <c r="D317" s="745">
        <v>80</v>
      </c>
      <c r="E317" s="746">
        <v>375</v>
      </c>
      <c r="F317" s="747">
        <v>0</v>
      </c>
      <c r="G317" s="747">
        <v>375</v>
      </c>
      <c r="H317" s="747">
        <v>30000</v>
      </c>
      <c r="I317" s="744" t="s">
        <v>386</v>
      </c>
      <c r="J317" s="744" t="s">
        <v>602</v>
      </c>
      <c r="K317" s="749" t="s">
        <v>1574</v>
      </c>
    </row>
    <row r="318" spans="1:11" s="340" customFormat="1" ht="30" customHeight="1">
      <c r="A318" s="742">
        <v>307</v>
      </c>
      <c r="B318" s="743" t="s">
        <v>232</v>
      </c>
      <c r="C318" s="744" t="s">
        <v>292</v>
      </c>
      <c r="D318" s="745">
        <v>80</v>
      </c>
      <c r="E318" s="746">
        <v>483</v>
      </c>
      <c r="F318" s="747">
        <v>0</v>
      </c>
      <c r="G318" s="747">
        <v>483</v>
      </c>
      <c r="H318" s="747">
        <v>38640</v>
      </c>
      <c r="I318" s="744" t="s">
        <v>386</v>
      </c>
      <c r="J318" s="744" t="s">
        <v>602</v>
      </c>
      <c r="K318" s="749" t="s">
        <v>1574</v>
      </c>
    </row>
    <row r="319" spans="1:11" s="340" customFormat="1" ht="30" customHeight="1">
      <c r="A319" s="742">
        <v>308</v>
      </c>
      <c r="B319" s="743" t="s">
        <v>233</v>
      </c>
      <c r="C319" s="744" t="s">
        <v>292</v>
      </c>
      <c r="D319" s="745">
        <v>120</v>
      </c>
      <c r="E319" s="746">
        <v>375</v>
      </c>
      <c r="F319" s="747">
        <v>0</v>
      </c>
      <c r="G319" s="747">
        <v>375</v>
      </c>
      <c r="H319" s="747">
        <v>45000</v>
      </c>
      <c r="I319" s="744" t="s">
        <v>386</v>
      </c>
      <c r="J319" s="744" t="s">
        <v>602</v>
      </c>
      <c r="K319" s="749" t="s">
        <v>1574</v>
      </c>
    </row>
    <row r="320" spans="1:11" s="340" customFormat="1" ht="30" customHeight="1">
      <c r="A320" s="742">
        <v>309</v>
      </c>
      <c r="B320" s="743" t="s">
        <v>234</v>
      </c>
      <c r="C320" s="744" t="s">
        <v>292</v>
      </c>
      <c r="D320" s="745">
        <v>120</v>
      </c>
      <c r="E320" s="746">
        <v>375</v>
      </c>
      <c r="F320" s="747">
        <v>0</v>
      </c>
      <c r="G320" s="747">
        <v>375</v>
      </c>
      <c r="H320" s="747">
        <v>45000</v>
      </c>
      <c r="I320" s="744" t="s">
        <v>386</v>
      </c>
      <c r="J320" s="744" t="s">
        <v>602</v>
      </c>
      <c r="K320" s="749" t="s">
        <v>1574</v>
      </c>
    </row>
    <row r="321" spans="1:11" s="340" customFormat="1" ht="30" customHeight="1">
      <c r="A321" s="742">
        <v>310</v>
      </c>
      <c r="B321" s="743" t="s">
        <v>235</v>
      </c>
      <c r="C321" s="744" t="s">
        <v>292</v>
      </c>
      <c r="D321" s="745">
        <v>80</v>
      </c>
      <c r="E321" s="746">
        <v>375</v>
      </c>
      <c r="F321" s="747">
        <v>0</v>
      </c>
      <c r="G321" s="747">
        <v>375</v>
      </c>
      <c r="H321" s="747">
        <v>30000</v>
      </c>
      <c r="I321" s="744" t="s">
        <v>386</v>
      </c>
      <c r="J321" s="744" t="s">
        <v>602</v>
      </c>
      <c r="K321" s="749" t="s">
        <v>1574</v>
      </c>
    </row>
    <row r="322" spans="1:11" s="340" customFormat="1" ht="30" customHeight="1">
      <c r="A322" s="742">
        <v>311</v>
      </c>
      <c r="B322" s="743" t="s">
        <v>236</v>
      </c>
      <c r="C322" s="744" t="s">
        <v>292</v>
      </c>
      <c r="D322" s="745">
        <v>200</v>
      </c>
      <c r="E322" s="746">
        <v>578</v>
      </c>
      <c r="F322" s="747">
        <v>0</v>
      </c>
      <c r="G322" s="747">
        <v>578</v>
      </c>
      <c r="H322" s="747">
        <v>115600</v>
      </c>
      <c r="I322" s="744" t="s">
        <v>375</v>
      </c>
      <c r="J322" s="744" t="s">
        <v>464</v>
      </c>
      <c r="K322" s="749" t="s">
        <v>1574</v>
      </c>
    </row>
    <row r="323" spans="1:11" s="340" customFormat="1" ht="30" customHeight="1">
      <c r="A323" s="742">
        <v>312</v>
      </c>
      <c r="B323" s="743" t="s">
        <v>237</v>
      </c>
      <c r="C323" s="744" t="s">
        <v>292</v>
      </c>
      <c r="D323" s="745">
        <v>240</v>
      </c>
      <c r="E323" s="746">
        <v>375</v>
      </c>
      <c r="F323" s="747">
        <v>0</v>
      </c>
      <c r="G323" s="747">
        <v>375</v>
      </c>
      <c r="H323" s="747">
        <v>90000</v>
      </c>
      <c r="I323" s="744" t="s">
        <v>386</v>
      </c>
      <c r="J323" s="744" t="s">
        <v>602</v>
      </c>
      <c r="K323" s="749" t="s">
        <v>1574</v>
      </c>
    </row>
    <row r="324" spans="1:11" s="340" customFormat="1" ht="30" customHeight="1">
      <c r="A324" s="742">
        <v>313</v>
      </c>
      <c r="B324" s="743" t="s">
        <v>238</v>
      </c>
      <c r="C324" s="744" t="s">
        <v>292</v>
      </c>
      <c r="D324" s="745">
        <v>400</v>
      </c>
      <c r="E324" s="746">
        <v>375</v>
      </c>
      <c r="F324" s="747">
        <v>0</v>
      </c>
      <c r="G324" s="747">
        <v>375</v>
      </c>
      <c r="H324" s="747">
        <v>150000</v>
      </c>
      <c r="I324" s="744" t="s">
        <v>386</v>
      </c>
      <c r="J324" s="744" t="s">
        <v>602</v>
      </c>
      <c r="K324" s="749" t="s">
        <v>1574</v>
      </c>
    </row>
    <row r="325" spans="1:11" s="340" customFormat="1" ht="36" customHeight="1">
      <c r="A325" s="742">
        <v>314</v>
      </c>
      <c r="B325" s="743" t="s">
        <v>239</v>
      </c>
      <c r="C325" s="744" t="s">
        <v>292</v>
      </c>
      <c r="D325" s="745">
        <v>4</v>
      </c>
      <c r="E325" s="746">
        <v>398</v>
      </c>
      <c r="F325" s="747">
        <v>0</v>
      </c>
      <c r="G325" s="747">
        <v>398</v>
      </c>
      <c r="H325" s="747">
        <v>1592</v>
      </c>
      <c r="I325" s="744" t="s">
        <v>1592</v>
      </c>
      <c r="J325" s="744"/>
      <c r="K325" s="749" t="s">
        <v>1574</v>
      </c>
    </row>
    <row r="326" spans="1:11" s="340" customFormat="1" ht="36" customHeight="1">
      <c r="A326" s="742">
        <v>315</v>
      </c>
      <c r="B326" s="743" t="s">
        <v>240</v>
      </c>
      <c r="C326" s="744" t="s">
        <v>292</v>
      </c>
      <c r="D326" s="745">
        <v>4</v>
      </c>
      <c r="E326" s="746">
        <v>0</v>
      </c>
      <c r="F326" s="747">
        <v>0</v>
      </c>
      <c r="G326" s="747">
        <v>0</v>
      </c>
      <c r="H326" s="747">
        <v>0</v>
      </c>
      <c r="I326" s="744"/>
      <c r="J326" s="744"/>
      <c r="K326" s="749" t="s">
        <v>1574</v>
      </c>
    </row>
    <row r="327" spans="1:11" s="340" customFormat="1" ht="36" customHeight="1">
      <c r="A327" s="742">
        <v>316</v>
      </c>
      <c r="B327" s="743" t="s">
        <v>243</v>
      </c>
      <c r="C327" s="744" t="s">
        <v>292</v>
      </c>
      <c r="D327" s="745">
        <v>4</v>
      </c>
      <c r="E327" s="746">
        <v>0</v>
      </c>
      <c r="F327" s="747">
        <v>0</v>
      </c>
      <c r="G327" s="747">
        <v>0</v>
      </c>
      <c r="H327" s="747">
        <v>0</v>
      </c>
      <c r="I327" s="744"/>
      <c r="J327" s="744"/>
      <c r="K327" s="749" t="s">
        <v>1574</v>
      </c>
    </row>
    <row r="328" spans="1:11" s="340" customFormat="1" ht="36" customHeight="1">
      <c r="A328" s="742">
        <v>317</v>
      </c>
      <c r="B328" s="743" t="s">
        <v>814</v>
      </c>
      <c r="C328" s="744" t="s">
        <v>292</v>
      </c>
      <c r="D328" s="745">
        <v>4</v>
      </c>
      <c r="E328" s="746">
        <v>0</v>
      </c>
      <c r="F328" s="747">
        <v>0</v>
      </c>
      <c r="G328" s="747">
        <v>0</v>
      </c>
      <c r="H328" s="747">
        <v>0</v>
      </c>
      <c r="I328" s="744"/>
      <c r="J328" s="744"/>
      <c r="K328" s="749" t="s">
        <v>1574</v>
      </c>
    </row>
    <row r="329" spans="1:11" s="340" customFormat="1" ht="36" customHeight="1">
      <c r="A329" s="742">
        <v>318</v>
      </c>
      <c r="B329" s="743" t="s">
        <v>244</v>
      </c>
      <c r="C329" s="744" t="s">
        <v>292</v>
      </c>
      <c r="D329" s="745">
        <v>400</v>
      </c>
      <c r="E329" s="746">
        <v>1654</v>
      </c>
      <c r="F329" s="747">
        <v>0</v>
      </c>
      <c r="G329" s="747">
        <v>1654</v>
      </c>
      <c r="H329" s="747">
        <v>661600</v>
      </c>
      <c r="I329" s="744" t="s">
        <v>517</v>
      </c>
      <c r="J329" s="744" t="s">
        <v>717</v>
      </c>
      <c r="K329" s="749" t="s">
        <v>1574</v>
      </c>
    </row>
    <row r="330" spans="1:11" s="340" customFormat="1" ht="36" customHeight="1">
      <c r="A330" s="742">
        <v>319</v>
      </c>
      <c r="B330" s="743" t="s">
        <v>245</v>
      </c>
      <c r="C330" s="744" t="s">
        <v>292</v>
      </c>
      <c r="D330" s="745">
        <v>400</v>
      </c>
      <c r="E330" s="746">
        <v>1471</v>
      </c>
      <c r="F330" s="747">
        <v>0</v>
      </c>
      <c r="G330" s="747">
        <v>1471</v>
      </c>
      <c r="H330" s="747">
        <v>588400</v>
      </c>
      <c r="I330" s="744" t="s">
        <v>517</v>
      </c>
      <c r="J330" s="744" t="s">
        <v>717</v>
      </c>
      <c r="K330" s="749" t="s">
        <v>1574</v>
      </c>
    </row>
    <row r="331" spans="1:11" s="62" customFormat="1" ht="36" customHeight="1">
      <c r="A331" s="742">
        <v>320</v>
      </c>
      <c r="B331" s="750" t="s">
        <v>815</v>
      </c>
      <c r="C331" s="744"/>
      <c r="D331" s="745">
        <v>400</v>
      </c>
      <c r="E331" s="746">
        <v>1471</v>
      </c>
      <c r="F331" s="747">
        <v>0</v>
      </c>
      <c r="G331" s="747">
        <v>1471</v>
      </c>
      <c r="H331" s="747">
        <v>588400</v>
      </c>
      <c r="I331" s="748" t="s">
        <v>517</v>
      </c>
      <c r="J331" s="748" t="s">
        <v>717</v>
      </c>
      <c r="K331" s="741" t="s">
        <v>1574</v>
      </c>
    </row>
    <row r="332" spans="1:11" s="62" customFormat="1" ht="36" customHeight="1">
      <c r="A332" s="742">
        <v>321</v>
      </c>
      <c r="B332" s="750" t="s">
        <v>816</v>
      </c>
      <c r="C332" s="744"/>
      <c r="D332" s="745">
        <v>8</v>
      </c>
      <c r="E332" s="746">
        <v>1471</v>
      </c>
      <c r="F332" s="747">
        <v>0</v>
      </c>
      <c r="G332" s="747">
        <v>1471</v>
      </c>
      <c r="H332" s="747">
        <v>11768</v>
      </c>
      <c r="I332" s="748" t="s">
        <v>517</v>
      </c>
      <c r="J332" s="748" t="s">
        <v>717</v>
      </c>
      <c r="K332" s="741" t="s">
        <v>1574</v>
      </c>
    </row>
    <row r="333" spans="1:11" s="62" customFormat="1" ht="36" customHeight="1">
      <c r="A333" s="742">
        <v>322</v>
      </c>
      <c r="B333" s="743" t="s">
        <v>241</v>
      </c>
      <c r="C333" s="744" t="s">
        <v>292</v>
      </c>
      <c r="D333" s="745">
        <v>20</v>
      </c>
      <c r="E333" s="746">
        <v>0</v>
      </c>
      <c r="F333" s="747">
        <v>0</v>
      </c>
      <c r="G333" s="747">
        <v>0</v>
      </c>
      <c r="H333" s="747">
        <v>0</v>
      </c>
      <c r="I333" s="748"/>
      <c r="J333" s="748"/>
      <c r="K333" s="741" t="s">
        <v>1574</v>
      </c>
    </row>
    <row r="334" spans="1:11" s="62" customFormat="1" ht="36" customHeight="1">
      <c r="A334" s="742">
        <v>323</v>
      </c>
      <c r="B334" s="743" t="s">
        <v>242</v>
      </c>
      <c r="C334" s="744" t="s">
        <v>292</v>
      </c>
      <c r="D334" s="745">
        <v>8</v>
      </c>
      <c r="E334" s="746">
        <v>0</v>
      </c>
      <c r="F334" s="747">
        <v>0</v>
      </c>
      <c r="G334" s="747">
        <v>0</v>
      </c>
      <c r="H334" s="747">
        <v>0</v>
      </c>
      <c r="I334" s="748"/>
      <c r="J334" s="748"/>
      <c r="K334" s="741" t="s">
        <v>1574</v>
      </c>
    </row>
    <row r="335" spans="1:11" s="62" customFormat="1" ht="36" customHeight="1">
      <c r="A335" s="742">
        <v>324</v>
      </c>
      <c r="B335" s="750" t="s">
        <v>817</v>
      </c>
      <c r="C335" s="744" t="s">
        <v>292</v>
      </c>
      <c r="D335" s="745">
        <v>50</v>
      </c>
      <c r="E335" s="746">
        <v>2614</v>
      </c>
      <c r="F335" s="747">
        <v>0</v>
      </c>
      <c r="G335" s="747">
        <v>2614</v>
      </c>
      <c r="H335" s="747">
        <v>130700</v>
      </c>
      <c r="I335" s="748" t="s">
        <v>363</v>
      </c>
      <c r="J335" s="748" t="s">
        <v>1618</v>
      </c>
      <c r="K335" s="741" t="s">
        <v>1574</v>
      </c>
    </row>
    <row r="336" spans="1:11" s="62" customFormat="1" ht="36" customHeight="1">
      <c r="A336" s="742">
        <v>325</v>
      </c>
      <c r="B336" s="743" t="s">
        <v>246</v>
      </c>
      <c r="C336" s="744" t="s">
        <v>292</v>
      </c>
      <c r="D336" s="745">
        <v>12</v>
      </c>
      <c r="E336" s="746"/>
      <c r="F336" s="747">
        <v>0</v>
      </c>
      <c r="G336" s="747">
        <v>0</v>
      </c>
      <c r="H336" s="747">
        <v>0</v>
      </c>
      <c r="I336" s="748" t="s">
        <v>627</v>
      </c>
      <c r="J336" s="748" t="s">
        <v>1619</v>
      </c>
      <c r="K336" s="741" t="s">
        <v>1572</v>
      </c>
    </row>
    <row r="337" spans="1:11" s="62" customFormat="1" ht="36" customHeight="1">
      <c r="A337" s="742">
        <v>326</v>
      </c>
      <c r="B337" s="743" t="s">
        <v>247</v>
      </c>
      <c r="C337" s="744" t="s">
        <v>292</v>
      </c>
      <c r="D337" s="745">
        <v>12</v>
      </c>
      <c r="E337" s="746"/>
      <c r="F337" s="747">
        <v>0</v>
      </c>
      <c r="G337" s="747">
        <v>0</v>
      </c>
      <c r="H337" s="747">
        <v>0</v>
      </c>
      <c r="I337" s="748" t="s">
        <v>1620</v>
      </c>
      <c r="J337" s="748" t="s">
        <v>1619</v>
      </c>
      <c r="K337" s="741" t="s">
        <v>1572</v>
      </c>
    </row>
    <row r="338" spans="1:11" s="62" customFormat="1" ht="36" customHeight="1">
      <c r="A338" s="742">
        <v>327</v>
      </c>
      <c r="B338" s="743" t="s">
        <v>248</v>
      </c>
      <c r="C338" s="744" t="s">
        <v>292</v>
      </c>
      <c r="D338" s="745">
        <v>12</v>
      </c>
      <c r="E338" s="746"/>
      <c r="F338" s="747">
        <v>0</v>
      </c>
      <c r="G338" s="747">
        <v>0</v>
      </c>
      <c r="H338" s="747">
        <v>0</v>
      </c>
      <c r="I338" s="748" t="s">
        <v>1621</v>
      </c>
      <c r="J338" s="748" t="s">
        <v>1619</v>
      </c>
      <c r="K338" s="741" t="s">
        <v>1572</v>
      </c>
    </row>
    <row r="339" spans="1:11" s="62" customFormat="1" ht="36" customHeight="1">
      <c r="A339" s="742">
        <v>328</v>
      </c>
      <c r="B339" s="750" t="s">
        <v>818</v>
      </c>
      <c r="C339" s="744" t="s">
        <v>311</v>
      </c>
      <c r="D339" s="745">
        <v>200</v>
      </c>
      <c r="E339" s="746">
        <v>0</v>
      </c>
      <c r="F339" s="747">
        <v>0</v>
      </c>
      <c r="G339" s="747">
        <v>0</v>
      </c>
      <c r="H339" s="747">
        <v>0</v>
      </c>
      <c r="I339" s="748"/>
      <c r="J339" s="748"/>
      <c r="K339" s="741" t="s">
        <v>1574</v>
      </c>
    </row>
    <row r="340" spans="1:11" s="62" customFormat="1" ht="36" customHeight="1">
      <c r="A340" s="742">
        <v>329</v>
      </c>
      <c r="B340" s="743" t="s">
        <v>249</v>
      </c>
      <c r="C340" s="744" t="s">
        <v>331</v>
      </c>
      <c r="D340" s="745">
        <v>80</v>
      </c>
      <c r="E340" s="746">
        <v>8550</v>
      </c>
      <c r="F340" s="747">
        <v>1368</v>
      </c>
      <c r="G340" s="747">
        <v>9918</v>
      </c>
      <c r="H340" s="747">
        <v>793440</v>
      </c>
      <c r="I340" s="748" t="s">
        <v>1575</v>
      </c>
      <c r="J340" s="748" t="s">
        <v>1622</v>
      </c>
      <c r="K340" s="741" t="s">
        <v>1572</v>
      </c>
    </row>
    <row r="341" spans="1:11" s="340" customFormat="1" ht="36" customHeight="1">
      <c r="A341" s="742">
        <v>330</v>
      </c>
      <c r="B341" s="743" t="s">
        <v>250</v>
      </c>
      <c r="C341" s="744" t="s">
        <v>332</v>
      </c>
      <c r="D341" s="745">
        <v>300</v>
      </c>
      <c r="E341" s="746">
        <v>5700</v>
      </c>
      <c r="F341" s="747">
        <v>912</v>
      </c>
      <c r="G341" s="747">
        <v>6612</v>
      </c>
      <c r="H341" s="747">
        <v>1983600</v>
      </c>
      <c r="I341" s="744" t="s">
        <v>1595</v>
      </c>
      <c r="J341" s="744" t="s">
        <v>1622</v>
      </c>
      <c r="K341" s="749" t="s">
        <v>1572</v>
      </c>
    </row>
    <row r="342" spans="1:11" s="340" customFormat="1" ht="36" customHeight="1">
      <c r="A342" s="742">
        <v>331</v>
      </c>
      <c r="B342" s="743" t="s">
        <v>819</v>
      </c>
      <c r="C342" s="744" t="s">
        <v>313</v>
      </c>
      <c r="D342" s="745">
        <v>200</v>
      </c>
      <c r="E342" s="746">
        <v>3233</v>
      </c>
      <c r="F342" s="747">
        <v>517.28</v>
      </c>
      <c r="G342" s="747">
        <v>3750</v>
      </c>
      <c r="H342" s="747">
        <v>750000</v>
      </c>
      <c r="I342" s="744" t="s">
        <v>509</v>
      </c>
      <c r="J342" s="744" t="s">
        <v>1546</v>
      </c>
      <c r="K342" s="749" t="s">
        <v>1572</v>
      </c>
    </row>
    <row r="343" spans="1:11" s="340" customFormat="1" ht="36" customHeight="1">
      <c r="A343" s="742">
        <v>332</v>
      </c>
      <c r="B343" s="743" t="s">
        <v>251</v>
      </c>
      <c r="C343" s="744" t="s">
        <v>292</v>
      </c>
      <c r="D343" s="745">
        <v>800</v>
      </c>
      <c r="E343" s="746">
        <v>909</v>
      </c>
      <c r="F343" s="747">
        <v>145.44</v>
      </c>
      <c r="G343" s="747">
        <v>1054</v>
      </c>
      <c r="H343" s="747">
        <v>843200</v>
      </c>
      <c r="I343" s="744" t="s">
        <v>466</v>
      </c>
      <c r="J343" s="744" t="s">
        <v>718</v>
      </c>
      <c r="K343" s="749" t="s">
        <v>1572</v>
      </c>
    </row>
    <row r="344" spans="1:11" s="376" customFormat="1" ht="36" customHeight="1">
      <c r="A344" s="742">
        <v>333</v>
      </c>
      <c r="B344" s="743" t="s">
        <v>252</v>
      </c>
      <c r="C344" s="744" t="s">
        <v>882</v>
      </c>
      <c r="D344" s="745">
        <v>20</v>
      </c>
      <c r="E344" s="746">
        <v>59567</v>
      </c>
      <c r="F344" s="747">
        <v>0</v>
      </c>
      <c r="G344" s="747">
        <v>59567</v>
      </c>
      <c r="H344" s="747">
        <v>1191340</v>
      </c>
      <c r="I344" s="744" t="s">
        <v>503</v>
      </c>
      <c r="J344" s="744" t="s">
        <v>680</v>
      </c>
      <c r="K344" s="761" t="s">
        <v>1574</v>
      </c>
    </row>
    <row r="345" spans="1:11" s="340" customFormat="1" ht="36" customHeight="1">
      <c r="A345" s="742">
        <v>334</v>
      </c>
      <c r="B345" s="743" t="s">
        <v>253</v>
      </c>
      <c r="C345" s="744" t="s">
        <v>331</v>
      </c>
      <c r="D345" s="745">
        <v>140</v>
      </c>
      <c r="E345" s="746">
        <v>0</v>
      </c>
      <c r="F345" s="747">
        <v>0</v>
      </c>
      <c r="G345" s="747">
        <v>0</v>
      </c>
      <c r="H345" s="747">
        <v>0</v>
      </c>
      <c r="I345" s="744"/>
      <c r="J345" s="744"/>
      <c r="K345" s="749" t="s">
        <v>1574</v>
      </c>
    </row>
    <row r="346" spans="1:11" s="340" customFormat="1" ht="44.25" customHeight="1">
      <c r="A346" s="742">
        <v>335</v>
      </c>
      <c r="B346" s="743" t="s">
        <v>820</v>
      </c>
      <c r="C346" s="744" t="s">
        <v>292</v>
      </c>
      <c r="D346" s="745">
        <v>12</v>
      </c>
      <c r="E346" s="746">
        <v>0</v>
      </c>
      <c r="F346" s="747">
        <v>0</v>
      </c>
      <c r="G346" s="747">
        <v>0</v>
      </c>
      <c r="H346" s="747">
        <v>0</v>
      </c>
      <c r="I346" s="744"/>
      <c r="J346" s="744"/>
      <c r="K346" s="749" t="s">
        <v>1574</v>
      </c>
    </row>
    <row r="347" spans="1:11" s="340" customFormat="1" ht="44.25" customHeight="1">
      <c r="A347" s="742">
        <v>336</v>
      </c>
      <c r="B347" s="743" t="s">
        <v>821</v>
      </c>
      <c r="C347" s="744" t="s">
        <v>292</v>
      </c>
      <c r="D347" s="745">
        <v>12</v>
      </c>
      <c r="E347" s="746">
        <v>0</v>
      </c>
      <c r="F347" s="747">
        <v>0</v>
      </c>
      <c r="G347" s="747">
        <v>0</v>
      </c>
      <c r="H347" s="747">
        <v>0</v>
      </c>
      <c r="I347" s="744"/>
      <c r="J347" s="744"/>
      <c r="K347" s="749" t="s">
        <v>1574</v>
      </c>
    </row>
    <row r="348" spans="1:11" s="340" customFormat="1" ht="30.75" customHeight="1">
      <c r="A348" s="742">
        <v>337</v>
      </c>
      <c r="B348" s="750" t="s">
        <v>822</v>
      </c>
      <c r="C348" s="744" t="s">
        <v>292</v>
      </c>
      <c r="D348" s="745">
        <v>8</v>
      </c>
      <c r="E348" s="746">
        <v>2238</v>
      </c>
      <c r="F348" s="747">
        <v>0</v>
      </c>
      <c r="G348" s="747">
        <v>2238</v>
      </c>
      <c r="H348" s="747">
        <v>17904</v>
      </c>
      <c r="I348" s="744" t="s">
        <v>375</v>
      </c>
      <c r="J348" s="744" t="s">
        <v>1623</v>
      </c>
      <c r="K348" s="749" t="s">
        <v>1574</v>
      </c>
    </row>
    <row r="349" spans="1:11" s="340" customFormat="1" ht="30.75" customHeight="1">
      <c r="A349" s="742">
        <v>338</v>
      </c>
      <c r="B349" s="750" t="s">
        <v>823</v>
      </c>
      <c r="C349" s="744" t="s">
        <v>292</v>
      </c>
      <c r="D349" s="745">
        <v>8</v>
      </c>
      <c r="E349" s="746">
        <v>2328</v>
      </c>
      <c r="F349" s="747">
        <v>0</v>
      </c>
      <c r="G349" s="747">
        <v>2328</v>
      </c>
      <c r="H349" s="747">
        <v>18624</v>
      </c>
      <c r="I349" s="744" t="s">
        <v>375</v>
      </c>
      <c r="J349" s="744" t="s">
        <v>644</v>
      </c>
      <c r="K349" s="749" t="s">
        <v>1574</v>
      </c>
    </row>
    <row r="350" spans="1:11" s="372" customFormat="1" ht="30.75" customHeight="1">
      <c r="A350" s="742">
        <v>339</v>
      </c>
      <c r="B350" s="750" t="s">
        <v>824</v>
      </c>
      <c r="C350" s="744" t="s">
        <v>292</v>
      </c>
      <c r="D350" s="745">
        <v>8</v>
      </c>
      <c r="E350" s="746">
        <v>2384</v>
      </c>
      <c r="F350" s="747">
        <v>0</v>
      </c>
      <c r="G350" s="747">
        <v>2384</v>
      </c>
      <c r="H350" s="747">
        <v>19072</v>
      </c>
      <c r="I350" s="754" t="s">
        <v>375</v>
      </c>
      <c r="J350" s="754" t="s">
        <v>1623</v>
      </c>
      <c r="K350" s="759" t="s">
        <v>1574</v>
      </c>
    </row>
    <row r="351" spans="1:11" s="372" customFormat="1" ht="30.75" customHeight="1">
      <c r="A351" s="742">
        <v>340</v>
      </c>
      <c r="B351" s="750" t="s">
        <v>825</v>
      </c>
      <c r="C351" s="744" t="s">
        <v>292</v>
      </c>
      <c r="D351" s="745">
        <v>8</v>
      </c>
      <c r="E351" s="746">
        <v>2384</v>
      </c>
      <c r="F351" s="747">
        <v>0</v>
      </c>
      <c r="G351" s="747">
        <v>2384</v>
      </c>
      <c r="H351" s="747">
        <v>19072</v>
      </c>
      <c r="I351" s="754" t="s">
        <v>375</v>
      </c>
      <c r="J351" s="754" t="s">
        <v>644</v>
      </c>
      <c r="K351" s="759" t="s">
        <v>1574</v>
      </c>
    </row>
    <row r="352" spans="1:11" s="62" customFormat="1" ht="30.75" customHeight="1">
      <c r="A352" s="742">
        <v>341</v>
      </c>
      <c r="B352" s="743" t="s">
        <v>254</v>
      </c>
      <c r="C352" s="744" t="s">
        <v>292</v>
      </c>
      <c r="D352" s="745">
        <v>8</v>
      </c>
      <c r="E352" s="746">
        <v>2498</v>
      </c>
      <c r="F352" s="747">
        <v>0</v>
      </c>
      <c r="G352" s="747">
        <v>2498</v>
      </c>
      <c r="H352" s="747">
        <v>19984</v>
      </c>
      <c r="I352" s="748" t="s">
        <v>375</v>
      </c>
      <c r="J352" s="748" t="s">
        <v>644</v>
      </c>
      <c r="K352" s="741" t="s">
        <v>1574</v>
      </c>
    </row>
    <row r="353" spans="1:11" s="62" customFormat="1" ht="30.75" customHeight="1">
      <c r="A353" s="742">
        <v>342</v>
      </c>
      <c r="B353" s="743" t="s">
        <v>255</v>
      </c>
      <c r="C353" s="744" t="s">
        <v>292</v>
      </c>
      <c r="D353" s="745">
        <v>8</v>
      </c>
      <c r="E353" s="746">
        <v>2036</v>
      </c>
      <c r="F353" s="747">
        <v>0</v>
      </c>
      <c r="G353" s="747">
        <v>2036</v>
      </c>
      <c r="H353" s="747">
        <v>16288</v>
      </c>
      <c r="I353" s="748" t="s">
        <v>386</v>
      </c>
      <c r="J353" s="748" t="s">
        <v>606</v>
      </c>
      <c r="K353" s="741" t="s">
        <v>1574</v>
      </c>
    </row>
    <row r="354" spans="1:11" s="62" customFormat="1" ht="30.75" customHeight="1">
      <c r="A354" s="742">
        <v>343</v>
      </c>
      <c r="B354" s="750" t="s">
        <v>826</v>
      </c>
      <c r="C354" s="744" t="s">
        <v>292</v>
      </c>
      <c r="D354" s="745">
        <v>8</v>
      </c>
      <c r="E354" s="746">
        <v>1614</v>
      </c>
      <c r="F354" s="747">
        <v>0</v>
      </c>
      <c r="G354" s="747">
        <v>1614</v>
      </c>
      <c r="H354" s="747">
        <v>12912</v>
      </c>
      <c r="I354" s="748" t="s">
        <v>375</v>
      </c>
      <c r="J354" s="748" t="s">
        <v>395</v>
      </c>
      <c r="K354" s="741" t="s">
        <v>1574</v>
      </c>
    </row>
    <row r="355" spans="1:11" s="62" customFormat="1" ht="30.75" customHeight="1">
      <c r="A355" s="742">
        <v>344</v>
      </c>
      <c r="B355" s="750" t="s">
        <v>827</v>
      </c>
      <c r="C355" s="744" t="s">
        <v>292</v>
      </c>
      <c r="D355" s="745">
        <v>4</v>
      </c>
      <c r="E355" s="746">
        <v>0</v>
      </c>
      <c r="F355" s="747">
        <v>0</v>
      </c>
      <c r="G355" s="747">
        <v>0</v>
      </c>
      <c r="H355" s="747">
        <v>0</v>
      </c>
      <c r="I355" s="748"/>
      <c r="J355" s="748"/>
      <c r="K355" s="741" t="s">
        <v>1574</v>
      </c>
    </row>
    <row r="356" spans="1:11" s="62" customFormat="1" ht="30.75" customHeight="1">
      <c r="A356" s="742">
        <v>345</v>
      </c>
      <c r="B356" s="743" t="s">
        <v>256</v>
      </c>
      <c r="C356" s="744" t="s">
        <v>292</v>
      </c>
      <c r="D356" s="745">
        <v>4</v>
      </c>
      <c r="E356" s="746">
        <v>4920</v>
      </c>
      <c r="F356" s="747">
        <v>787.2</v>
      </c>
      <c r="G356" s="747">
        <v>5707</v>
      </c>
      <c r="H356" s="747">
        <v>22828</v>
      </c>
      <c r="I356" s="748" t="s">
        <v>375</v>
      </c>
      <c r="J356" s="748" t="s">
        <v>553</v>
      </c>
      <c r="K356" s="741" t="s">
        <v>1572</v>
      </c>
    </row>
    <row r="357" spans="1:11" s="62" customFormat="1" ht="30.75" customHeight="1">
      <c r="A357" s="742">
        <v>346</v>
      </c>
      <c r="B357" s="750" t="s">
        <v>828</v>
      </c>
      <c r="C357" s="744"/>
      <c r="D357" s="745">
        <v>4</v>
      </c>
      <c r="E357" s="746">
        <v>5350</v>
      </c>
      <c r="F357" s="747">
        <v>856</v>
      </c>
      <c r="G357" s="747">
        <v>6206</v>
      </c>
      <c r="H357" s="747">
        <v>24824</v>
      </c>
      <c r="I357" s="748" t="s">
        <v>375</v>
      </c>
      <c r="J357" s="748" t="s">
        <v>553</v>
      </c>
      <c r="K357" s="741" t="s">
        <v>1572</v>
      </c>
    </row>
    <row r="358" spans="1:11" s="62" customFormat="1" ht="30.75" customHeight="1">
      <c r="A358" s="742">
        <v>347</v>
      </c>
      <c r="B358" s="743" t="s">
        <v>257</v>
      </c>
      <c r="C358" s="744" t="s">
        <v>292</v>
      </c>
      <c r="D358" s="745">
        <v>8</v>
      </c>
      <c r="E358" s="746">
        <v>5350</v>
      </c>
      <c r="F358" s="747">
        <v>856</v>
      </c>
      <c r="G358" s="747">
        <v>6206</v>
      </c>
      <c r="H358" s="747">
        <v>49648</v>
      </c>
      <c r="I358" s="748" t="s">
        <v>375</v>
      </c>
      <c r="J358" s="748" t="s">
        <v>553</v>
      </c>
      <c r="K358" s="741" t="s">
        <v>1572</v>
      </c>
    </row>
    <row r="359" spans="1:11" s="62" customFormat="1" ht="36" customHeight="1">
      <c r="A359" s="742">
        <v>348</v>
      </c>
      <c r="B359" s="743" t="s">
        <v>829</v>
      </c>
      <c r="C359" s="744" t="s">
        <v>292</v>
      </c>
      <c r="D359" s="745">
        <v>4</v>
      </c>
      <c r="E359" s="746">
        <v>0</v>
      </c>
      <c r="F359" s="747">
        <v>0</v>
      </c>
      <c r="G359" s="747">
        <v>0</v>
      </c>
      <c r="H359" s="747">
        <v>0</v>
      </c>
      <c r="I359" s="748"/>
      <c r="J359" s="748"/>
      <c r="K359" s="741" t="s">
        <v>1574</v>
      </c>
    </row>
    <row r="360" spans="1:11" s="62" customFormat="1" ht="36" customHeight="1">
      <c r="A360" s="742">
        <v>349</v>
      </c>
      <c r="B360" s="743" t="s">
        <v>830</v>
      </c>
      <c r="C360" s="744" t="s">
        <v>292</v>
      </c>
      <c r="D360" s="745">
        <v>4</v>
      </c>
      <c r="E360" s="746">
        <v>0</v>
      </c>
      <c r="F360" s="747">
        <v>0</v>
      </c>
      <c r="G360" s="747">
        <v>0</v>
      </c>
      <c r="H360" s="747">
        <v>0</v>
      </c>
      <c r="I360" s="748"/>
      <c r="J360" s="748"/>
      <c r="K360" s="741" t="s">
        <v>1574</v>
      </c>
    </row>
    <row r="361" spans="1:11" s="62" customFormat="1" ht="36" customHeight="1">
      <c r="A361" s="742">
        <v>350</v>
      </c>
      <c r="B361" s="743" t="s">
        <v>831</v>
      </c>
      <c r="C361" s="744" t="s">
        <v>292</v>
      </c>
      <c r="D361" s="745">
        <v>4</v>
      </c>
      <c r="E361" s="746">
        <v>0</v>
      </c>
      <c r="F361" s="747">
        <v>0</v>
      </c>
      <c r="G361" s="747">
        <v>0</v>
      </c>
      <c r="H361" s="747">
        <v>0</v>
      </c>
      <c r="I361" s="748"/>
      <c r="J361" s="748"/>
      <c r="K361" s="741" t="s">
        <v>1574</v>
      </c>
    </row>
    <row r="362" spans="1:11" s="62" customFormat="1" ht="36" customHeight="1">
      <c r="A362" s="742">
        <v>351</v>
      </c>
      <c r="B362" s="743" t="s">
        <v>832</v>
      </c>
      <c r="C362" s="744" t="s">
        <v>292</v>
      </c>
      <c r="D362" s="745">
        <v>4</v>
      </c>
      <c r="E362" s="746">
        <v>0</v>
      </c>
      <c r="F362" s="747">
        <v>0</v>
      </c>
      <c r="G362" s="747">
        <v>0</v>
      </c>
      <c r="H362" s="747">
        <v>0</v>
      </c>
      <c r="I362" s="748"/>
      <c r="J362" s="748"/>
      <c r="K362" s="741" t="s">
        <v>1574</v>
      </c>
    </row>
    <row r="363" spans="1:11" s="62" customFormat="1" ht="36" customHeight="1">
      <c r="A363" s="742">
        <v>352</v>
      </c>
      <c r="B363" s="743" t="s">
        <v>833</v>
      </c>
      <c r="C363" s="744" t="s">
        <v>292</v>
      </c>
      <c r="D363" s="745">
        <v>4</v>
      </c>
      <c r="E363" s="746">
        <v>0</v>
      </c>
      <c r="F363" s="747">
        <v>0</v>
      </c>
      <c r="G363" s="747">
        <v>0</v>
      </c>
      <c r="H363" s="747">
        <v>0</v>
      </c>
      <c r="I363" s="748"/>
      <c r="J363" s="748"/>
      <c r="K363" s="741" t="s">
        <v>1574</v>
      </c>
    </row>
    <row r="364" spans="1:11" s="62" customFormat="1" ht="36" customHeight="1">
      <c r="A364" s="742">
        <v>353</v>
      </c>
      <c r="B364" s="743" t="s">
        <v>258</v>
      </c>
      <c r="C364" s="744" t="s">
        <v>292</v>
      </c>
      <c r="D364" s="745">
        <v>24</v>
      </c>
      <c r="E364" s="746">
        <v>0</v>
      </c>
      <c r="F364" s="747">
        <v>0</v>
      </c>
      <c r="G364" s="747">
        <v>0</v>
      </c>
      <c r="H364" s="747">
        <v>0</v>
      </c>
      <c r="I364" s="748"/>
      <c r="J364" s="748"/>
      <c r="K364" s="741" t="s">
        <v>1574</v>
      </c>
    </row>
    <row r="365" spans="1:11" s="62" customFormat="1" ht="36" customHeight="1">
      <c r="A365" s="742">
        <v>354</v>
      </c>
      <c r="B365" s="750" t="s">
        <v>834</v>
      </c>
      <c r="C365" s="744" t="s">
        <v>292</v>
      </c>
      <c r="D365" s="762">
        <v>30</v>
      </c>
      <c r="E365" s="746">
        <v>3018</v>
      </c>
      <c r="F365" s="747">
        <v>482.88</v>
      </c>
      <c r="G365" s="747">
        <v>3501</v>
      </c>
      <c r="H365" s="747">
        <v>105030</v>
      </c>
      <c r="I365" s="748" t="s">
        <v>375</v>
      </c>
      <c r="J365" s="748" t="s">
        <v>1624</v>
      </c>
      <c r="K365" s="741" t="s">
        <v>1572</v>
      </c>
    </row>
    <row r="366" spans="1:11" s="62" customFormat="1" ht="36" customHeight="1">
      <c r="A366" s="742">
        <v>355</v>
      </c>
      <c r="B366" s="750" t="s">
        <v>835</v>
      </c>
      <c r="C366" s="744" t="s">
        <v>292</v>
      </c>
      <c r="D366" s="762">
        <v>30</v>
      </c>
      <c r="E366" s="746">
        <v>1781</v>
      </c>
      <c r="F366" s="747">
        <v>284.95999999999998</v>
      </c>
      <c r="G366" s="747">
        <v>2066</v>
      </c>
      <c r="H366" s="747">
        <v>61980</v>
      </c>
      <c r="I366" s="748" t="s">
        <v>517</v>
      </c>
      <c r="J366" s="748" t="s">
        <v>608</v>
      </c>
      <c r="K366" s="741" t="s">
        <v>1572</v>
      </c>
    </row>
    <row r="367" spans="1:11" s="62" customFormat="1" ht="36" customHeight="1">
      <c r="A367" s="742">
        <v>356</v>
      </c>
      <c r="B367" s="743" t="s">
        <v>259</v>
      </c>
      <c r="C367" s="744" t="s">
        <v>292</v>
      </c>
      <c r="D367" s="745">
        <v>100</v>
      </c>
      <c r="E367" s="746">
        <v>2241</v>
      </c>
      <c r="F367" s="747">
        <v>358.56</v>
      </c>
      <c r="G367" s="747">
        <v>2600</v>
      </c>
      <c r="H367" s="747">
        <v>260000</v>
      </c>
      <c r="I367" s="748" t="s">
        <v>517</v>
      </c>
      <c r="J367" s="748" t="s">
        <v>608</v>
      </c>
      <c r="K367" s="741" t="s">
        <v>1572</v>
      </c>
    </row>
    <row r="368" spans="1:11" s="62" customFormat="1" ht="32.25" customHeight="1">
      <c r="A368" s="742">
        <v>357</v>
      </c>
      <c r="B368" s="743" t="s">
        <v>260</v>
      </c>
      <c r="C368" s="744" t="s">
        <v>292</v>
      </c>
      <c r="D368" s="745">
        <v>100</v>
      </c>
      <c r="E368" s="746">
        <v>2241</v>
      </c>
      <c r="F368" s="747">
        <v>358.56</v>
      </c>
      <c r="G368" s="747">
        <v>2600</v>
      </c>
      <c r="H368" s="747">
        <v>260000</v>
      </c>
      <c r="I368" s="748" t="s">
        <v>517</v>
      </c>
      <c r="J368" s="748" t="s">
        <v>608</v>
      </c>
      <c r="K368" s="741" t="s">
        <v>1572</v>
      </c>
    </row>
    <row r="369" spans="1:11" s="62" customFormat="1" ht="32.25" customHeight="1">
      <c r="A369" s="742">
        <v>358</v>
      </c>
      <c r="B369" s="743" t="s">
        <v>261</v>
      </c>
      <c r="C369" s="744" t="s">
        <v>292</v>
      </c>
      <c r="D369" s="745">
        <v>20</v>
      </c>
      <c r="E369" s="746">
        <v>0</v>
      </c>
      <c r="F369" s="747">
        <v>0</v>
      </c>
      <c r="G369" s="747">
        <v>0</v>
      </c>
      <c r="H369" s="747">
        <v>0</v>
      </c>
      <c r="I369" s="748"/>
      <c r="J369" s="748"/>
      <c r="K369" s="741" t="s">
        <v>1574</v>
      </c>
    </row>
    <row r="370" spans="1:11" s="62" customFormat="1" ht="32.25" customHeight="1">
      <c r="A370" s="742">
        <v>359</v>
      </c>
      <c r="B370" s="743" t="s">
        <v>262</v>
      </c>
      <c r="C370" s="744" t="s">
        <v>292</v>
      </c>
      <c r="D370" s="745">
        <v>20</v>
      </c>
      <c r="E370" s="746">
        <v>2241</v>
      </c>
      <c r="F370" s="747">
        <v>358.56</v>
      </c>
      <c r="G370" s="747">
        <v>2600</v>
      </c>
      <c r="H370" s="747">
        <v>52000</v>
      </c>
      <c r="I370" s="748" t="s">
        <v>517</v>
      </c>
      <c r="J370" s="748" t="s">
        <v>608</v>
      </c>
      <c r="K370" s="741" t="s">
        <v>1572</v>
      </c>
    </row>
    <row r="371" spans="1:11" s="62" customFormat="1" ht="32.25" customHeight="1">
      <c r="A371" s="742">
        <v>360</v>
      </c>
      <c r="B371" s="743" t="s">
        <v>263</v>
      </c>
      <c r="C371" s="744" t="s">
        <v>292</v>
      </c>
      <c r="D371" s="745">
        <v>4</v>
      </c>
      <c r="E371" s="746">
        <v>2343</v>
      </c>
      <c r="F371" s="747">
        <v>374.88</v>
      </c>
      <c r="G371" s="747">
        <v>2718</v>
      </c>
      <c r="H371" s="747">
        <v>10872</v>
      </c>
      <c r="I371" s="748" t="s">
        <v>517</v>
      </c>
      <c r="J371" s="748" t="s">
        <v>608</v>
      </c>
      <c r="K371" s="741" t="s">
        <v>1572</v>
      </c>
    </row>
    <row r="372" spans="1:11" s="62" customFormat="1" ht="32.25" customHeight="1">
      <c r="A372" s="742">
        <v>361</v>
      </c>
      <c r="B372" s="743" t="s">
        <v>264</v>
      </c>
      <c r="C372" s="744" t="s">
        <v>292</v>
      </c>
      <c r="D372" s="745">
        <v>12</v>
      </c>
      <c r="E372" s="746">
        <v>1989</v>
      </c>
      <c r="F372" s="747">
        <v>318.24</v>
      </c>
      <c r="G372" s="747">
        <v>2307</v>
      </c>
      <c r="H372" s="747">
        <v>27684</v>
      </c>
      <c r="I372" s="748" t="s">
        <v>363</v>
      </c>
      <c r="J372" s="748" t="s">
        <v>609</v>
      </c>
      <c r="K372" s="741" t="s">
        <v>1572</v>
      </c>
    </row>
    <row r="373" spans="1:11" s="62" customFormat="1" ht="32.25" customHeight="1">
      <c r="A373" s="742">
        <v>362</v>
      </c>
      <c r="B373" s="750" t="s">
        <v>836</v>
      </c>
      <c r="C373" s="744" t="s">
        <v>292</v>
      </c>
      <c r="D373" s="745">
        <v>4</v>
      </c>
      <c r="E373" s="746">
        <v>1582</v>
      </c>
      <c r="F373" s="747">
        <v>253.12</v>
      </c>
      <c r="G373" s="747">
        <v>1835</v>
      </c>
      <c r="H373" s="747">
        <v>7340</v>
      </c>
      <c r="I373" s="748" t="s">
        <v>517</v>
      </c>
      <c r="J373" s="748" t="s">
        <v>608</v>
      </c>
      <c r="K373" s="741" t="s">
        <v>1572</v>
      </c>
    </row>
    <row r="374" spans="1:11" s="62" customFormat="1" ht="32.25" customHeight="1">
      <c r="A374" s="742">
        <v>363</v>
      </c>
      <c r="B374" s="743" t="s">
        <v>265</v>
      </c>
      <c r="C374" s="744" t="s">
        <v>292</v>
      </c>
      <c r="D374" s="745">
        <v>16</v>
      </c>
      <c r="E374" s="746">
        <v>1875</v>
      </c>
      <c r="F374" s="747">
        <v>300</v>
      </c>
      <c r="G374" s="747">
        <v>2175</v>
      </c>
      <c r="H374" s="747">
        <v>34800</v>
      </c>
      <c r="I374" s="748" t="s">
        <v>364</v>
      </c>
      <c r="J374" s="748" t="s">
        <v>607</v>
      </c>
      <c r="K374" s="741" t="s">
        <v>1572</v>
      </c>
    </row>
    <row r="375" spans="1:11" s="62" customFormat="1" ht="32.25" customHeight="1">
      <c r="A375" s="742">
        <v>364</v>
      </c>
      <c r="B375" s="750" t="s">
        <v>837</v>
      </c>
      <c r="C375" s="744" t="s">
        <v>292</v>
      </c>
      <c r="D375" s="745">
        <v>4</v>
      </c>
      <c r="E375" s="746">
        <v>1781</v>
      </c>
      <c r="F375" s="747">
        <v>284.95999999999998</v>
      </c>
      <c r="G375" s="747">
        <v>2066</v>
      </c>
      <c r="H375" s="747">
        <v>8264</v>
      </c>
      <c r="I375" s="748" t="s">
        <v>517</v>
      </c>
      <c r="J375" s="748" t="s">
        <v>1625</v>
      </c>
      <c r="K375" s="741" t="s">
        <v>1572</v>
      </c>
    </row>
    <row r="376" spans="1:11" s="62" customFormat="1" ht="32.25" customHeight="1">
      <c r="A376" s="742">
        <v>365</v>
      </c>
      <c r="B376" s="750" t="s">
        <v>838</v>
      </c>
      <c r="C376" s="744" t="s">
        <v>292</v>
      </c>
      <c r="D376" s="745">
        <v>4</v>
      </c>
      <c r="E376" s="746">
        <v>1875</v>
      </c>
      <c r="F376" s="747">
        <v>300</v>
      </c>
      <c r="G376" s="747">
        <v>2175</v>
      </c>
      <c r="H376" s="747">
        <v>8700</v>
      </c>
      <c r="I376" s="748" t="s">
        <v>364</v>
      </c>
      <c r="J376" s="748" t="s">
        <v>607</v>
      </c>
      <c r="K376" s="741" t="s">
        <v>1572</v>
      </c>
    </row>
    <row r="377" spans="1:11" s="62" customFormat="1" ht="32.25" customHeight="1">
      <c r="A377" s="742">
        <v>366</v>
      </c>
      <c r="B377" s="743" t="s">
        <v>266</v>
      </c>
      <c r="C377" s="744" t="s">
        <v>292</v>
      </c>
      <c r="D377" s="745">
        <v>20</v>
      </c>
      <c r="E377" s="746">
        <v>0</v>
      </c>
      <c r="F377" s="747">
        <v>0</v>
      </c>
      <c r="G377" s="747">
        <v>0</v>
      </c>
      <c r="H377" s="747">
        <v>0</v>
      </c>
      <c r="I377" s="748"/>
      <c r="J377" s="748"/>
      <c r="K377" s="741" t="s">
        <v>1574</v>
      </c>
    </row>
    <row r="378" spans="1:11" s="62" customFormat="1" ht="32.25" customHeight="1">
      <c r="A378" s="742">
        <v>367</v>
      </c>
      <c r="B378" s="750" t="s">
        <v>839</v>
      </c>
      <c r="C378" s="744" t="s">
        <v>292</v>
      </c>
      <c r="D378" s="745">
        <v>4</v>
      </c>
      <c r="E378" s="746">
        <v>1781</v>
      </c>
      <c r="F378" s="747">
        <v>284.95999999999998</v>
      </c>
      <c r="G378" s="747">
        <v>2066</v>
      </c>
      <c r="H378" s="747">
        <v>8264</v>
      </c>
      <c r="I378" s="748" t="s">
        <v>517</v>
      </c>
      <c r="J378" s="748" t="s">
        <v>608</v>
      </c>
      <c r="K378" s="741" t="s">
        <v>1572</v>
      </c>
    </row>
    <row r="379" spans="1:11" s="62" customFormat="1" ht="32.25" customHeight="1">
      <c r="A379" s="742">
        <v>368</v>
      </c>
      <c r="B379" s="743" t="s">
        <v>267</v>
      </c>
      <c r="C379" s="744" t="s">
        <v>292</v>
      </c>
      <c r="D379" s="745">
        <v>20</v>
      </c>
      <c r="E379" s="746">
        <v>2343</v>
      </c>
      <c r="F379" s="747">
        <v>374.88</v>
      </c>
      <c r="G379" s="747">
        <v>2718</v>
      </c>
      <c r="H379" s="747">
        <v>54360</v>
      </c>
      <c r="I379" s="748" t="s">
        <v>517</v>
      </c>
      <c r="J379" s="748" t="s">
        <v>608</v>
      </c>
      <c r="K379" s="741" t="s">
        <v>1572</v>
      </c>
    </row>
    <row r="380" spans="1:11" s="62" customFormat="1" ht="32.25" customHeight="1">
      <c r="A380" s="742">
        <v>369</v>
      </c>
      <c r="B380" s="743" t="s">
        <v>268</v>
      </c>
      <c r="C380" s="744" t="s">
        <v>292</v>
      </c>
      <c r="D380" s="745">
        <v>20</v>
      </c>
      <c r="E380" s="746">
        <v>2273</v>
      </c>
      <c r="F380" s="747">
        <v>363.68</v>
      </c>
      <c r="G380" s="747">
        <v>2637</v>
      </c>
      <c r="H380" s="747">
        <v>52740</v>
      </c>
      <c r="I380" s="748" t="s">
        <v>517</v>
      </c>
      <c r="J380" s="748" t="s">
        <v>608</v>
      </c>
      <c r="K380" s="741" t="s">
        <v>1572</v>
      </c>
    </row>
    <row r="381" spans="1:11" s="62" customFormat="1" ht="32.25" customHeight="1">
      <c r="A381" s="742">
        <v>370</v>
      </c>
      <c r="B381" s="750" t="s">
        <v>840</v>
      </c>
      <c r="C381" s="744" t="s">
        <v>292</v>
      </c>
      <c r="D381" s="745">
        <v>4</v>
      </c>
      <c r="E381" s="746">
        <v>0</v>
      </c>
      <c r="F381" s="747">
        <v>0</v>
      </c>
      <c r="G381" s="747">
        <v>0</v>
      </c>
      <c r="H381" s="747">
        <v>0</v>
      </c>
      <c r="I381" s="748"/>
      <c r="J381" s="748"/>
      <c r="K381" s="741" t="s">
        <v>1574</v>
      </c>
    </row>
    <row r="382" spans="1:11" s="62" customFormat="1" ht="36" customHeight="1">
      <c r="A382" s="742">
        <v>371</v>
      </c>
      <c r="B382" s="743" t="s">
        <v>269</v>
      </c>
      <c r="C382" s="744" t="s">
        <v>292</v>
      </c>
      <c r="D382" s="745">
        <v>20</v>
      </c>
      <c r="E382" s="746">
        <v>2241</v>
      </c>
      <c r="F382" s="747">
        <v>358.56</v>
      </c>
      <c r="G382" s="747">
        <v>2600</v>
      </c>
      <c r="H382" s="747">
        <v>52000</v>
      </c>
      <c r="I382" s="748" t="s">
        <v>517</v>
      </c>
      <c r="J382" s="748" t="s">
        <v>608</v>
      </c>
      <c r="K382" s="741" t="s">
        <v>1572</v>
      </c>
    </row>
    <row r="383" spans="1:11" s="62" customFormat="1" ht="36" customHeight="1">
      <c r="A383" s="742">
        <v>372</v>
      </c>
      <c r="B383" s="743" t="s">
        <v>841</v>
      </c>
      <c r="C383" s="744" t="s">
        <v>292</v>
      </c>
      <c r="D383" s="745">
        <v>4</v>
      </c>
      <c r="E383" s="746">
        <v>0</v>
      </c>
      <c r="F383" s="747">
        <v>0</v>
      </c>
      <c r="G383" s="747">
        <v>0</v>
      </c>
      <c r="H383" s="747">
        <v>0</v>
      </c>
      <c r="I383" s="748"/>
      <c r="J383" s="748"/>
      <c r="K383" s="741" t="s">
        <v>1574</v>
      </c>
    </row>
    <row r="384" spans="1:11" s="62" customFormat="1" ht="36" customHeight="1">
      <c r="A384" s="742">
        <v>373</v>
      </c>
      <c r="B384" s="743" t="s">
        <v>842</v>
      </c>
      <c r="C384" s="744" t="s">
        <v>292</v>
      </c>
      <c r="D384" s="745">
        <v>4</v>
      </c>
      <c r="E384" s="746">
        <v>25000</v>
      </c>
      <c r="F384" s="747">
        <v>4000</v>
      </c>
      <c r="G384" s="747">
        <v>29000</v>
      </c>
      <c r="H384" s="747">
        <v>116000</v>
      </c>
      <c r="I384" s="748" t="s">
        <v>363</v>
      </c>
      <c r="J384" s="748" t="s">
        <v>609</v>
      </c>
      <c r="K384" s="741" t="s">
        <v>1572</v>
      </c>
    </row>
    <row r="385" spans="1:11" s="62" customFormat="1" ht="36" customHeight="1">
      <c r="A385" s="742">
        <v>374</v>
      </c>
      <c r="B385" s="743" t="s">
        <v>843</v>
      </c>
      <c r="C385" s="744" t="s">
        <v>292</v>
      </c>
      <c r="D385" s="745">
        <v>4</v>
      </c>
      <c r="E385" s="746">
        <v>25000</v>
      </c>
      <c r="F385" s="747">
        <v>4000</v>
      </c>
      <c r="G385" s="747">
        <v>29000</v>
      </c>
      <c r="H385" s="747">
        <v>116000</v>
      </c>
      <c r="I385" s="748" t="s">
        <v>363</v>
      </c>
      <c r="J385" s="748" t="s">
        <v>609</v>
      </c>
      <c r="K385" s="741" t="s">
        <v>1572</v>
      </c>
    </row>
    <row r="386" spans="1:11" s="62" customFormat="1" ht="36" customHeight="1">
      <c r="A386" s="742">
        <v>375</v>
      </c>
      <c r="B386" s="743" t="s">
        <v>844</v>
      </c>
      <c r="C386" s="744" t="s">
        <v>292</v>
      </c>
      <c r="D386" s="745">
        <v>4</v>
      </c>
      <c r="E386" s="746">
        <v>25000</v>
      </c>
      <c r="F386" s="747">
        <v>4000</v>
      </c>
      <c r="G386" s="747">
        <v>29000</v>
      </c>
      <c r="H386" s="747">
        <v>116000</v>
      </c>
      <c r="I386" s="748" t="s">
        <v>363</v>
      </c>
      <c r="J386" s="748" t="s">
        <v>609</v>
      </c>
      <c r="K386" s="741" t="s">
        <v>1572</v>
      </c>
    </row>
    <row r="387" spans="1:11" s="62" customFormat="1" ht="32.25" customHeight="1">
      <c r="A387" s="742">
        <v>376</v>
      </c>
      <c r="B387" s="743" t="s">
        <v>270</v>
      </c>
      <c r="C387" s="744" t="s">
        <v>292</v>
      </c>
      <c r="D387" s="745">
        <v>1200</v>
      </c>
      <c r="E387" s="746">
        <v>920</v>
      </c>
      <c r="F387" s="747">
        <v>0</v>
      </c>
      <c r="G387" s="747">
        <v>920</v>
      </c>
      <c r="H387" s="747">
        <v>1104000</v>
      </c>
      <c r="I387" s="748" t="s">
        <v>719</v>
      </c>
      <c r="J387" s="748" t="s">
        <v>520</v>
      </c>
      <c r="K387" s="741" t="s">
        <v>1574</v>
      </c>
    </row>
    <row r="388" spans="1:11" s="62" customFormat="1" ht="32.25" customHeight="1">
      <c r="A388" s="742">
        <v>377</v>
      </c>
      <c r="B388" s="743" t="s">
        <v>271</v>
      </c>
      <c r="C388" s="744" t="s">
        <v>292</v>
      </c>
      <c r="D388" s="745">
        <v>1600</v>
      </c>
      <c r="E388" s="746">
        <v>1045</v>
      </c>
      <c r="F388" s="747">
        <v>0</v>
      </c>
      <c r="G388" s="747">
        <v>1045</v>
      </c>
      <c r="H388" s="747">
        <v>1672000</v>
      </c>
      <c r="I388" s="748" t="s">
        <v>719</v>
      </c>
      <c r="J388" s="748" t="s">
        <v>520</v>
      </c>
      <c r="K388" s="741" t="s">
        <v>1574</v>
      </c>
    </row>
    <row r="389" spans="1:11" s="62" customFormat="1" ht="32.25" customHeight="1">
      <c r="A389" s="742">
        <v>378</v>
      </c>
      <c r="B389" s="743" t="s">
        <v>272</v>
      </c>
      <c r="C389" s="744" t="s">
        <v>292</v>
      </c>
      <c r="D389" s="745">
        <v>800</v>
      </c>
      <c r="E389" s="746">
        <v>1295</v>
      </c>
      <c r="F389" s="747">
        <v>0</v>
      </c>
      <c r="G389" s="747">
        <v>1295</v>
      </c>
      <c r="H389" s="747">
        <v>1036000</v>
      </c>
      <c r="I389" s="748" t="s">
        <v>719</v>
      </c>
      <c r="J389" s="748" t="s">
        <v>520</v>
      </c>
      <c r="K389" s="741" t="s">
        <v>1574</v>
      </c>
    </row>
    <row r="390" spans="1:11" s="62" customFormat="1" ht="32.25" customHeight="1">
      <c r="A390" s="742">
        <v>379</v>
      </c>
      <c r="B390" s="743" t="s">
        <v>273</v>
      </c>
      <c r="C390" s="744" t="s">
        <v>292</v>
      </c>
      <c r="D390" s="745">
        <v>288</v>
      </c>
      <c r="E390" s="746">
        <v>6744</v>
      </c>
      <c r="F390" s="747">
        <v>0</v>
      </c>
      <c r="G390" s="747">
        <v>6744</v>
      </c>
      <c r="H390" s="747">
        <v>1942272</v>
      </c>
      <c r="I390" s="748" t="s">
        <v>447</v>
      </c>
      <c r="J390" s="748" t="s">
        <v>448</v>
      </c>
      <c r="K390" s="741" t="s">
        <v>1574</v>
      </c>
    </row>
    <row r="391" spans="1:11" s="62" customFormat="1" ht="32.25" customHeight="1">
      <c r="A391" s="742">
        <v>380</v>
      </c>
      <c r="B391" s="743" t="s">
        <v>274</v>
      </c>
      <c r="C391" s="744" t="s">
        <v>292</v>
      </c>
      <c r="D391" s="745">
        <v>288</v>
      </c>
      <c r="E391" s="746">
        <v>8678</v>
      </c>
      <c r="F391" s="747">
        <v>0</v>
      </c>
      <c r="G391" s="747">
        <v>8678</v>
      </c>
      <c r="H391" s="747">
        <v>2499264</v>
      </c>
      <c r="I391" s="748" t="s">
        <v>447</v>
      </c>
      <c r="J391" s="748" t="s">
        <v>448</v>
      </c>
      <c r="K391" s="741" t="s">
        <v>1574</v>
      </c>
    </row>
    <row r="392" spans="1:11" s="62" customFormat="1" ht="28.5" customHeight="1">
      <c r="A392" s="742">
        <v>381</v>
      </c>
      <c r="B392" s="743" t="s">
        <v>275</v>
      </c>
      <c r="C392" s="744" t="s">
        <v>292</v>
      </c>
      <c r="D392" s="745">
        <v>288</v>
      </c>
      <c r="E392" s="746">
        <v>10002</v>
      </c>
      <c r="F392" s="747">
        <v>0</v>
      </c>
      <c r="G392" s="747">
        <v>10002</v>
      </c>
      <c r="H392" s="747">
        <v>2880576</v>
      </c>
      <c r="I392" s="748" t="s">
        <v>447</v>
      </c>
      <c r="J392" s="748" t="s">
        <v>448</v>
      </c>
      <c r="K392" s="741" t="s">
        <v>1574</v>
      </c>
    </row>
    <row r="393" spans="1:11" s="62" customFormat="1" ht="28.5" customHeight="1">
      <c r="A393" s="742">
        <v>382</v>
      </c>
      <c r="B393" s="743" t="s">
        <v>276</v>
      </c>
      <c r="C393" s="744" t="s">
        <v>292</v>
      </c>
      <c r="D393" s="745">
        <v>1600</v>
      </c>
      <c r="E393" s="746">
        <v>978</v>
      </c>
      <c r="F393" s="747">
        <v>0</v>
      </c>
      <c r="G393" s="747">
        <v>978</v>
      </c>
      <c r="H393" s="747">
        <v>1564800</v>
      </c>
      <c r="I393" s="757" t="s">
        <v>610</v>
      </c>
      <c r="J393" s="748" t="s">
        <v>613</v>
      </c>
      <c r="K393" s="741" t="s">
        <v>1574</v>
      </c>
    </row>
    <row r="394" spans="1:11" s="62" customFormat="1" ht="28.5" customHeight="1">
      <c r="A394" s="742">
        <v>383</v>
      </c>
      <c r="B394" s="743" t="s">
        <v>277</v>
      </c>
      <c r="C394" s="744" t="s">
        <v>292</v>
      </c>
      <c r="D394" s="745">
        <v>1600</v>
      </c>
      <c r="E394" s="746">
        <v>1250</v>
      </c>
      <c r="F394" s="747">
        <v>0</v>
      </c>
      <c r="G394" s="747">
        <v>1250</v>
      </c>
      <c r="H394" s="747">
        <v>2000000</v>
      </c>
      <c r="I394" s="757" t="s">
        <v>610</v>
      </c>
      <c r="J394" s="748" t="s">
        <v>613</v>
      </c>
      <c r="K394" s="741" t="s">
        <v>1574</v>
      </c>
    </row>
    <row r="395" spans="1:11" s="62" customFormat="1" ht="28.5" customHeight="1">
      <c r="A395" s="742">
        <v>384</v>
      </c>
      <c r="B395" s="743" t="s">
        <v>278</v>
      </c>
      <c r="C395" s="744" t="s">
        <v>292</v>
      </c>
      <c r="D395" s="745">
        <v>1600</v>
      </c>
      <c r="E395" s="746">
        <v>1477</v>
      </c>
      <c r="F395" s="747">
        <v>0</v>
      </c>
      <c r="G395" s="747">
        <v>1477</v>
      </c>
      <c r="H395" s="747">
        <v>2363200</v>
      </c>
      <c r="I395" s="757" t="s">
        <v>610</v>
      </c>
      <c r="J395" s="748" t="s">
        <v>613</v>
      </c>
      <c r="K395" s="741" t="s">
        <v>1574</v>
      </c>
    </row>
    <row r="396" spans="1:11" s="62" customFormat="1" ht="28.5" customHeight="1">
      <c r="A396" s="742">
        <v>385</v>
      </c>
      <c r="B396" s="743" t="s">
        <v>281</v>
      </c>
      <c r="C396" s="744" t="s">
        <v>292</v>
      </c>
      <c r="D396" s="745">
        <v>288</v>
      </c>
      <c r="E396" s="746">
        <v>12078</v>
      </c>
      <c r="F396" s="747">
        <v>0</v>
      </c>
      <c r="G396" s="747">
        <v>12078</v>
      </c>
      <c r="H396" s="747">
        <v>3478464</v>
      </c>
      <c r="I396" s="748" t="s">
        <v>1626</v>
      </c>
      <c r="J396" s="748" t="s">
        <v>648</v>
      </c>
      <c r="K396" s="741" t="s">
        <v>1574</v>
      </c>
    </row>
    <row r="397" spans="1:11" s="62" customFormat="1" ht="28.5" customHeight="1">
      <c r="A397" s="742">
        <v>386</v>
      </c>
      <c r="B397" s="743" t="s">
        <v>282</v>
      </c>
      <c r="C397" s="744" t="s">
        <v>292</v>
      </c>
      <c r="D397" s="745">
        <v>96</v>
      </c>
      <c r="E397" s="746">
        <v>11667</v>
      </c>
      <c r="F397" s="747">
        <v>0</v>
      </c>
      <c r="G397" s="747">
        <v>11667</v>
      </c>
      <c r="H397" s="747">
        <v>1120032</v>
      </c>
      <c r="I397" s="748" t="s">
        <v>1627</v>
      </c>
      <c r="J397" s="748" t="s">
        <v>648</v>
      </c>
      <c r="K397" s="741" t="s">
        <v>1574</v>
      </c>
    </row>
    <row r="398" spans="1:11" s="62" customFormat="1" ht="28.5" customHeight="1">
      <c r="A398" s="742">
        <v>387</v>
      </c>
      <c r="B398" s="743" t="s">
        <v>284</v>
      </c>
      <c r="C398" s="744" t="s">
        <v>292</v>
      </c>
      <c r="D398" s="745">
        <v>288</v>
      </c>
      <c r="E398" s="746">
        <v>5814</v>
      </c>
      <c r="F398" s="747">
        <v>0</v>
      </c>
      <c r="G398" s="747">
        <v>5814</v>
      </c>
      <c r="H398" s="747">
        <v>1674432</v>
      </c>
      <c r="I398" s="748" t="s">
        <v>1581</v>
      </c>
      <c r="J398" s="748" t="s">
        <v>614</v>
      </c>
      <c r="K398" s="741" t="s">
        <v>1574</v>
      </c>
    </row>
    <row r="399" spans="1:11" s="62" customFormat="1" ht="28.5" customHeight="1">
      <c r="A399" s="742">
        <v>388</v>
      </c>
      <c r="B399" s="743" t="s">
        <v>286</v>
      </c>
      <c r="C399" s="744" t="s">
        <v>292</v>
      </c>
      <c r="D399" s="745">
        <v>48</v>
      </c>
      <c r="E399" s="746">
        <v>12251</v>
      </c>
      <c r="F399" s="747">
        <v>0</v>
      </c>
      <c r="G399" s="747">
        <v>12251</v>
      </c>
      <c r="H399" s="747">
        <v>588048</v>
      </c>
      <c r="I399" s="748" t="s">
        <v>1628</v>
      </c>
      <c r="J399" s="748" t="s">
        <v>648</v>
      </c>
      <c r="K399" s="741" t="s">
        <v>1574</v>
      </c>
    </row>
    <row r="400" spans="1:11" s="62" customFormat="1" ht="28.5" customHeight="1">
      <c r="A400" s="742">
        <v>389</v>
      </c>
      <c r="B400" s="743" t="s">
        <v>280</v>
      </c>
      <c r="C400" s="744" t="s">
        <v>292</v>
      </c>
      <c r="D400" s="745">
        <v>240</v>
      </c>
      <c r="E400" s="746">
        <v>12078</v>
      </c>
      <c r="F400" s="747">
        <v>0</v>
      </c>
      <c r="G400" s="747">
        <v>12078</v>
      </c>
      <c r="H400" s="747">
        <v>2898720</v>
      </c>
      <c r="I400" s="748" t="s">
        <v>1629</v>
      </c>
      <c r="J400" s="748" t="s">
        <v>1630</v>
      </c>
      <c r="K400" s="741" t="s">
        <v>1574</v>
      </c>
    </row>
    <row r="401" spans="1:11" s="62" customFormat="1" ht="28.5" customHeight="1">
      <c r="A401" s="742">
        <v>390</v>
      </c>
      <c r="B401" s="743" t="s">
        <v>283</v>
      </c>
      <c r="C401" s="744" t="s">
        <v>292</v>
      </c>
      <c r="D401" s="745">
        <v>240</v>
      </c>
      <c r="E401" s="746">
        <v>12078</v>
      </c>
      <c r="F401" s="747">
        <v>0</v>
      </c>
      <c r="G401" s="747">
        <v>12078</v>
      </c>
      <c r="H401" s="747">
        <v>2898720</v>
      </c>
      <c r="I401" s="748" t="s">
        <v>508</v>
      </c>
      <c r="J401" s="748" t="s">
        <v>648</v>
      </c>
      <c r="K401" s="741" t="s">
        <v>1574</v>
      </c>
    </row>
    <row r="402" spans="1:11" s="62" customFormat="1" ht="28.5" customHeight="1">
      <c r="A402" s="742">
        <v>391</v>
      </c>
      <c r="B402" s="750" t="s">
        <v>845</v>
      </c>
      <c r="C402" s="744" t="s">
        <v>292</v>
      </c>
      <c r="D402" s="745">
        <v>48</v>
      </c>
      <c r="E402" s="746">
        <v>5814</v>
      </c>
      <c r="F402" s="747">
        <v>0</v>
      </c>
      <c r="G402" s="747">
        <v>5814</v>
      </c>
      <c r="H402" s="747">
        <v>279072</v>
      </c>
      <c r="I402" s="748" t="s">
        <v>1581</v>
      </c>
      <c r="J402" s="748" t="s">
        <v>614</v>
      </c>
      <c r="K402" s="741" t="s">
        <v>1574</v>
      </c>
    </row>
    <row r="403" spans="1:11" s="62" customFormat="1" ht="28.5" customHeight="1">
      <c r="A403" s="742">
        <v>392</v>
      </c>
      <c r="B403" s="743" t="s">
        <v>285</v>
      </c>
      <c r="C403" s="744" t="s">
        <v>292</v>
      </c>
      <c r="D403" s="745">
        <v>96</v>
      </c>
      <c r="E403" s="746">
        <v>12251</v>
      </c>
      <c r="F403" s="747">
        <v>0</v>
      </c>
      <c r="G403" s="747">
        <v>12251</v>
      </c>
      <c r="H403" s="747">
        <v>1176096</v>
      </c>
      <c r="I403" s="748" t="s">
        <v>508</v>
      </c>
      <c r="J403" s="748" t="s">
        <v>450</v>
      </c>
      <c r="K403" s="741" t="s">
        <v>1574</v>
      </c>
    </row>
    <row r="404" spans="1:11" s="62" customFormat="1" ht="28.5" customHeight="1">
      <c r="A404" s="742">
        <v>393</v>
      </c>
      <c r="B404" s="750" t="s">
        <v>846</v>
      </c>
      <c r="C404" s="744" t="s">
        <v>292</v>
      </c>
      <c r="D404" s="745">
        <v>48</v>
      </c>
      <c r="E404" s="746">
        <v>12251</v>
      </c>
      <c r="F404" s="747">
        <v>0</v>
      </c>
      <c r="G404" s="747">
        <v>12251</v>
      </c>
      <c r="H404" s="747">
        <v>588048</v>
      </c>
      <c r="I404" s="748" t="s">
        <v>1628</v>
      </c>
      <c r="J404" s="748" t="s">
        <v>648</v>
      </c>
      <c r="K404" s="741" t="s">
        <v>1574</v>
      </c>
    </row>
    <row r="405" spans="1:11" s="62" customFormat="1" ht="30" customHeight="1">
      <c r="A405" s="742">
        <v>394</v>
      </c>
      <c r="B405" s="743" t="s">
        <v>287</v>
      </c>
      <c r="C405" s="744" t="s">
        <v>292</v>
      </c>
      <c r="D405" s="745">
        <v>80</v>
      </c>
      <c r="E405" s="746">
        <v>16818</v>
      </c>
      <c r="F405" s="747">
        <v>0</v>
      </c>
      <c r="G405" s="747">
        <v>16818</v>
      </c>
      <c r="H405" s="747">
        <v>1345440</v>
      </c>
      <c r="I405" s="748" t="s">
        <v>344</v>
      </c>
      <c r="J405" s="748" t="s">
        <v>535</v>
      </c>
      <c r="K405" s="741" t="s">
        <v>1574</v>
      </c>
    </row>
    <row r="406" spans="1:11" s="62" customFormat="1" ht="30" customHeight="1">
      <c r="A406" s="742">
        <v>395</v>
      </c>
      <c r="B406" s="743" t="s">
        <v>288</v>
      </c>
      <c r="C406" s="744" t="s">
        <v>883</v>
      </c>
      <c r="D406" s="745">
        <v>2000</v>
      </c>
      <c r="E406" s="746">
        <v>2500</v>
      </c>
      <c r="F406" s="747">
        <v>0</v>
      </c>
      <c r="G406" s="747">
        <v>2500</v>
      </c>
      <c r="H406" s="747">
        <v>5000000</v>
      </c>
      <c r="I406" s="748" t="s">
        <v>346</v>
      </c>
      <c r="J406" s="748" t="s">
        <v>615</v>
      </c>
      <c r="K406" s="741" t="s">
        <v>1574</v>
      </c>
    </row>
    <row r="407" spans="1:11" s="62" customFormat="1" ht="30" customHeight="1">
      <c r="A407" s="742">
        <v>396</v>
      </c>
      <c r="B407" s="743" t="s">
        <v>289</v>
      </c>
      <c r="C407" s="744" t="s">
        <v>883</v>
      </c>
      <c r="D407" s="745">
        <v>1800</v>
      </c>
      <c r="E407" s="746">
        <v>2120</v>
      </c>
      <c r="F407" s="747">
        <v>0</v>
      </c>
      <c r="G407" s="747">
        <v>2120</v>
      </c>
      <c r="H407" s="747">
        <v>3816000</v>
      </c>
      <c r="I407" s="748" t="s">
        <v>342</v>
      </c>
      <c r="J407" s="748" t="s">
        <v>1631</v>
      </c>
      <c r="K407" s="741" t="s">
        <v>1574</v>
      </c>
    </row>
    <row r="408" spans="1:11" s="340" customFormat="1" ht="48" customHeight="1">
      <c r="A408" s="763">
        <v>397</v>
      </c>
      <c r="B408" s="743" t="s">
        <v>847</v>
      </c>
      <c r="C408" s="744" t="s">
        <v>884</v>
      </c>
      <c r="D408" s="745">
        <v>40</v>
      </c>
      <c r="E408" s="746">
        <v>72495</v>
      </c>
      <c r="F408" s="747">
        <v>0</v>
      </c>
      <c r="G408" s="747">
        <v>72495</v>
      </c>
      <c r="H408" s="747">
        <v>2899800</v>
      </c>
      <c r="I408" s="744" t="s">
        <v>528</v>
      </c>
      <c r="J408" s="744" t="s">
        <v>1442</v>
      </c>
      <c r="K408" s="749" t="s">
        <v>1574</v>
      </c>
    </row>
    <row r="409" spans="1:11" s="340" customFormat="1" ht="36" customHeight="1">
      <c r="A409" s="763">
        <v>398</v>
      </c>
      <c r="B409" s="743" t="s">
        <v>848</v>
      </c>
      <c r="C409" s="744" t="s">
        <v>292</v>
      </c>
      <c r="D409" s="745">
        <v>40</v>
      </c>
      <c r="E409" s="746">
        <v>84500</v>
      </c>
      <c r="F409" s="747">
        <v>0</v>
      </c>
      <c r="G409" s="747">
        <v>84500</v>
      </c>
      <c r="H409" s="747">
        <v>3380000</v>
      </c>
      <c r="I409" s="744" t="s">
        <v>528</v>
      </c>
      <c r="J409" s="744" t="s">
        <v>1466</v>
      </c>
      <c r="K409" s="749" t="s">
        <v>1574</v>
      </c>
    </row>
    <row r="410" spans="1:11" s="340" customFormat="1" ht="36" customHeight="1">
      <c r="A410" s="763">
        <v>399</v>
      </c>
      <c r="B410" s="743" t="s">
        <v>849</v>
      </c>
      <c r="C410" s="744" t="s">
        <v>292</v>
      </c>
      <c r="D410" s="745">
        <v>40</v>
      </c>
      <c r="E410" s="746">
        <v>162205</v>
      </c>
      <c r="F410" s="747">
        <v>0</v>
      </c>
      <c r="G410" s="747">
        <v>162205</v>
      </c>
      <c r="H410" s="747">
        <v>6488200</v>
      </c>
      <c r="I410" s="744" t="s">
        <v>528</v>
      </c>
      <c r="J410" s="744" t="s">
        <v>1466</v>
      </c>
      <c r="K410" s="749" t="s">
        <v>1574</v>
      </c>
    </row>
    <row r="411" spans="1:11" s="340" customFormat="1" ht="36" customHeight="1">
      <c r="A411" s="763">
        <v>400</v>
      </c>
      <c r="B411" s="743" t="s">
        <v>850</v>
      </c>
      <c r="C411" s="744" t="s">
        <v>292</v>
      </c>
      <c r="D411" s="745">
        <v>40</v>
      </c>
      <c r="E411" s="746">
        <v>295455</v>
      </c>
      <c r="F411" s="747">
        <v>0</v>
      </c>
      <c r="G411" s="747">
        <v>295455</v>
      </c>
      <c r="H411" s="747">
        <v>11818200</v>
      </c>
      <c r="I411" s="744" t="s">
        <v>528</v>
      </c>
      <c r="J411" s="744" t="s">
        <v>1466</v>
      </c>
      <c r="K411" s="749" t="s">
        <v>1574</v>
      </c>
    </row>
    <row r="412" spans="1:11" s="340" customFormat="1" ht="36" customHeight="1">
      <c r="A412" s="763">
        <v>401</v>
      </c>
      <c r="B412" s="743" t="s">
        <v>851</v>
      </c>
      <c r="C412" s="744" t="s">
        <v>292</v>
      </c>
      <c r="D412" s="745">
        <v>40</v>
      </c>
      <c r="E412" s="746">
        <v>369432</v>
      </c>
      <c r="F412" s="747">
        <v>0</v>
      </c>
      <c r="G412" s="747">
        <v>369432</v>
      </c>
      <c r="H412" s="747">
        <v>14777280</v>
      </c>
      <c r="I412" s="744" t="s">
        <v>528</v>
      </c>
      <c r="J412" s="744" t="s">
        <v>1466</v>
      </c>
      <c r="K412" s="749" t="s">
        <v>1574</v>
      </c>
    </row>
    <row r="413" spans="1:11" s="340" customFormat="1" ht="36" customHeight="1">
      <c r="A413" s="763">
        <v>402</v>
      </c>
      <c r="B413" s="743" t="s">
        <v>852</v>
      </c>
      <c r="C413" s="744" t="s">
        <v>292</v>
      </c>
      <c r="D413" s="745">
        <v>24</v>
      </c>
      <c r="E413" s="746">
        <v>0</v>
      </c>
      <c r="F413" s="747">
        <v>0</v>
      </c>
      <c r="G413" s="747">
        <v>0</v>
      </c>
      <c r="H413" s="747">
        <v>0</v>
      </c>
      <c r="I413" s="744"/>
      <c r="J413" s="744"/>
      <c r="K413" s="749" t="s">
        <v>1574</v>
      </c>
    </row>
    <row r="414" spans="1:11" s="340" customFormat="1" ht="36" customHeight="1">
      <c r="A414" s="763">
        <v>403</v>
      </c>
      <c r="B414" s="743" t="s">
        <v>853</v>
      </c>
      <c r="C414" s="744" t="s">
        <v>292</v>
      </c>
      <c r="D414" s="745">
        <v>40</v>
      </c>
      <c r="E414" s="746">
        <v>0</v>
      </c>
      <c r="F414" s="747">
        <v>0</v>
      </c>
      <c r="G414" s="747">
        <v>0</v>
      </c>
      <c r="H414" s="747">
        <v>0</v>
      </c>
      <c r="I414" s="744"/>
      <c r="J414" s="744"/>
      <c r="K414" s="749" t="s">
        <v>1574</v>
      </c>
    </row>
    <row r="415" spans="1:11" s="340" customFormat="1" ht="36" customHeight="1">
      <c r="A415" s="763">
        <v>404</v>
      </c>
      <c r="B415" s="743" t="s">
        <v>854</v>
      </c>
      <c r="C415" s="744" t="s">
        <v>292</v>
      </c>
      <c r="D415" s="745">
        <v>40</v>
      </c>
      <c r="E415" s="746">
        <v>0</v>
      </c>
      <c r="F415" s="747">
        <v>0</v>
      </c>
      <c r="G415" s="747">
        <v>0</v>
      </c>
      <c r="H415" s="747">
        <v>0</v>
      </c>
      <c r="I415" s="744"/>
      <c r="J415" s="744"/>
      <c r="K415" s="749" t="s">
        <v>1574</v>
      </c>
    </row>
    <row r="416" spans="1:11" s="340" customFormat="1" ht="36" customHeight="1">
      <c r="A416" s="763">
        <v>405</v>
      </c>
      <c r="B416" s="743" t="s">
        <v>855</v>
      </c>
      <c r="C416" s="744" t="s">
        <v>292</v>
      </c>
      <c r="D416" s="745">
        <v>40</v>
      </c>
      <c r="E416" s="746">
        <v>19313</v>
      </c>
      <c r="F416" s="747">
        <v>0</v>
      </c>
      <c r="G416" s="747">
        <v>19313</v>
      </c>
      <c r="H416" s="747">
        <v>772520</v>
      </c>
      <c r="I416" s="744" t="s">
        <v>386</v>
      </c>
      <c r="J416" s="744" t="s">
        <v>1279</v>
      </c>
      <c r="K416" s="749" t="s">
        <v>1574</v>
      </c>
    </row>
    <row r="417" spans="1:11" s="340" customFormat="1" ht="36" customHeight="1">
      <c r="A417" s="763">
        <v>406</v>
      </c>
      <c r="B417" s="743" t="s">
        <v>856</v>
      </c>
      <c r="C417" s="744" t="s">
        <v>292</v>
      </c>
      <c r="D417" s="745">
        <v>20</v>
      </c>
      <c r="E417" s="746">
        <v>19313</v>
      </c>
      <c r="F417" s="747">
        <v>0</v>
      </c>
      <c r="G417" s="747">
        <v>19313</v>
      </c>
      <c r="H417" s="747">
        <v>386260</v>
      </c>
      <c r="I417" s="744" t="s">
        <v>386</v>
      </c>
      <c r="J417" s="744" t="s">
        <v>1279</v>
      </c>
      <c r="K417" s="749" t="s">
        <v>1574</v>
      </c>
    </row>
    <row r="418" spans="1:11" s="340" customFormat="1" ht="30.75" customHeight="1">
      <c r="A418" s="763">
        <v>407</v>
      </c>
      <c r="B418" s="750" t="s">
        <v>857</v>
      </c>
      <c r="C418" s="744" t="s">
        <v>292</v>
      </c>
      <c r="D418" s="745">
        <v>40</v>
      </c>
      <c r="E418" s="746">
        <v>0</v>
      </c>
      <c r="F418" s="747">
        <v>0</v>
      </c>
      <c r="G418" s="747">
        <v>0</v>
      </c>
      <c r="H418" s="747">
        <v>0</v>
      </c>
      <c r="I418" s="744"/>
      <c r="J418" s="744"/>
      <c r="K418" s="749" t="s">
        <v>1574</v>
      </c>
    </row>
    <row r="419" spans="1:11" s="340" customFormat="1" ht="36" customHeight="1">
      <c r="A419" s="763">
        <v>408</v>
      </c>
      <c r="B419" s="750" t="s">
        <v>858</v>
      </c>
      <c r="C419" s="744" t="s">
        <v>292</v>
      </c>
      <c r="D419" s="745">
        <v>8</v>
      </c>
      <c r="E419" s="746">
        <v>0</v>
      </c>
      <c r="F419" s="747">
        <v>0</v>
      </c>
      <c r="G419" s="747">
        <v>0</v>
      </c>
      <c r="H419" s="747">
        <v>0</v>
      </c>
      <c r="I419" s="744"/>
      <c r="J419" s="744"/>
      <c r="K419" s="749" t="s">
        <v>1574</v>
      </c>
    </row>
    <row r="420" spans="1:11" s="340" customFormat="1" ht="36" customHeight="1">
      <c r="A420" s="763">
        <v>409</v>
      </c>
      <c r="B420" s="743" t="s">
        <v>859</v>
      </c>
      <c r="C420" s="744" t="s">
        <v>292</v>
      </c>
      <c r="D420" s="745">
        <v>40</v>
      </c>
      <c r="E420" s="746">
        <v>0</v>
      </c>
      <c r="F420" s="747">
        <v>0</v>
      </c>
      <c r="G420" s="747">
        <v>0</v>
      </c>
      <c r="H420" s="747">
        <v>0</v>
      </c>
      <c r="I420" s="744"/>
      <c r="J420" s="744"/>
      <c r="K420" s="749" t="s">
        <v>1574</v>
      </c>
    </row>
    <row r="421" spans="1:11" s="340" customFormat="1" ht="36" customHeight="1">
      <c r="A421" s="763">
        <v>410</v>
      </c>
      <c r="B421" s="743" t="s">
        <v>860</v>
      </c>
      <c r="C421" s="744" t="s">
        <v>885</v>
      </c>
      <c r="D421" s="745">
        <v>16</v>
      </c>
      <c r="E421" s="746">
        <v>0</v>
      </c>
      <c r="F421" s="747">
        <v>0</v>
      </c>
      <c r="G421" s="747">
        <v>0</v>
      </c>
      <c r="H421" s="747">
        <v>0</v>
      </c>
      <c r="I421" s="744"/>
      <c r="J421" s="744"/>
      <c r="K421" s="749" t="s">
        <v>1574</v>
      </c>
    </row>
    <row r="422" spans="1:11" s="340" customFormat="1" ht="32.25" customHeight="1">
      <c r="A422" s="763">
        <v>411</v>
      </c>
      <c r="B422" s="750" t="s">
        <v>861</v>
      </c>
      <c r="C422" s="744" t="s">
        <v>292</v>
      </c>
      <c r="D422" s="745">
        <v>2</v>
      </c>
      <c r="E422" s="746">
        <v>0</v>
      </c>
      <c r="F422" s="747">
        <v>0</v>
      </c>
      <c r="G422" s="747">
        <v>0</v>
      </c>
      <c r="H422" s="747">
        <v>0</v>
      </c>
      <c r="I422" s="744"/>
      <c r="J422" s="744"/>
      <c r="K422" s="749" t="s">
        <v>1574</v>
      </c>
    </row>
    <row r="423" spans="1:11" s="340" customFormat="1" ht="32.25" customHeight="1">
      <c r="A423" s="763">
        <v>412</v>
      </c>
      <c r="B423" s="750" t="s">
        <v>862</v>
      </c>
      <c r="C423" s="744" t="s">
        <v>292</v>
      </c>
      <c r="D423" s="745">
        <v>2</v>
      </c>
      <c r="E423" s="746">
        <v>0</v>
      </c>
      <c r="F423" s="747">
        <v>0</v>
      </c>
      <c r="G423" s="747">
        <v>0</v>
      </c>
      <c r="H423" s="747">
        <v>0</v>
      </c>
      <c r="I423" s="744"/>
      <c r="J423" s="744"/>
      <c r="K423" s="749" t="s">
        <v>1574</v>
      </c>
    </row>
    <row r="424" spans="1:11" s="340" customFormat="1" ht="36" customHeight="1">
      <c r="A424" s="763">
        <v>413</v>
      </c>
      <c r="B424" s="750" t="s">
        <v>863</v>
      </c>
      <c r="C424" s="744" t="s">
        <v>292</v>
      </c>
      <c r="D424" s="745">
        <v>40</v>
      </c>
      <c r="E424" s="746">
        <v>0</v>
      </c>
      <c r="F424" s="747">
        <v>0</v>
      </c>
      <c r="G424" s="747">
        <v>0</v>
      </c>
      <c r="H424" s="747">
        <v>0</v>
      </c>
      <c r="I424" s="744"/>
      <c r="J424" s="744"/>
      <c r="K424" s="749" t="s">
        <v>1574</v>
      </c>
    </row>
    <row r="425" spans="1:11" s="340" customFormat="1" ht="32.25" customHeight="1">
      <c r="A425" s="763">
        <v>414</v>
      </c>
      <c r="B425" s="750" t="s">
        <v>864</v>
      </c>
      <c r="C425" s="744" t="s">
        <v>292</v>
      </c>
      <c r="D425" s="745">
        <v>12</v>
      </c>
      <c r="E425" s="746">
        <v>54545</v>
      </c>
      <c r="F425" s="747">
        <v>0</v>
      </c>
      <c r="G425" s="747">
        <v>54545</v>
      </c>
      <c r="H425" s="747">
        <v>654540</v>
      </c>
      <c r="I425" s="744" t="s">
        <v>363</v>
      </c>
      <c r="J425" s="744" t="s">
        <v>992</v>
      </c>
      <c r="K425" s="749" t="s">
        <v>1574</v>
      </c>
    </row>
    <row r="426" spans="1:11" s="340" customFormat="1" ht="30.75" customHeight="1">
      <c r="A426" s="763">
        <v>415</v>
      </c>
      <c r="B426" s="750" t="s">
        <v>865</v>
      </c>
      <c r="C426" s="744" t="s">
        <v>292</v>
      </c>
      <c r="D426" s="745">
        <v>32</v>
      </c>
      <c r="E426" s="746">
        <v>68182</v>
      </c>
      <c r="F426" s="747">
        <v>0</v>
      </c>
      <c r="G426" s="747">
        <v>68182</v>
      </c>
      <c r="H426" s="747">
        <v>2181824</v>
      </c>
      <c r="I426" s="744" t="s">
        <v>363</v>
      </c>
      <c r="J426" s="744" t="s">
        <v>992</v>
      </c>
      <c r="K426" s="749" t="s">
        <v>1574</v>
      </c>
    </row>
    <row r="427" spans="1:11" s="340" customFormat="1" ht="36" customHeight="1">
      <c r="A427" s="763">
        <v>416</v>
      </c>
      <c r="B427" s="743" t="s">
        <v>866</v>
      </c>
      <c r="C427" s="744" t="s">
        <v>886</v>
      </c>
      <c r="D427" s="745">
        <v>16</v>
      </c>
      <c r="E427" s="746">
        <v>0</v>
      </c>
      <c r="F427" s="747">
        <v>0</v>
      </c>
      <c r="G427" s="747">
        <v>0</v>
      </c>
      <c r="H427" s="747">
        <v>0</v>
      </c>
      <c r="I427" s="744"/>
      <c r="J427" s="744"/>
      <c r="K427" s="749" t="s">
        <v>1574</v>
      </c>
    </row>
    <row r="428" spans="1:11" s="340" customFormat="1" ht="36" customHeight="1">
      <c r="A428" s="763">
        <v>417</v>
      </c>
      <c r="B428" s="743" t="s">
        <v>867</v>
      </c>
      <c r="C428" s="744" t="s">
        <v>887</v>
      </c>
      <c r="D428" s="745">
        <v>60</v>
      </c>
      <c r="E428" s="746">
        <v>7348</v>
      </c>
      <c r="F428" s="747">
        <v>0</v>
      </c>
      <c r="G428" s="747">
        <v>7348</v>
      </c>
      <c r="H428" s="747">
        <v>440880</v>
      </c>
      <c r="I428" s="744" t="s">
        <v>386</v>
      </c>
      <c r="J428" s="744" t="s">
        <v>1345</v>
      </c>
      <c r="K428" s="749" t="s">
        <v>1574</v>
      </c>
    </row>
    <row r="429" spans="1:11" s="340" customFormat="1" ht="36" customHeight="1">
      <c r="A429" s="763">
        <v>418</v>
      </c>
      <c r="B429" s="743" t="s">
        <v>868</v>
      </c>
      <c r="C429" s="744" t="s">
        <v>887</v>
      </c>
      <c r="D429" s="745">
        <v>400</v>
      </c>
      <c r="E429" s="746">
        <v>7348</v>
      </c>
      <c r="F429" s="747">
        <v>0</v>
      </c>
      <c r="G429" s="747">
        <v>7348</v>
      </c>
      <c r="H429" s="747">
        <v>2939200</v>
      </c>
      <c r="I429" s="744" t="s">
        <v>386</v>
      </c>
      <c r="J429" s="744" t="s">
        <v>1345</v>
      </c>
      <c r="K429" s="749" t="s">
        <v>1574</v>
      </c>
    </row>
    <row r="430" spans="1:11" s="62" customFormat="1" ht="36" customHeight="1">
      <c r="A430" s="742">
        <v>419</v>
      </c>
      <c r="B430" s="764" t="s">
        <v>869</v>
      </c>
      <c r="C430" s="748" t="s">
        <v>888</v>
      </c>
      <c r="D430" s="765">
        <v>10</v>
      </c>
      <c r="E430" s="746">
        <v>0</v>
      </c>
      <c r="F430" s="747">
        <v>0</v>
      </c>
      <c r="G430" s="747">
        <v>0</v>
      </c>
      <c r="H430" s="747">
        <v>0</v>
      </c>
      <c r="I430" s="748"/>
      <c r="J430" s="748"/>
      <c r="K430" s="741" t="s">
        <v>1574</v>
      </c>
    </row>
    <row r="431" spans="1:11" s="62" customFormat="1" ht="36" customHeight="1">
      <c r="A431" s="742">
        <v>420</v>
      </c>
      <c r="B431" s="764" t="s">
        <v>870</v>
      </c>
      <c r="C431" s="748" t="s">
        <v>888</v>
      </c>
      <c r="D431" s="765">
        <v>10</v>
      </c>
      <c r="E431" s="746">
        <v>0</v>
      </c>
      <c r="F431" s="747">
        <v>0</v>
      </c>
      <c r="G431" s="747">
        <v>0</v>
      </c>
      <c r="H431" s="747">
        <v>0</v>
      </c>
      <c r="I431" s="748"/>
      <c r="J431" s="748"/>
      <c r="K431" s="741" t="s">
        <v>1574</v>
      </c>
    </row>
    <row r="432" spans="1:11" s="62" customFormat="1" ht="36" customHeight="1">
      <c r="A432" s="742">
        <v>421</v>
      </c>
      <c r="B432" s="764" t="s">
        <v>871</v>
      </c>
      <c r="C432" s="748" t="s">
        <v>888</v>
      </c>
      <c r="D432" s="765">
        <v>10</v>
      </c>
      <c r="E432" s="746">
        <v>0</v>
      </c>
      <c r="F432" s="747">
        <v>0</v>
      </c>
      <c r="G432" s="747">
        <v>0</v>
      </c>
      <c r="H432" s="747">
        <v>0</v>
      </c>
      <c r="I432" s="766"/>
      <c r="J432" s="748"/>
      <c r="K432" s="741" t="s">
        <v>1574</v>
      </c>
    </row>
    <row r="433" spans="1:11" s="62" customFormat="1" ht="36" customHeight="1">
      <c r="A433" s="742">
        <v>422</v>
      </c>
      <c r="B433" s="764" t="s">
        <v>872</v>
      </c>
      <c r="C433" s="748" t="s">
        <v>889</v>
      </c>
      <c r="D433" s="765">
        <v>3</v>
      </c>
      <c r="E433" s="746">
        <v>0</v>
      </c>
      <c r="F433" s="747">
        <v>0</v>
      </c>
      <c r="G433" s="747">
        <v>0</v>
      </c>
      <c r="H433" s="747">
        <v>0</v>
      </c>
      <c r="I433" s="748"/>
      <c r="J433" s="748"/>
      <c r="K433" s="741" t="s">
        <v>1574</v>
      </c>
    </row>
    <row r="434" spans="1:11" s="62" customFormat="1" ht="36" customHeight="1">
      <c r="A434" s="742">
        <v>423</v>
      </c>
      <c r="B434" s="764" t="s">
        <v>873</v>
      </c>
      <c r="C434" s="748" t="s">
        <v>889</v>
      </c>
      <c r="D434" s="765">
        <v>8</v>
      </c>
      <c r="E434" s="746">
        <v>0</v>
      </c>
      <c r="F434" s="747">
        <v>0</v>
      </c>
      <c r="G434" s="747">
        <v>0</v>
      </c>
      <c r="H434" s="747">
        <v>0</v>
      </c>
      <c r="I434" s="748"/>
      <c r="J434" s="748"/>
      <c r="K434" s="741" t="s">
        <v>1574</v>
      </c>
    </row>
    <row r="435" spans="1:11" s="62" customFormat="1" ht="36" customHeight="1">
      <c r="A435" s="742">
        <v>424</v>
      </c>
      <c r="B435" s="764" t="s">
        <v>874</v>
      </c>
      <c r="C435" s="748" t="s">
        <v>889</v>
      </c>
      <c r="D435" s="765">
        <v>3</v>
      </c>
      <c r="E435" s="746">
        <v>0</v>
      </c>
      <c r="F435" s="747">
        <v>0</v>
      </c>
      <c r="G435" s="747">
        <v>0</v>
      </c>
      <c r="H435" s="747">
        <v>0</v>
      </c>
      <c r="I435" s="748"/>
      <c r="J435" s="748"/>
      <c r="K435" s="741" t="s">
        <v>1574</v>
      </c>
    </row>
    <row r="436" spans="1:11" s="62" customFormat="1" ht="36" customHeight="1">
      <c r="A436" s="742">
        <v>425</v>
      </c>
      <c r="B436" s="764" t="s">
        <v>875</v>
      </c>
      <c r="C436" s="748" t="s">
        <v>890</v>
      </c>
      <c r="D436" s="765">
        <v>2</v>
      </c>
      <c r="E436" s="746">
        <v>0</v>
      </c>
      <c r="F436" s="747">
        <v>0</v>
      </c>
      <c r="G436" s="747">
        <v>0</v>
      </c>
      <c r="H436" s="747">
        <v>0</v>
      </c>
      <c r="I436" s="748"/>
      <c r="J436" s="748"/>
      <c r="K436" s="741" t="s">
        <v>1574</v>
      </c>
    </row>
    <row r="437" spans="1:11" s="62" customFormat="1" ht="36" customHeight="1" thickBot="1">
      <c r="A437" s="742">
        <v>426</v>
      </c>
      <c r="B437" s="764" t="s">
        <v>876</v>
      </c>
      <c r="C437" s="748" t="s">
        <v>890</v>
      </c>
      <c r="D437" s="765">
        <v>2</v>
      </c>
      <c r="E437" s="746">
        <v>0</v>
      </c>
      <c r="F437" s="747">
        <v>0</v>
      </c>
      <c r="G437" s="747">
        <v>0</v>
      </c>
      <c r="H437" s="767">
        <v>0</v>
      </c>
      <c r="I437" s="748"/>
      <c r="J437" s="748"/>
      <c r="K437" s="741" t="s">
        <v>1574</v>
      </c>
    </row>
    <row r="438" spans="1:11" ht="19" thickBot="1">
      <c r="A438" s="768"/>
      <c r="B438" s="832" t="s">
        <v>338</v>
      </c>
      <c r="C438" s="833"/>
      <c r="D438" s="833"/>
      <c r="E438" s="833"/>
      <c r="F438" s="833"/>
      <c r="G438" s="834">
        <f>+SUM(G12:G437)</f>
        <v>9503735</v>
      </c>
      <c r="H438" s="769">
        <v>363763210</v>
      </c>
      <c r="I438" s="770"/>
      <c r="J438" s="771"/>
      <c r="K438" s="772"/>
    </row>
    <row r="439" spans="1:11" ht="13.5" customHeight="1">
      <c r="A439" s="773"/>
      <c r="B439" s="774"/>
      <c r="C439" s="775"/>
      <c r="D439" s="776"/>
      <c r="E439" s="777"/>
      <c r="F439" s="777"/>
      <c r="G439" s="778"/>
      <c r="H439" s="778"/>
      <c r="I439" s="775"/>
      <c r="J439" s="775"/>
      <c r="K439" s="772"/>
    </row>
    <row r="440" spans="1:11" ht="13.5" customHeight="1" thickBot="1">
      <c r="A440" s="773"/>
      <c r="B440" s="774"/>
      <c r="C440" s="775"/>
      <c r="D440" s="776"/>
      <c r="E440" s="777"/>
      <c r="F440" s="777"/>
      <c r="G440" s="778"/>
      <c r="H440" s="778"/>
      <c r="I440" s="775"/>
      <c r="J440" s="775"/>
      <c r="K440" s="772"/>
    </row>
    <row r="441" spans="1:11" s="780" customFormat="1" ht="39" customHeight="1" thickBot="1">
      <c r="A441" s="900" t="s">
        <v>1632</v>
      </c>
      <c r="B441" s="901"/>
      <c r="C441" s="901"/>
      <c r="D441" s="901"/>
      <c r="E441" s="901"/>
      <c r="F441" s="901"/>
      <c r="G441" s="901"/>
      <c r="H441" s="901"/>
      <c r="I441" s="901"/>
      <c r="J441" s="902"/>
      <c r="K441" s="779"/>
    </row>
    <row r="442" spans="1:11" s="780" customFormat="1" ht="14">
      <c r="A442" s="781"/>
      <c r="B442" s="782"/>
      <c r="C442" s="782"/>
      <c r="D442" s="783"/>
      <c r="E442" s="782"/>
      <c r="F442" s="784"/>
      <c r="G442" s="785"/>
      <c r="H442" s="784"/>
      <c r="I442" s="782"/>
      <c r="J442" s="782"/>
      <c r="K442" s="786"/>
    </row>
    <row r="443" spans="1:11" s="788" customFormat="1" ht="21.75" customHeight="1">
      <c r="A443" s="903" t="s">
        <v>1633</v>
      </c>
      <c r="B443" s="904"/>
      <c r="C443" s="904"/>
      <c r="D443" s="904"/>
      <c r="E443" s="904"/>
      <c r="F443" s="904"/>
      <c r="G443" s="904"/>
      <c r="H443" s="787"/>
      <c r="K443" s="789"/>
    </row>
    <row r="444" spans="1:11" s="788" customFormat="1" ht="23.25" customHeight="1">
      <c r="A444" s="903" t="s">
        <v>1634</v>
      </c>
      <c r="B444" s="904"/>
      <c r="C444" s="904"/>
      <c r="D444" s="904"/>
      <c r="E444" s="904"/>
      <c r="F444" s="904"/>
      <c r="G444" s="904"/>
      <c r="H444" s="787"/>
      <c r="K444" s="789"/>
    </row>
    <row r="445" spans="1:11" s="788" customFormat="1" ht="23.25" customHeight="1">
      <c r="A445" s="905" t="s">
        <v>1635</v>
      </c>
      <c r="B445" s="906"/>
      <c r="C445" s="906"/>
      <c r="D445" s="906"/>
      <c r="E445" s="906"/>
      <c r="F445" s="906"/>
      <c r="G445" s="906"/>
      <c r="H445" s="787"/>
      <c r="K445" s="789"/>
    </row>
    <row r="446" spans="1:11" s="788" customFormat="1" ht="23.25" customHeight="1">
      <c r="A446" s="907" t="s">
        <v>1636</v>
      </c>
      <c r="B446" s="908"/>
      <c r="C446" s="908"/>
      <c r="D446" s="908"/>
      <c r="E446" s="908"/>
      <c r="F446" s="908"/>
      <c r="G446" s="908"/>
      <c r="H446" s="787"/>
      <c r="K446" s="789"/>
    </row>
    <row r="447" spans="1:11" s="722" customFormat="1" ht="19.5" customHeight="1">
      <c r="A447" s="790"/>
      <c r="B447" s="791"/>
      <c r="C447" s="791"/>
      <c r="D447" s="792" t="s">
        <v>1637</v>
      </c>
      <c r="E447" s="793"/>
      <c r="F447" s="794"/>
      <c r="G447" s="795"/>
      <c r="H447" s="794"/>
      <c r="I447" s="791"/>
      <c r="J447" s="791"/>
      <c r="K447" s="796"/>
    </row>
    <row r="448" spans="1:11" s="722" customFormat="1" ht="25.5" customHeight="1">
      <c r="A448" s="909" t="s">
        <v>1638</v>
      </c>
      <c r="B448" s="910"/>
      <c r="C448" s="910"/>
      <c r="D448" s="910"/>
      <c r="E448" s="910"/>
      <c r="F448" s="910"/>
      <c r="G448" s="910"/>
      <c r="H448" s="910"/>
      <c r="I448" s="910"/>
      <c r="J448" s="797"/>
      <c r="K448" s="798"/>
    </row>
    <row r="449" spans="1:11" s="722" customFormat="1" ht="27" customHeight="1">
      <c r="A449" s="799"/>
      <c r="B449" s="800"/>
      <c r="C449" s="800"/>
      <c r="D449" s="800"/>
      <c r="E449" s="800"/>
      <c r="F449" s="800"/>
      <c r="G449" s="800"/>
      <c r="H449" s="800"/>
      <c r="I449" s="800"/>
      <c r="J449" s="800"/>
      <c r="K449" s="801"/>
    </row>
    <row r="450" spans="1:11" s="806" customFormat="1" ht="27" customHeight="1">
      <c r="A450" s="802"/>
      <c r="B450" s="803"/>
      <c r="C450" s="803"/>
      <c r="D450" s="803"/>
      <c r="E450" s="803"/>
      <c r="F450" s="804"/>
      <c r="G450" s="804"/>
      <c r="H450" s="803"/>
      <c r="I450" s="803"/>
      <c r="J450" s="803"/>
      <c r="K450" s="805"/>
    </row>
    <row r="451" spans="1:11" s="725" customFormat="1" ht="27" customHeight="1">
      <c r="A451" s="807" t="s">
        <v>1639</v>
      </c>
      <c r="B451" s="808"/>
      <c r="C451" s="808"/>
      <c r="D451" s="809"/>
      <c r="E451" s="809"/>
      <c r="F451" s="809"/>
      <c r="G451" s="809"/>
      <c r="H451" s="810"/>
      <c r="K451" s="811"/>
    </row>
    <row r="452" spans="1:11" s="725" customFormat="1" ht="27" customHeight="1">
      <c r="A452" s="812"/>
      <c r="B452" s="813"/>
      <c r="C452" s="813"/>
      <c r="D452" s="809"/>
      <c r="E452" s="809"/>
      <c r="F452" s="809"/>
      <c r="G452" s="809"/>
      <c r="H452" s="810"/>
      <c r="K452" s="811"/>
    </row>
    <row r="453" spans="1:11" s="725" customFormat="1" ht="27" customHeight="1">
      <c r="A453" s="812"/>
      <c r="B453" s="813"/>
      <c r="C453" s="813"/>
      <c r="D453" s="809"/>
      <c r="E453" s="809"/>
      <c r="F453" s="809"/>
      <c r="G453" s="809"/>
      <c r="H453" s="810"/>
      <c r="K453" s="811"/>
    </row>
    <row r="454" spans="1:11" s="725" customFormat="1" ht="27" customHeight="1" thickBot="1">
      <c r="A454" s="814"/>
      <c r="B454" s="815"/>
      <c r="C454" s="815"/>
      <c r="D454" s="809"/>
      <c r="E454" s="809"/>
      <c r="F454" s="813"/>
      <c r="G454" s="809"/>
      <c r="H454" s="816"/>
      <c r="I454" s="817"/>
      <c r="J454" s="817"/>
      <c r="K454" s="818"/>
    </row>
    <row r="455" spans="1:11" s="725" customFormat="1" ht="23.25" customHeight="1">
      <c r="A455" s="819" t="s">
        <v>1640</v>
      </c>
      <c r="B455" s="797"/>
      <c r="C455" s="797"/>
      <c r="D455" s="820"/>
      <c r="E455" s="820"/>
      <c r="F455" s="797"/>
      <c r="G455" s="820"/>
      <c r="H455" s="797" t="s">
        <v>1641</v>
      </c>
      <c r="K455" s="811"/>
    </row>
    <row r="456" spans="1:11" s="725" customFormat="1" ht="24.75" customHeight="1">
      <c r="A456" s="819" t="s">
        <v>1052</v>
      </c>
      <c r="B456" s="821"/>
      <c r="C456" s="821"/>
      <c r="D456" s="820"/>
      <c r="E456" s="820"/>
      <c r="F456" s="821"/>
      <c r="G456" s="820"/>
      <c r="H456" s="821" t="s">
        <v>1642</v>
      </c>
      <c r="K456" s="811"/>
    </row>
    <row r="457" spans="1:11" s="725" customFormat="1" ht="24" customHeight="1">
      <c r="A457" s="819" t="s">
        <v>1643</v>
      </c>
      <c r="B457" s="821"/>
      <c r="C457" s="821"/>
      <c r="D457" s="820"/>
      <c r="E457" s="820"/>
      <c r="F457" s="821"/>
      <c r="G457" s="820"/>
      <c r="H457" s="821" t="s">
        <v>1644</v>
      </c>
      <c r="K457" s="811"/>
    </row>
    <row r="458" spans="1:11" s="720" customFormat="1" ht="18.75" customHeight="1" thickBot="1">
      <c r="A458" s="822"/>
      <c r="B458" s="823"/>
      <c r="C458" s="823"/>
      <c r="D458" s="824"/>
      <c r="E458" s="824"/>
      <c r="F458" s="824"/>
      <c r="G458" s="824"/>
      <c r="H458" s="825"/>
      <c r="I458" s="826"/>
      <c r="J458" s="826"/>
      <c r="K458" s="827"/>
    </row>
    <row r="459" spans="1:11" s="828" customFormat="1" ht="18">
      <c r="A459" s="911" t="s">
        <v>1645</v>
      </c>
      <c r="B459" s="912"/>
      <c r="C459" s="912"/>
      <c r="D459" s="912"/>
      <c r="E459" s="912"/>
      <c r="F459" s="912"/>
      <c r="G459" s="912"/>
      <c r="H459" s="912"/>
      <c r="I459" s="912"/>
      <c r="J459" s="912"/>
      <c r="K459" s="913"/>
    </row>
    <row r="460" spans="1:11" s="828" customFormat="1" ht="19" thickBot="1">
      <c r="A460" s="894" t="s">
        <v>1646</v>
      </c>
      <c r="B460" s="895"/>
      <c r="C460" s="895"/>
      <c r="D460" s="895"/>
      <c r="E460" s="895"/>
      <c r="F460" s="895"/>
      <c r="G460" s="895"/>
      <c r="H460" s="895"/>
      <c r="I460" s="895"/>
      <c r="J460" s="895"/>
      <c r="K460" s="896"/>
    </row>
    <row r="461" spans="1:11" ht="18">
      <c r="A461" s="479"/>
      <c r="B461" s="435"/>
      <c r="C461" s="479"/>
      <c r="D461" s="481"/>
      <c r="E461" s="829"/>
      <c r="F461" s="829"/>
      <c r="G461" s="483"/>
      <c r="H461" s="483"/>
      <c r="I461" s="479"/>
      <c r="J461" s="479"/>
    </row>
    <row r="462" spans="1:11" ht="18">
      <c r="A462" s="479"/>
      <c r="B462" s="435"/>
      <c r="C462" s="479"/>
      <c r="D462" s="481"/>
      <c r="E462" s="829"/>
      <c r="F462" s="829"/>
      <c r="G462" s="483"/>
      <c r="H462" s="483"/>
      <c r="I462" s="479"/>
      <c r="J462" s="479"/>
    </row>
    <row r="463" spans="1:11" ht="18">
      <c r="A463" s="479"/>
      <c r="B463" s="435"/>
      <c r="C463" s="479"/>
      <c r="D463" s="481"/>
      <c r="E463" s="829"/>
      <c r="F463" s="829"/>
      <c r="G463" s="483"/>
      <c r="H463" s="483"/>
      <c r="I463" s="479"/>
      <c r="J463" s="479"/>
    </row>
    <row r="464" spans="1:11" ht="18">
      <c r="A464" s="479"/>
      <c r="B464" s="435"/>
      <c r="C464" s="479"/>
      <c r="D464" s="481"/>
      <c r="E464" s="829"/>
      <c r="F464" s="829"/>
      <c r="G464" s="483"/>
      <c r="H464" s="483"/>
      <c r="I464" s="479"/>
      <c r="J464" s="479"/>
    </row>
    <row r="465" spans="1:10" ht="18">
      <c r="A465" s="479"/>
      <c r="B465" s="435"/>
      <c r="C465" s="479"/>
      <c r="D465" s="481"/>
      <c r="E465" s="829"/>
      <c r="F465" s="829"/>
      <c r="G465" s="483"/>
      <c r="H465" s="483"/>
      <c r="I465" s="479"/>
      <c r="J465" s="479"/>
    </row>
    <row r="466" spans="1:10" ht="18">
      <c r="A466" s="479"/>
      <c r="B466" s="435"/>
      <c r="C466" s="479"/>
      <c r="D466" s="481"/>
      <c r="E466" s="829"/>
      <c r="F466" s="829"/>
      <c r="G466" s="483"/>
      <c r="H466" s="483"/>
      <c r="I466" s="479"/>
      <c r="J466" s="479"/>
    </row>
    <row r="467" spans="1:10" ht="18">
      <c r="A467" s="479"/>
      <c r="B467" s="435"/>
      <c r="C467" s="479"/>
      <c r="D467" s="481"/>
      <c r="E467" s="829"/>
      <c r="F467" s="829"/>
      <c r="G467" s="483"/>
      <c r="H467" s="483"/>
      <c r="I467" s="479"/>
      <c r="J467" s="479"/>
    </row>
    <row r="468" spans="1:10" ht="18">
      <c r="A468" s="479"/>
      <c r="B468" s="435"/>
      <c r="C468" s="479"/>
      <c r="D468" s="481"/>
      <c r="E468" s="829"/>
      <c r="F468" s="829"/>
      <c r="G468" s="483"/>
      <c r="H468" s="483"/>
      <c r="I468" s="479"/>
      <c r="J468" s="479"/>
    </row>
    <row r="469" spans="1:10" ht="18">
      <c r="A469" s="479"/>
      <c r="B469" s="435"/>
      <c r="C469" s="479"/>
      <c r="D469" s="481"/>
      <c r="E469" s="829"/>
      <c r="F469" s="829"/>
      <c r="G469" s="483"/>
      <c r="H469" s="483"/>
      <c r="I469" s="479"/>
      <c r="J469" s="479"/>
    </row>
    <row r="470" spans="1:10" ht="18">
      <c r="A470" s="479"/>
      <c r="B470" s="435"/>
      <c r="C470" s="479"/>
      <c r="D470" s="481"/>
      <c r="E470" s="829"/>
      <c r="F470" s="829"/>
      <c r="G470" s="483"/>
      <c r="H470" s="483"/>
      <c r="I470" s="479"/>
      <c r="J470" s="479"/>
    </row>
    <row r="471" spans="1:10" ht="18">
      <c r="A471" s="479"/>
      <c r="B471" s="435"/>
      <c r="C471" s="479"/>
      <c r="D471" s="481"/>
      <c r="E471" s="829"/>
      <c r="F471" s="829"/>
      <c r="G471" s="483"/>
      <c r="H471" s="483"/>
      <c r="I471" s="479"/>
      <c r="J471" s="479"/>
    </row>
    <row r="472" spans="1:10" ht="18">
      <c r="A472" s="479"/>
      <c r="B472" s="435"/>
      <c r="C472" s="479"/>
      <c r="D472" s="481"/>
      <c r="E472" s="829"/>
      <c r="F472" s="829"/>
      <c r="G472" s="483"/>
      <c r="H472" s="483"/>
      <c r="I472" s="479"/>
      <c r="J472" s="479"/>
    </row>
    <row r="473" spans="1:10" ht="18">
      <c r="A473" s="479"/>
      <c r="B473" s="435"/>
      <c r="C473" s="479"/>
      <c r="D473" s="481"/>
      <c r="E473" s="829"/>
      <c r="F473" s="829"/>
      <c r="G473" s="483"/>
      <c r="H473" s="483"/>
      <c r="I473" s="479"/>
      <c r="J473" s="479"/>
    </row>
    <row r="474" spans="1:10" ht="18">
      <c r="A474" s="479"/>
      <c r="B474" s="435"/>
      <c r="C474" s="479"/>
      <c r="D474" s="481"/>
      <c r="E474" s="829"/>
      <c r="F474" s="829"/>
      <c r="G474" s="483"/>
      <c r="H474" s="483"/>
      <c r="I474" s="479"/>
      <c r="J474" s="479"/>
    </row>
    <row r="475" spans="1:10" ht="18">
      <c r="A475" s="479"/>
      <c r="B475" s="435"/>
      <c r="C475" s="479"/>
      <c r="D475" s="481"/>
      <c r="E475" s="829"/>
      <c r="F475" s="829"/>
      <c r="G475" s="483"/>
      <c r="H475" s="483"/>
      <c r="I475" s="479"/>
      <c r="J475" s="479"/>
    </row>
    <row r="476" spans="1:10" ht="18">
      <c r="A476" s="479"/>
      <c r="B476" s="435"/>
      <c r="C476" s="479"/>
      <c r="D476" s="481"/>
      <c r="E476" s="829"/>
      <c r="F476" s="829"/>
      <c r="G476" s="483"/>
      <c r="H476" s="483"/>
      <c r="I476" s="479"/>
      <c r="J476" s="479"/>
    </row>
    <row r="477" spans="1:10" ht="18">
      <c r="A477" s="479"/>
      <c r="B477" s="435"/>
      <c r="C477" s="479"/>
      <c r="D477" s="481"/>
      <c r="E477" s="829"/>
      <c r="F477" s="829"/>
      <c r="G477" s="483"/>
      <c r="H477" s="483"/>
      <c r="I477" s="479"/>
      <c r="J477" s="479"/>
    </row>
    <row r="478" spans="1:10" ht="18">
      <c r="A478" s="479"/>
      <c r="B478" s="435"/>
      <c r="C478" s="479"/>
      <c r="D478" s="481"/>
      <c r="E478" s="829"/>
      <c r="F478" s="829"/>
      <c r="G478" s="483"/>
      <c r="H478" s="483"/>
      <c r="I478" s="479"/>
      <c r="J478" s="479"/>
    </row>
    <row r="479" spans="1:10" ht="18">
      <c r="A479" s="479"/>
      <c r="B479" s="435"/>
      <c r="C479" s="479"/>
      <c r="D479" s="481"/>
      <c r="E479" s="829"/>
      <c r="F479" s="829"/>
      <c r="G479" s="483"/>
      <c r="H479" s="483"/>
      <c r="I479" s="479"/>
      <c r="J479" s="479"/>
    </row>
    <row r="480" spans="1:10" ht="18">
      <c r="A480" s="479"/>
      <c r="B480" s="435"/>
      <c r="C480" s="479"/>
      <c r="D480" s="481"/>
      <c r="E480" s="829"/>
      <c r="F480" s="829"/>
      <c r="G480" s="483"/>
      <c r="H480" s="483"/>
      <c r="I480" s="479"/>
      <c r="J480" s="479"/>
    </row>
    <row r="481" spans="1:10" ht="18">
      <c r="A481" s="479"/>
      <c r="B481" s="435"/>
      <c r="C481" s="479"/>
      <c r="D481" s="481"/>
      <c r="E481" s="829"/>
      <c r="F481" s="829"/>
      <c r="G481" s="483"/>
      <c r="H481" s="483"/>
      <c r="I481" s="479"/>
      <c r="J481" s="479"/>
    </row>
    <row r="482" spans="1:10" ht="18">
      <c r="A482" s="479"/>
      <c r="B482" s="435"/>
      <c r="C482" s="479"/>
      <c r="D482" s="481"/>
      <c r="E482" s="829"/>
      <c r="F482" s="829"/>
      <c r="G482" s="483"/>
      <c r="H482" s="483"/>
      <c r="I482" s="479"/>
      <c r="J482" s="479"/>
    </row>
    <row r="483" spans="1:10" ht="18">
      <c r="A483" s="479"/>
      <c r="B483" s="435"/>
      <c r="C483" s="479"/>
      <c r="D483" s="481"/>
      <c r="E483" s="829"/>
      <c r="F483" s="829"/>
      <c r="G483" s="483"/>
      <c r="H483" s="483"/>
      <c r="I483" s="479"/>
      <c r="J483" s="479"/>
    </row>
    <row r="484" spans="1:10" ht="18">
      <c r="A484" s="479"/>
      <c r="B484" s="435"/>
      <c r="C484" s="479"/>
      <c r="D484" s="481"/>
      <c r="E484" s="829"/>
      <c r="F484" s="829"/>
      <c r="G484" s="483"/>
      <c r="H484" s="483"/>
      <c r="I484" s="479"/>
      <c r="J484" s="479"/>
    </row>
    <row r="485" spans="1:10" ht="18">
      <c r="A485" s="479"/>
      <c r="B485" s="435"/>
      <c r="C485" s="479"/>
      <c r="D485" s="481"/>
      <c r="E485" s="829"/>
      <c r="F485" s="829"/>
      <c r="G485" s="483"/>
      <c r="H485" s="483"/>
      <c r="I485" s="479"/>
      <c r="J485" s="479"/>
    </row>
    <row r="486" spans="1:10" ht="18">
      <c r="A486" s="479"/>
      <c r="B486" s="435"/>
      <c r="C486" s="479"/>
      <c r="D486" s="481"/>
      <c r="E486" s="829"/>
      <c r="F486" s="829"/>
      <c r="G486" s="483"/>
      <c r="H486" s="483"/>
      <c r="I486" s="479"/>
      <c r="J486" s="479"/>
    </row>
    <row r="487" spans="1:10" ht="18">
      <c r="A487" s="479"/>
      <c r="B487" s="435"/>
      <c r="C487" s="479"/>
      <c r="D487" s="481"/>
      <c r="E487" s="829"/>
      <c r="F487" s="829"/>
      <c r="G487" s="483"/>
      <c r="H487" s="483"/>
      <c r="I487" s="479"/>
      <c r="J487" s="479"/>
    </row>
    <row r="488" spans="1:10" ht="18">
      <c r="A488" s="479"/>
      <c r="B488" s="435"/>
      <c r="C488" s="479"/>
      <c r="D488" s="481"/>
      <c r="E488" s="829"/>
      <c r="F488" s="829"/>
      <c r="G488" s="483"/>
      <c r="H488" s="483"/>
      <c r="I488" s="479"/>
      <c r="J488" s="479"/>
    </row>
    <row r="489" spans="1:10" ht="18">
      <c r="A489" s="479"/>
      <c r="B489" s="435"/>
      <c r="C489" s="479"/>
      <c r="D489" s="481"/>
      <c r="E489" s="829"/>
      <c r="F489" s="829"/>
      <c r="G489" s="483"/>
      <c r="H489" s="483"/>
      <c r="I489" s="479"/>
      <c r="J489" s="479"/>
    </row>
    <row r="490" spans="1:10" ht="18">
      <c r="A490" s="479"/>
      <c r="B490" s="435"/>
      <c r="C490" s="479"/>
      <c r="D490" s="481"/>
      <c r="E490" s="829"/>
      <c r="F490" s="829"/>
      <c r="G490" s="483"/>
      <c r="H490" s="483"/>
      <c r="I490" s="479"/>
      <c r="J490" s="479"/>
    </row>
    <row r="491" spans="1:10" ht="18">
      <c r="A491" s="479"/>
      <c r="B491" s="435"/>
      <c r="C491" s="479"/>
      <c r="D491" s="481"/>
      <c r="E491" s="829"/>
      <c r="F491" s="829"/>
      <c r="G491" s="483"/>
      <c r="H491" s="483"/>
      <c r="I491" s="479"/>
      <c r="J491" s="479"/>
    </row>
    <row r="492" spans="1:10" ht="18">
      <c r="A492" s="479"/>
      <c r="B492" s="435"/>
      <c r="C492" s="479"/>
      <c r="D492" s="481"/>
      <c r="E492" s="829"/>
      <c r="F492" s="829"/>
      <c r="G492" s="483"/>
      <c r="H492" s="483"/>
      <c r="I492" s="479"/>
      <c r="J492" s="479"/>
    </row>
    <row r="493" spans="1:10" ht="18">
      <c r="A493" s="479"/>
      <c r="B493" s="435"/>
      <c r="C493" s="479"/>
      <c r="D493" s="481"/>
      <c r="E493" s="829"/>
      <c r="F493" s="829"/>
      <c r="G493" s="483"/>
      <c r="H493" s="483"/>
      <c r="I493" s="479"/>
      <c r="J493" s="479"/>
    </row>
    <row r="494" spans="1:10" ht="18">
      <c r="A494" s="479"/>
      <c r="B494" s="435"/>
      <c r="C494" s="479"/>
      <c r="D494" s="481"/>
      <c r="E494" s="829"/>
      <c r="F494" s="829"/>
      <c r="G494" s="483"/>
      <c r="H494" s="483"/>
      <c r="I494" s="479"/>
      <c r="J494" s="479"/>
    </row>
    <row r="495" spans="1:10" ht="18">
      <c r="A495" s="479"/>
      <c r="B495" s="435"/>
      <c r="C495" s="479"/>
      <c r="D495" s="481"/>
      <c r="E495" s="829"/>
      <c r="F495" s="829"/>
      <c r="G495" s="483"/>
      <c r="H495" s="483"/>
      <c r="I495" s="479"/>
      <c r="J495" s="479"/>
    </row>
    <row r="496" spans="1:10" ht="18">
      <c r="A496" s="479"/>
      <c r="B496" s="435"/>
      <c r="C496" s="479"/>
      <c r="D496" s="481"/>
      <c r="E496" s="829"/>
      <c r="F496" s="829"/>
      <c r="G496" s="483"/>
      <c r="H496" s="483"/>
      <c r="I496" s="479"/>
      <c r="J496" s="479"/>
    </row>
    <row r="497" spans="1:10" ht="18">
      <c r="A497" s="479"/>
      <c r="B497" s="435"/>
      <c r="C497" s="479"/>
      <c r="D497" s="481"/>
      <c r="E497" s="829"/>
      <c r="F497" s="829"/>
      <c r="G497" s="483"/>
      <c r="H497" s="483"/>
      <c r="I497" s="479"/>
      <c r="J497" s="479"/>
    </row>
    <row r="498" spans="1:10" ht="18">
      <c r="A498" s="479"/>
      <c r="B498" s="435"/>
      <c r="C498" s="479"/>
      <c r="D498" s="481"/>
      <c r="E498" s="829"/>
      <c r="F498" s="829"/>
      <c r="G498" s="483"/>
      <c r="H498" s="483"/>
      <c r="I498" s="479"/>
      <c r="J498" s="479"/>
    </row>
    <row r="499" spans="1:10" ht="18">
      <c r="A499" s="479"/>
      <c r="B499" s="435"/>
      <c r="C499" s="479"/>
      <c r="D499" s="481"/>
      <c r="E499" s="829"/>
      <c r="F499" s="829"/>
      <c r="G499" s="483"/>
      <c r="H499" s="483"/>
      <c r="I499" s="479"/>
      <c r="J499" s="479"/>
    </row>
    <row r="500" spans="1:10" ht="18">
      <c r="A500" s="479"/>
      <c r="B500" s="435"/>
      <c r="C500" s="479"/>
      <c r="D500" s="481"/>
      <c r="E500" s="829"/>
      <c r="F500" s="829"/>
      <c r="G500" s="483"/>
      <c r="H500" s="483"/>
      <c r="I500" s="479"/>
      <c r="J500" s="479"/>
    </row>
    <row r="501" spans="1:10" ht="18">
      <c r="A501" s="479"/>
      <c r="B501" s="435"/>
      <c r="C501" s="479"/>
      <c r="D501" s="481"/>
      <c r="E501" s="829"/>
      <c r="F501" s="829"/>
      <c r="G501" s="483"/>
      <c r="H501" s="483"/>
      <c r="I501" s="479"/>
      <c r="J501" s="479"/>
    </row>
    <row r="502" spans="1:10" ht="18">
      <c r="A502" s="479"/>
      <c r="B502" s="435"/>
      <c r="C502" s="479"/>
      <c r="D502" s="481"/>
      <c r="E502" s="829"/>
      <c r="F502" s="829"/>
      <c r="G502" s="483"/>
      <c r="H502" s="483"/>
      <c r="I502" s="479"/>
      <c r="J502" s="479"/>
    </row>
    <row r="503" spans="1:10" ht="18">
      <c r="A503" s="479"/>
      <c r="B503" s="435"/>
      <c r="C503" s="479"/>
      <c r="D503" s="481"/>
      <c r="E503" s="829"/>
      <c r="F503" s="829"/>
      <c r="G503" s="483"/>
      <c r="H503" s="483"/>
      <c r="I503" s="479"/>
      <c r="J503" s="479"/>
    </row>
    <row r="504" spans="1:10" ht="18">
      <c r="A504" s="479"/>
      <c r="B504" s="435"/>
      <c r="C504" s="479"/>
      <c r="D504" s="481"/>
      <c r="E504" s="829"/>
      <c r="F504" s="829"/>
      <c r="G504" s="483"/>
      <c r="H504" s="483"/>
      <c r="I504" s="479"/>
      <c r="J504" s="479"/>
    </row>
    <row r="505" spans="1:10" ht="18">
      <c r="A505" s="479"/>
      <c r="B505" s="435"/>
      <c r="C505" s="479"/>
      <c r="D505" s="481"/>
      <c r="E505" s="829"/>
      <c r="F505" s="829"/>
      <c r="G505" s="483"/>
      <c r="H505" s="483"/>
      <c r="I505" s="479"/>
      <c r="J505" s="479"/>
    </row>
    <row r="506" spans="1:10" ht="18">
      <c r="A506" s="479"/>
      <c r="B506" s="435"/>
      <c r="C506" s="479"/>
      <c r="D506" s="481"/>
      <c r="E506" s="829"/>
      <c r="F506" s="829"/>
      <c r="G506" s="483"/>
      <c r="H506" s="483"/>
      <c r="I506" s="479"/>
      <c r="J506" s="479"/>
    </row>
    <row r="507" spans="1:10" ht="18">
      <c r="A507" s="479"/>
      <c r="B507" s="435"/>
      <c r="C507" s="479"/>
      <c r="D507" s="481"/>
      <c r="E507" s="829"/>
      <c r="F507" s="829"/>
      <c r="G507" s="483"/>
      <c r="H507" s="483"/>
      <c r="I507" s="479"/>
      <c r="J507" s="479"/>
    </row>
    <row r="508" spans="1:10" ht="18">
      <c r="A508" s="479"/>
      <c r="B508" s="435"/>
      <c r="C508" s="479"/>
      <c r="D508" s="481"/>
      <c r="E508" s="829"/>
      <c r="F508" s="829"/>
      <c r="G508" s="483"/>
      <c r="H508" s="483"/>
      <c r="I508" s="479"/>
      <c r="J508" s="479"/>
    </row>
    <row r="509" spans="1:10" ht="18">
      <c r="A509" s="479"/>
      <c r="B509" s="435"/>
      <c r="C509" s="479"/>
      <c r="D509" s="481"/>
      <c r="E509" s="829"/>
      <c r="F509" s="829"/>
      <c r="G509" s="483"/>
      <c r="H509" s="483"/>
      <c r="I509" s="479"/>
      <c r="J509" s="479"/>
    </row>
    <row r="510" spans="1:10" ht="18">
      <c r="A510" s="479"/>
      <c r="B510" s="435"/>
      <c r="C510" s="479"/>
      <c r="D510" s="481"/>
      <c r="E510" s="829"/>
      <c r="F510" s="829"/>
      <c r="G510" s="483"/>
      <c r="H510" s="483"/>
      <c r="I510" s="479"/>
      <c r="J510" s="479"/>
    </row>
    <row r="511" spans="1:10" ht="18">
      <c r="A511" s="479"/>
      <c r="B511" s="435"/>
      <c r="C511" s="479"/>
      <c r="D511" s="481"/>
      <c r="E511" s="829"/>
      <c r="F511" s="829"/>
      <c r="G511" s="483"/>
      <c r="H511" s="483"/>
      <c r="I511" s="479"/>
      <c r="J511" s="479"/>
    </row>
    <row r="512" spans="1:10" ht="18">
      <c r="A512" s="479"/>
      <c r="B512" s="435"/>
      <c r="C512" s="479"/>
      <c r="D512" s="481"/>
      <c r="E512" s="829"/>
      <c r="F512" s="829"/>
      <c r="G512" s="483"/>
      <c r="H512" s="483"/>
      <c r="I512" s="479"/>
      <c r="J512" s="479"/>
    </row>
    <row r="513" spans="1:10" ht="18">
      <c r="A513" s="479"/>
      <c r="B513" s="435"/>
      <c r="C513" s="479"/>
      <c r="D513" s="481"/>
      <c r="E513" s="829"/>
      <c r="F513" s="829"/>
      <c r="G513" s="483"/>
      <c r="H513" s="483"/>
      <c r="I513" s="479"/>
      <c r="J513" s="479"/>
    </row>
    <row r="514" spans="1:10" ht="18">
      <c r="A514" s="479"/>
      <c r="B514" s="435"/>
      <c r="C514" s="479"/>
      <c r="D514" s="481"/>
      <c r="E514" s="829"/>
      <c r="F514" s="829"/>
      <c r="G514" s="483"/>
      <c r="H514" s="483"/>
      <c r="I514" s="479"/>
      <c r="J514" s="479"/>
    </row>
    <row r="515" spans="1:10" ht="18">
      <c r="A515" s="479"/>
      <c r="B515" s="435"/>
      <c r="C515" s="479"/>
      <c r="D515" s="481"/>
      <c r="E515" s="829"/>
      <c r="F515" s="829"/>
      <c r="G515" s="483"/>
      <c r="H515" s="483"/>
      <c r="I515" s="479"/>
      <c r="J515" s="479"/>
    </row>
    <row r="516" spans="1:10" ht="18">
      <c r="A516" s="479"/>
      <c r="B516" s="435"/>
      <c r="C516" s="479"/>
      <c r="D516" s="481"/>
      <c r="E516" s="829"/>
      <c r="F516" s="829"/>
      <c r="G516" s="483"/>
      <c r="H516" s="483"/>
      <c r="I516" s="479"/>
      <c r="J516" s="479"/>
    </row>
    <row r="517" spans="1:10" ht="18">
      <c r="A517" s="479"/>
      <c r="B517" s="435"/>
      <c r="C517" s="479"/>
      <c r="D517" s="481"/>
      <c r="E517" s="829"/>
      <c r="F517" s="829"/>
      <c r="G517" s="483"/>
      <c r="H517" s="483"/>
      <c r="I517" s="479"/>
      <c r="J517" s="479"/>
    </row>
    <row r="518" spans="1:10" ht="18">
      <c r="A518" s="479"/>
      <c r="B518" s="435"/>
      <c r="C518" s="479"/>
      <c r="D518" s="481"/>
      <c r="E518" s="829"/>
      <c r="F518" s="829"/>
      <c r="G518" s="483"/>
      <c r="H518" s="483"/>
      <c r="I518" s="479"/>
      <c r="J518" s="479"/>
    </row>
    <row r="519" spans="1:10" ht="18">
      <c r="A519" s="479"/>
      <c r="B519" s="435"/>
      <c r="C519" s="479"/>
      <c r="D519" s="481"/>
      <c r="E519" s="829"/>
      <c r="F519" s="829"/>
      <c r="G519" s="483"/>
      <c r="H519" s="483"/>
      <c r="I519" s="479"/>
      <c r="J519" s="479"/>
    </row>
    <row r="520" spans="1:10" ht="18">
      <c r="A520" s="479"/>
      <c r="B520" s="435"/>
      <c r="C520" s="479"/>
      <c r="D520" s="481"/>
      <c r="E520" s="829"/>
      <c r="F520" s="829"/>
      <c r="G520" s="483"/>
      <c r="H520" s="483"/>
      <c r="I520" s="479"/>
      <c r="J520" s="479"/>
    </row>
    <row r="521" spans="1:10" ht="18">
      <c r="A521" s="479"/>
      <c r="B521" s="435"/>
      <c r="C521" s="479"/>
      <c r="D521" s="481"/>
      <c r="E521" s="829"/>
      <c r="F521" s="829"/>
      <c r="G521" s="483"/>
      <c r="H521" s="483"/>
      <c r="I521" s="479"/>
      <c r="J521" s="479"/>
    </row>
    <row r="522" spans="1:10" ht="18">
      <c r="A522" s="479"/>
      <c r="B522" s="435"/>
      <c r="C522" s="479"/>
      <c r="D522" s="481"/>
      <c r="E522" s="829"/>
      <c r="F522" s="829"/>
      <c r="G522" s="483"/>
      <c r="H522" s="483"/>
      <c r="I522" s="479"/>
      <c r="J522" s="479"/>
    </row>
    <row r="523" spans="1:10" ht="18">
      <c r="A523" s="479"/>
      <c r="B523" s="435"/>
      <c r="C523" s="479"/>
      <c r="D523" s="481"/>
      <c r="E523" s="829"/>
      <c r="F523" s="829"/>
      <c r="G523" s="483"/>
      <c r="H523" s="483"/>
      <c r="I523" s="479"/>
      <c r="J523" s="479"/>
    </row>
    <row r="524" spans="1:10" ht="18">
      <c r="A524" s="479"/>
      <c r="B524" s="435"/>
      <c r="C524" s="479"/>
      <c r="D524" s="481"/>
      <c r="E524" s="829"/>
      <c r="F524" s="829"/>
      <c r="G524" s="483"/>
      <c r="H524" s="483"/>
      <c r="I524" s="479"/>
      <c r="J524" s="479"/>
    </row>
    <row r="525" spans="1:10" ht="18">
      <c r="A525" s="479"/>
      <c r="B525" s="435"/>
      <c r="C525" s="479"/>
      <c r="D525" s="481"/>
      <c r="E525" s="829"/>
      <c r="F525" s="829"/>
      <c r="G525" s="483"/>
      <c r="H525" s="483"/>
      <c r="I525" s="479"/>
      <c r="J525" s="479"/>
    </row>
    <row r="526" spans="1:10" ht="18">
      <c r="A526" s="479"/>
      <c r="B526" s="435"/>
      <c r="C526" s="479"/>
      <c r="D526" s="481"/>
      <c r="E526" s="829"/>
      <c r="F526" s="829"/>
      <c r="G526" s="483"/>
      <c r="H526" s="483"/>
      <c r="I526" s="479"/>
      <c r="J526" s="479"/>
    </row>
    <row r="527" spans="1:10" ht="18">
      <c r="A527" s="479"/>
      <c r="B527" s="435"/>
      <c r="C527" s="479"/>
      <c r="D527" s="481"/>
      <c r="E527" s="829"/>
      <c r="F527" s="829"/>
      <c r="G527" s="483"/>
      <c r="H527" s="483"/>
      <c r="I527" s="479"/>
      <c r="J527" s="479"/>
    </row>
    <row r="528" spans="1:10" ht="18">
      <c r="A528" s="479"/>
      <c r="B528" s="435"/>
      <c r="C528" s="479"/>
      <c r="D528" s="481"/>
      <c r="E528" s="829"/>
      <c r="F528" s="829"/>
      <c r="G528" s="483"/>
      <c r="H528" s="483"/>
      <c r="I528" s="479"/>
      <c r="J528" s="479"/>
    </row>
    <row r="529" spans="1:10" ht="18">
      <c r="A529" s="479"/>
      <c r="B529" s="435"/>
      <c r="C529" s="479"/>
      <c r="D529" s="481"/>
      <c r="E529" s="829"/>
      <c r="F529" s="829"/>
      <c r="G529" s="483"/>
      <c r="H529" s="483"/>
      <c r="I529" s="479"/>
      <c r="J529" s="479"/>
    </row>
    <row r="530" spans="1:10" ht="18">
      <c r="A530" s="479"/>
      <c r="B530" s="435"/>
      <c r="C530" s="479"/>
      <c r="D530" s="481"/>
      <c r="E530" s="829"/>
      <c r="F530" s="829"/>
      <c r="G530" s="483"/>
      <c r="H530" s="483"/>
      <c r="I530" s="479"/>
      <c r="J530" s="479"/>
    </row>
    <row r="531" spans="1:10" ht="18">
      <c r="A531" s="479"/>
      <c r="B531" s="435"/>
      <c r="C531" s="479"/>
      <c r="D531" s="481"/>
      <c r="E531" s="829"/>
      <c r="F531" s="829"/>
      <c r="G531" s="483"/>
      <c r="H531" s="483"/>
      <c r="I531" s="479"/>
      <c r="J531" s="479"/>
    </row>
    <row r="532" spans="1:10" ht="18">
      <c r="A532" s="479"/>
      <c r="B532" s="435"/>
      <c r="C532" s="479"/>
      <c r="D532" s="481"/>
      <c r="E532" s="829"/>
      <c r="F532" s="829"/>
      <c r="G532" s="483"/>
      <c r="H532" s="483"/>
      <c r="I532" s="479"/>
      <c r="J532" s="479"/>
    </row>
    <row r="533" spans="1:10" ht="18">
      <c r="A533" s="479"/>
      <c r="B533" s="435"/>
      <c r="C533" s="479"/>
      <c r="D533" s="481"/>
      <c r="E533" s="829"/>
      <c r="F533" s="829"/>
      <c r="G533" s="483"/>
      <c r="H533" s="483"/>
      <c r="I533" s="479"/>
      <c r="J533" s="479"/>
    </row>
    <row r="534" spans="1:10" ht="18">
      <c r="A534" s="479"/>
      <c r="B534" s="435"/>
      <c r="C534" s="479"/>
      <c r="D534" s="481"/>
      <c r="E534" s="829"/>
      <c r="F534" s="829"/>
      <c r="G534" s="483"/>
      <c r="H534" s="483"/>
      <c r="I534" s="479"/>
      <c r="J534" s="479"/>
    </row>
    <row r="535" spans="1:10" ht="18">
      <c r="A535" s="479"/>
      <c r="B535" s="435"/>
      <c r="C535" s="479"/>
      <c r="D535" s="481"/>
      <c r="E535" s="829"/>
      <c r="F535" s="829"/>
      <c r="G535" s="483"/>
      <c r="H535" s="483"/>
      <c r="I535" s="479"/>
      <c r="J535" s="479"/>
    </row>
    <row r="536" spans="1:10" ht="18">
      <c r="A536" s="479"/>
      <c r="B536" s="435"/>
      <c r="C536" s="479"/>
      <c r="D536" s="481"/>
      <c r="E536" s="829"/>
      <c r="F536" s="829"/>
      <c r="G536" s="483"/>
      <c r="H536" s="483"/>
      <c r="I536" s="479"/>
      <c r="J536" s="479"/>
    </row>
    <row r="537" spans="1:10" ht="18">
      <c r="A537" s="479"/>
      <c r="B537" s="435"/>
      <c r="C537" s="479"/>
      <c r="D537" s="481"/>
      <c r="E537" s="829"/>
      <c r="F537" s="829"/>
      <c r="G537" s="483"/>
      <c r="H537" s="483"/>
      <c r="I537" s="479"/>
      <c r="J537" s="479"/>
    </row>
    <row r="538" spans="1:10" ht="18">
      <c r="A538" s="479"/>
      <c r="B538" s="435"/>
      <c r="C538" s="479"/>
      <c r="D538" s="481"/>
      <c r="E538" s="829"/>
      <c r="F538" s="829"/>
      <c r="G538" s="483"/>
      <c r="H538" s="483"/>
      <c r="I538" s="479"/>
      <c r="J538" s="479"/>
    </row>
    <row r="539" spans="1:10" ht="18">
      <c r="A539" s="479"/>
      <c r="B539" s="435"/>
      <c r="C539" s="479"/>
      <c r="D539" s="481"/>
      <c r="E539" s="829"/>
      <c r="F539" s="829"/>
      <c r="G539" s="483"/>
      <c r="H539" s="483"/>
      <c r="I539" s="479"/>
      <c r="J539" s="479"/>
    </row>
    <row r="540" spans="1:10" ht="18">
      <c r="A540" s="479"/>
      <c r="B540" s="435"/>
      <c r="C540" s="479"/>
      <c r="D540" s="481"/>
      <c r="E540" s="829"/>
      <c r="F540" s="829"/>
      <c r="G540" s="483"/>
      <c r="H540" s="483"/>
      <c r="I540" s="479"/>
      <c r="J540" s="479"/>
    </row>
    <row r="541" spans="1:10" ht="18">
      <c r="A541" s="479"/>
      <c r="B541" s="435"/>
      <c r="C541" s="479"/>
      <c r="D541" s="481"/>
      <c r="E541" s="829"/>
      <c r="F541" s="829"/>
      <c r="G541" s="483"/>
      <c r="H541" s="483"/>
      <c r="I541" s="479"/>
      <c r="J541" s="479"/>
    </row>
    <row r="542" spans="1:10" ht="18">
      <c r="A542" s="479"/>
      <c r="B542" s="435"/>
      <c r="C542" s="479"/>
      <c r="D542" s="481"/>
      <c r="E542" s="829"/>
      <c r="F542" s="829"/>
      <c r="G542" s="483"/>
      <c r="H542" s="483"/>
      <c r="I542" s="479"/>
      <c r="J542" s="479"/>
    </row>
    <row r="543" spans="1:10" ht="18">
      <c r="A543" s="479"/>
      <c r="B543" s="435"/>
      <c r="C543" s="479"/>
      <c r="D543" s="481"/>
      <c r="E543" s="829"/>
      <c r="F543" s="829"/>
      <c r="G543" s="483"/>
      <c r="H543" s="483"/>
      <c r="I543" s="479"/>
      <c r="J543" s="479"/>
    </row>
    <row r="544" spans="1:10" ht="18">
      <c r="A544" s="479"/>
      <c r="B544" s="435"/>
      <c r="C544" s="479"/>
      <c r="D544" s="481"/>
      <c r="E544" s="829"/>
      <c r="F544" s="829"/>
      <c r="G544" s="483"/>
      <c r="H544" s="483"/>
      <c r="I544" s="479"/>
      <c r="J544" s="479"/>
    </row>
    <row r="545" spans="1:10" ht="18">
      <c r="A545" s="479"/>
      <c r="B545" s="435"/>
      <c r="C545" s="479"/>
      <c r="D545" s="481"/>
      <c r="E545" s="829"/>
      <c r="F545" s="829"/>
      <c r="G545" s="483"/>
      <c r="H545" s="483"/>
      <c r="I545" s="479"/>
      <c r="J545" s="479"/>
    </row>
    <row r="546" spans="1:10" ht="18">
      <c r="A546" s="479"/>
      <c r="B546" s="435"/>
      <c r="C546" s="479"/>
      <c r="D546" s="481"/>
      <c r="E546" s="829"/>
      <c r="F546" s="829"/>
      <c r="G546" s="483"/>
      <c r="H546" s="483"/>
      <c r="I546" s="479"/>
      <c r="J546" s="479"/>
    </row>
    <row r="547" spans="1:10" ht="18">
      <c r="A547" s="479"/>
      <c r="B547" s="435"/>
      <c r="C547" s="479"/>
      <c r="D547" s="481"/>
      <c r="E547" s="829"/>
      <c r="F547" s="829"/>
      <c r="G547" s="483"/>
      <c r="H547" s="483"/>
      <c r="I547" s="479"/>
      <c r="J547" s="479"/>
    </row>
    <row r="548" spans="1:10" ht="18">
      <c r="A548" s="479"/>
      <c r="B548" s="435"/>
      <c r="C548" s="479"/>
      <c r="D548" s="481"/>
      <c r="E548" s="829"/>
      <c r="F548" s="829"/>
      <c r="G548" s="483"/>
      <c r="H548" s="483"/>
      <c r="I548" s="479"/>
      <c r="J548" s="479"/>
    </row>
    <row r="549" spans="1:10" ht="18">
      <c r="A549" s="479"/>
      <c r="B549" s="435"/>
      <c r="C549" s="479"/>
      <c r="D549" s="481"/>
      <c r="E549" s="829"/>
      <c r="F549" s="829"/>
      <c r="G549" s="483"/>
      <c r="H549" s="483"/>
      <c r="I549" s="479"/>
      <c r="J549" s="479"/>
    </row>
    <row r="550" spans="1:10" ht="18">
      <c r="A550" s="479"/>
      <c r="B550" s="435"/>
      <c r="C550" s="479"/>
      <c r="D550" s="481"/>
      <c r="E550" s="829"/>
      <c r="F550" s="829"/>
      <c r="G550" s="483"/>
      <c r="H550" s="483"/>
      <c r="I550" s="479"/>
      <c r="J550" s="479"/>
    </row>
    <row r="551" spans="1:10" ht="18">
      <c r="A551" s="479"/>
      <c r="B551" s="435"/>
      <c r="C551" s="479"/>
      <c r="D551" s="481"/>
      <c r="E551" s="829"/>
      <c r="F551" s="829"/>
      <c r="G551" s="483"/>
      <c r="H551" s="483"/>
      <c r="I551" s="479"/>
      <c r="J551" s="479"/>
    </row>
    <row r="552" spans="1:10" ht="18">
      <c r="A552" s="479"/>
      <c r="B552" s="435"/>
      <c r="C552" s="479"/>
      <c r="D552" s="481"/>
      <c r="E552" s="829"/>
      <c r="F552" s="829"/>
      <c r="G552" s="483"/>
      <c r="H552" s="483"/>
      <c r="I552" s="479"/>
      <c r="J552" s="479"/>
    </row>
    <row r="553" spans="1:10" ht="18">
      <c r="A553" s="479"/>
      <c r="B553" s="435"/>
      <c r="C553" s="479"/>
      <c r="D553" s="481"/>
      <c r="E553" s="829"/>
      <c r="F553" s="829"/>
      <c r="G553" s="483"/>
      <c r="H553" s="483"/>
      <c r="I553" s="479"/>
      <c r="J553" s="479"/>
    </row>
    <row r="554" spans="1:10" ht="18">
      <c r="A554" s="479"/>
      <c r="B554" s="435"/>
      <c r="C554" s="479"/>
      <c r="D554" s="481"/>
      <c r="E554" s="829"/>
      <c r="F554" s="829"/>
      <c r="G554" s="483"/>
      <c r="H554" s="483"/>
      <c r="I554" s="479"/>
      <c r="J554" s="479"/>
    </row>
    <row r="555" spans="1:10" ht="18">
      <c r="A555" s="479"/>
      <c r="B555" s="435"/>
      <c r="C555" s="479"/>
      <c r="D555" s="481"/>
      <c r="E555" s="829"/>
      <c r="F555" s="829"/>
      <c r="G555" s="483"/>
      <c r="H555" s="483"/>
      <c r="I555" s="479"/>
      <c r="J555" s="479"/>
    </row>
    <row r="556" spans="1:10" ht="18">
      <c r="A556" s="479"/>
      <c r="B556" s="435"/>
      <c r="C556" s="479"/>
      <c r="D556" s="481"/>
      <c r="E556" s="829"/>
      <c r="F556" s="829"/>
      <c r="G556" s="483"/>
      <c r="H556" s="483"/>
      <c r="I556" s="479"/>
      <c r="J556" s="479"/>
    </row>
    <row r="557" spans="1:10" ht="18">
      <c r="A557" s="479"/>
      <c r="B557" s="435"/>
      <c r="C557" s="479"/>
      <c r="D557" s="481"/>
      <c r="E557" s="829"/>
      <c r="F557" s="829"/>
      <c r="G557" s="483"/>
      <c r="H557" s="483"/>
      <c r="I557" s="479"/>
      <c r="J557" s="479"/>
    </row>
    <row r="558" spans="1:10" ht="18">
      <c r="A558" s="479"/>
      <c r="B558" s="435"/>
      <c r="C558" s="479"/>
      <c r="D558" s="481"/>
      <c r="E558" s="829"/>
      <c r="F558" s="829"/>
      <c r="G558" s="483"/>
      <c r="H558" s="483"/>
      <c r="I558" s="479"/>
      <c r="J558" s="479"/>
    </row>
    <row r="559" spans="1:10" ht="18">
      <c r="A559" s="479"/>
      <c r="B559" s="435"/>
      <c r="C559" s="479"/>
      <c r="D559" s="481"/>
      <c r="E559" s="829"/>
      <c r="F559" s="829"/>
      <c r="G559" s="483"/>
      <c r="H559" s="483"/>
      <c r="I559" s="479"/>
      <c r="J559" s="479"/>
    </row>
    <row r="560" spans="1:10" ht="18">
      <c r="A560" s="479"/>
      <c r="B560" s="435"/>
      <c r="C560" s="479"/>
      <c r="D560" s="481"/>
      <c r="E560" s="829"/>
      <c r="F560" s="829"/>
      <c r="G560" s="483"/>
      <c r="H560" s="483"/>
      <c r="I560" s="479"/>
      <c r="J560" s="479"/>
    </row>
    <row r="561" spans="1:10" ht="18">
      <c r="A561" s="479"/>
      <c r="B561" s="435"/>
      <c r="C561" s="479"/>
      <c r="D561" s="481"/>
      <c r="E561" s="829"/>
      <c r="F561" s="829"/>
      <c r="G561" s="483"/>
      <c r="H561" s="483"/>
      <c r="I561" s="479"/>
      <c r="J561" s="479"/>
    </row>
    <row r="562" spans="1:10" ht="18">
      <c r="A562" s="479"/>
      <c r="B562" s="435"/>
      <c r="C562" s="479"/>
      <c r="D562" s="481"/>
      <c r="E562" s="829"/>
      <c r="F562" s="829"/>
      <c r="G562" s="483"/>
      <c r="H562" s="483"/>
      <c r="I562" s="479"/>
      <c r="J562" s="479"/>
    </row>
    <row r="563" spans="1:10" ht="18">
      <c r="A563" s="479"/>
      <c r="B563" s="435"/>
      <c r="C563" s="479"/>
      <c r="D563" s="481"/>
      <c r="E563" s="829"/>
      <c r="F563" s="829"/>
      <c r="G563" s="483"/>
      <c r="H563" s="483"/>
      <c r="I563" s="479"/>
      <c r="J563" s="479"/>
    </row>
    <row r="564" spans="1:10" ht="18">
      <c r="A564" s="479"/>
      <c r="B564" s="435"/>
      <c r="C564" s="479"/>
      <c r="D564" s="481"/>
      <c r="E564" s="829"/>
      <c r="F564" s="829"/>
      <c r="G564" s="483"/>
      <c r="H564" s="483"/>
      <c r="I564" s="479"/>
      <c r="J564" s="479"/>
    </row>
    <row r="565" spans="1:10" ht="18">
      <c r="A565" s="479"/>
      <c r="B565" s="435"/>
      <c r="C565" s="479"/>
      <c r="D565" s="481"/>
      <c r="E565" s="829"/>
      <c r="F565" s="829"/>
      <c r="G565" s="483"/>
      <c r="H565" s="483"/>
      <c r="I565" s="479"/>
      <c r="J565" s="479"/>
    </row>
    <row r="566" spans="1:10" ht="18">
      <c r="A566" s="479"/>
      <c r="B566" s="435"/>
      <c r="C566" s="479"/>
      <c r="D566" s="481"/>
      <c r="E566" s="829"/>
      <c r="F566" s="829"/>
      <c r="G566" s="483"/>
      <c r="H566" s="483"/>
      <c r="I566" s="479"/>
      <c r="J566" s="479"/>
    </row>
    <row r="567" spans="1:10" ht="18">
      <c r="A567" s="479"/>
      <c r="B567" s="435"/>
      <c r="C567" s="479"/>
      <c r="D567" s="481"/>
      <c r="E567" s="829"/>
      <c r="F567" s="829"/>
      <c r="G567" s="483"/>
      <c r="H567" s="483"/>
      <c r="I567" s="479"/>
      <c r="J567" s="479"/>
    </row>
    <row r="568" spans="1:10" ht="18">
      <c r="A568" s="479"/>
      <c r="B568" s="435"/>
      <c r="C568" s="479"/>
      <c r="D568" s="481"/>
      <c r="E568" s="829"/>
      <c r="F568" s="829"/>
      <c r="G568" s="483"/>
      <c r="H568" s="483"/>
      <c r="I568" s="479"/>
      <c r="J568" s="479"/>
    </row>
    <row r="569" spans="1:10" ht="18">
      <c r="A569" s="479"/>
      <c r="B569" s="435"/>
      <c r="C569" s="479"/>
      <c r="D569" s="481"/>
      <c r="E569" s="829"/>
      <c r="F569" s="829"/>
      <c r="G569" s="483"/>
      <c r="H569" s="483"/>
      <c r="I569" s="479"/>
      <c r="J569" s="479"/>
    </row>
    <row r="570" spans="1:10" ht="18">
      <c r="A570" s="479"/>
      <c r="B570" s="435"/>
      <c r="C570" s="479"/>
      <c r="D570" s="481"/>
      <c r="E570" s="829"/>
      <c r="F570" s="829"/>
      <c r="G570" s="483"/>
      <c r="H570" s="483"/>
      <c r="I570" s="479"/>
      <c r="J570" s="479"/>
    </row>
    <row r="571" spans="1:10" ht="18">
      <c r="A571" s="479"/>
      <c r="B571" s="435"/>
      <c r="C571" s="479"/>
      <c r="D571" s="481"/>
      <c r="E571" s="829"/>
      <c r="F571" s="829"/>
      <c r="G571" s="483"/>
      <c r="H571" s="483"/>
      <c r="I571" s="479"/>
      <c r="J571" s="479"/>
    </row>
    <row r="572" spans="1:10" ht="18">
      <c r="A572" s="479"/>
      <c r="B572" s="435"/>
      <c r="C572" s="479"/>
      <c r="D572" s="481"/>
      <c r="E572" s="829"/>
      <c r="F572" s="829"/>
      <c r="G572" s="483"/>
      <c r="H572" s="483"/>
      <c r="I572" s="479"/>
      <c r="J572" s="479"/>
    </row>
    <row r="573" spans="1:10" ht="18">
      <c r="A573" s="479"/>
      <c r="B573" s="435"/>
      <c r="C573" s="479"/>
      <c r="D573" s="481"/>
      <c r="E573" s="829"/>
      <c r="F573" s="829"/>
      <c r="G573" s="483"/>
      <c r="H573" s="483"/>
      <c r="I573" s="479"/>
      <c r="J573" s="479"/>
    </row>
    <row r="574" spans="1:10" ht="18">
      <c r="A574" s="479"/>
      <c r="B574" s="435"/>
      <c r="C574" s="479"/>
      <c r="D574" s="481"/>
      <c r="E574" s="829"/>
      <c r="F574" s="829"/>
      <c r="G574" s="483"/>
      <c r="H574" s="483"/>
      <c r="I574" s="479"/>
      <c r="J574" s="479"/>
    </row>
    <row r="575" spans="1:10" ht="18">
      <c r="A575" s="479"/>
      <c r="B575" s="435"/>
      <c r="C575" s="479"/>
      <c r="D575" s="481"/>
      <c r="E575" s="829"/>
      <c r="F575" s="829"/>
      <c r="G575" s="483"/>
      <c r="H575" s="483"/>
      <c r="I575" s="479"/>
      <c r="J575" s="479"/>
    </row>
    <row r="576" spans="1:10" ht="18">
      <c r="A576" s="479"/>
      <c r="B576" s="435"/>
      <c r="C576" s="479"/>
      <c r="D576" s="481"/>
      <c r="E576" s="829"/>
      <c r="F576" s="829"/>
      <c r="G576" s="483"/>
      <c r="H576" s="483"/>
      <c r="I576" s="479"/>
      <c r="J576" s="479"/>
    </row>
    <row r="577" spans="1:10" ht="18">
      <c r="A577" s="479"/>
      <c r="B577" s="435"/>
      <c r="C577" s="479"/>
      <c r="D577" s="481"/>
      <c r="E577" s="829"/>
      <c r="F577" s="829"/>
      <c r="G577" s="483"/>
      <c r="H577" s="483"/>
      <c r="I577" s="479"/>
      <c r="J577" s="479"/>
    </row>
    <row r="578" spans="1:10" ht="18">
      <c r="A578" s="479"/>
      <c r="B578" s="435"/>
      <c r="C578" s="479"/>
      <c r="D578" s="481"/>
      <c r="E578" s="829"/>
      <c r="F578" s="829"/>
      <c r="G578" s="483"/>
      <c r="H578" s="483"/>
      <c r="I578" s="479"/>
      <c r="J578" s="479"/>
    </row>
    <row r="579" spans="1:10" ht="18">
      <c r="A579" s="479"/>
      <c r="B579" s="435"/>
      <c r="C579" s="479"/>
      <c r="D579" s="481"/>
      <c r="E579" s="829"/>
      <c r="F579" s="829"/>
      <c r="G579" s="483"/>
      <c r="H579" s="483"/>
      <c r="I579" s="479"/>
      <c r="J579" s="479"/>
    </row>
    <row r="580" spans="1:10" ht="18">
      <c r="A580" s="479"/>
      <c r="B580" s="435"/>
      <c r="C580" s="479"/>
      <c r="D580" s="481"/>
      <c r="E580" s="829"/>
      <c r="F580" s="829"/>
      <c r="G580" s="483"/>
      <c r="H580" s="483"/>
      <c r="I580" s="479"/>
      <c r="J580" s="479"/>
    </row>
    <row r="581" spans="1:10" ht="18">
      <c r="A581" s="479"/>
      <c r="B581" s="435"/>
      <c r="C581" s="479"/>
      <c r="D581" s="481"/>
      <c r="E581" s="829"/>
      <c r="F581" s="829"/>
      <c r="G581" s="483"/>
      <c r="H581" s="483"/>
      <c r="I581" s="479"/>
      <c r="J581" s="479"/>
    </row>
    <row r="582" spans="1:10" ht="18">
      <c r="A582" s="479"/>
      <c r="B582" s="435"/>
      <c r="C582" s="479"/>
      <c r="D582" s="481"/>
      <c r="E582" s="829"/>
      <c r="F582" s="829"/>
      <c r="G582" s="483"/>
      <c r="H582" s="483"/>
      <c r="I582" s="479"/>
      <c r="J582" s="479"/>
    </row>
    <row r="583" spans="1:10" ht="18">
      <c r="A583" s="479"/>
      <c r="B583" s="435"/>
      <c r="C583" s="479"/>
      <c r="D583" s="481"/>
      <c r="E583" s="829"/>
      <c r="F583" s="829"/>
      <c r="G583" s="483"/>
      <c r="H583" s="483"/>
      <c r="I583" s="479"/>
      <c r="J583" s="479"/>
    </row>
    <row r="584" spans="1:10" ht="18">
      <c r="A584" s="479"/>
      <c r="B584" s="435"/>
      <c r="C584" s="479"/>
      <c r="D584" s="481"/>
      <c r="E584" s="829"/>
      <c r="F584" s="829"/>
      <c r="G584" s="483"/>
      <c r="H584" s="483"/>
      <c r="I584" s="479"/>
      <c r="J584" s="479"/>
    </row>
    <row r="585" spans="1:10" ht="18">
      <c r="A585" s="479"/>
      <c r="B585" s="435"/>
      <c r="C585" s="479"/>
      <c r="D585" s="481"/>
      <c r="E585" s="829"/>
      <c r="F585" s="829"/>
      <c r="G585" s="483"/>
      <c r="H585" s="483"/>
      <c r="I585" s="479"/>
      <c r="J585" s="479"/>
    </row>
    <row r="586" spans="1:10" ht="18">
      <c r="A586" s="479"/>
      <c r="B586" s="435"/>
      <c r="C586" s="479"/>
      <c r="D586" s="481"/>
      <c r="E586" s="829"/>
      <c r="F586" s="829"/>
      <c r="G586" s="483"/>
      <c r="H586" s="483"/>
      <c r="I586" s="479"/>
      <c r="J586" s="479"/>
    </row>
    <row r="587" spans="1:10" ht="18">
      <c r="A587" s="479"/>
      <c r="B587" s="435"/>
      <c r="C587" s="479"/>
      <c r="D587" s="481"/>
      <c r="E587" s="829"/>
      <c r="F587" s="829"/>
      <c r="G587" s="483"/>
      <c r="H587" s="483"/>
      <c r="I587" s="479"/>
      <c r="J587" s="479"/>
    </row>
    <row r="588" spans="1:10" ht="18">
      <c r="A588" s="479"/>
      <c r="B588" s="435"/>
      <c r="C588" s="479"/>
      <c r="D588" s="481"/>
      <c r="E588" s="829"/>
      <c r="F588" s="829"/>
      <c r="G588" s="483"/>
      <c r="H588" s="483"/>
      <c r="I588" s="479"/>
      <c r="J588" s="479"/>
    </row>
    <row r="589" spans="1:10" ht="18">
      <c r="A589" s="479"/>
      <c r="B589" s="435"/>
      <c r="C589" s="479"/>
      <c r="D589" s="481"/>
      <c r="E589" s="829"/>
      <c r="F589" s="829"/>
      <c r="G589" s="483"/>
      <c r="H589" s="483"/>
      <c r="I589" s="479"/>
      <c r="J589" s="479"/>
    </row>
    <row r="590" spans="1:10" ht="18">
      <c r="A590" s="479"/>
      <c r="B590" s="435"/>
      <c r="C590" s="479"/>
      <c r="D590" s="481"/>
      <c r="E590" s="829"/>
      <c r="F590" s="829"/>
      <c r="G590" s="483"/>
      <c r="H590" s="483"/>
      <c r="I590" s="479"/>
      <c r="J590" s="479"/>
    </row>
    <row r="591" spans="1:10" ht="18">
      <c r="A591" s="479"/>
      <c r="B591" s="435"/>
      <c r="C591" s="479"/>
      <c r="D591" s="481"/>
      <c r="E591" s="829"/>
      <c r="F591" s="829"/>
      <c r="G591" s="483"/>
      <c r="H591" s="483"/>
      <c r="I591" s="479"/>
      <c r="J591" s="479"/>
    </row>
    <row r="592" spans="1:10" ht="18">
      <c r="A592" s="479"/>
      <c r="B592" s="435"/>
      <c r="C592" s="479"/>
      <c r="D592" s="481"/>
      <c r="E592" s="829"/>
      <c r="F592" s="829"/>
      <c r="G592" s="483"/>
      <c r="H592" s="483"/>
      <c r="I592" s="479"/>
      <c r="J592" s="479"/>
    </row>
    <row r="593" spans="1:10" ht="18">
      <c r="A593" s="479"/>
      <c r="B593" s="435"/>
      <c r="C593" s="479"/>
      <c r="D593" s="481"/>
      <c r="E593" s="829"/>
      <c r="F593" s="829"/>
      <c r="G593" s="483"/>
      <c r="H593" s="483"/>
      <c r="I593" s="479"/>
      <c r="J593" s="479"/>
    </row>
    <row r="594" spans="1:10" ht="18">
      <c r="A594" s="479"/>
      <c r="B594" s="435"/>
      <c r="C594" s="479"/>
      <c r="D594" s="481"/>
      <c r="E594" s="829"/>
      <c r="F594" s="829"/>
      <c r="G594" s="483"/>
      <c r="H594" s="483"/>
      <c r="I594" s="479"/>
      <c r="J594" s="479"/>
    </row>
  </sheetData>
  <mergeCells count="17">
    <mergeCell ref="A460:K460"/>
    <mergeCell ref="A8:K8"/>
    <mergeCell ref="A9:K9"/>
    <mergeCell ref="A10:K10"/>
    <mergeCell ref="A441:J441"/>
    <mergeCell ref="A443:G443"/>
    <mergeCell ref="A444:G444"/>
    <mergeCell ref="A445:G445"/>
    <mergeCell ref="A446:G446"/>
    <mergeCell ref="A448:I448"/>
    <mergeCell ref="A459:K459"/>
    <mergeCell ref="A7:K7"/>
    <mergeCell ref="A1:B1"/>
    <mergeCell ref="I1:J1"/>
    <mergeCell ref="A2:C2"/>
    <mergeCell ref="A5:K5"/>
    <mergeCell ref="A6:K6"/>
  </mergeCell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U442"/>
  <sheetViews>
    <sheetView topLeftCell="A408" zoomScale="70" zoomScaleNormal="70" zoomScalePageLayoutView="70" workbookViewId="0">
      <selection activeCell="H422" sqref="H422"/>
    </sheetView>
  </sheetViews>
  <sheetFormatPr baseColWidth="10" defaultRowHeight="14" x14ac:dyDescent="0"/>
  <cols>
    <col min="1" max="1" width="8.6640625" customWidth="1"/>
    <col min="2" max="2" width="45.83203125" style="54" customWidth="1"/>
    <col min="3" max="3" width="21" customWidth="1"/>
    <col min="4" max="4" width="13.33203125" style="83" customWidth="1"/>
    <col min="5" max="5" width="20.33203125" style="84" bestFit="1" customWidth="1"/>
    <col min="6" max="6" width="18" style="84" bestFit="1" customWidth="1"/>
    <col min="7" max="7" width="20.5" customWidth="1"/>
    <col min="8" max="8" width="19.6640625" style="85" customWidth="1"/>
    <col min="9" max="9" width="19" customWidth="1"/>
    <col min="10" max="10" width="26.5" customWidth="1"/>
  </cols>
  <sheetData>
    <row r="1" spans="1:21" s="26" customFormat="1" ht="72.75" customHeight="1" thickBot="1">
      <c r="A1" s="513" t="s">
        <v>3</v>
      </c>
      <c r="B1" s="514" t="s">
        <v>4</v>
      </c>
      <c r="C1" s="39" t="s">
        <v>6</v>
      </c>
      <c r="D1" s="40" t="s">
        <v>5</v>
      </c>
      <c r="E1" s="515" t="s">
        <v>357</v>
      </c>
      <c r="F1" s="516" t="s">
        <v>358</v>
      </c>
      <c r="G1" s="517" t="s">
        <v>359</v>
      </c>
      <c r="H1" s="583" t="s">
        <v>13</v>
      </c>
      <c r="I1" s="515" t="s">
        <v>360</v>
      </c>
      <c r="J1" s="584" t="s">
        <v>340</v>
      </c>
    </row>
    <row r="2" spans="1:21" ht="18">
      <c r="A2" s="413">
        <v>1</v>
      </c>
      <c r="B2" s="41" t="s">
        <v>18</v>
      </c>
      <c r="C2" s="585" t="s">
        <v>877</v>
      </c>
      <c r="D2" s="43">
        <v>4</v>
      </c>
      <c r="E2" s="44"/>
      <c r="F2" s="586"/>
      <c r="G2" s="587">
        <v>0</v>
      </c>
      <c r="H2" s="588">
        <v>0</v>
      </c>
      <c r="I2" s="45"/>
      <c r="J2" s="45"/>
      <c r="K2" s="419"/>
      <c r="L2" s="419"/>
      <c r="M2" s="419"/>
      <c r="N2" s="419"/>
      <c r="O2" s="419"/>
      <c r="P2" s="419"/>
      <c r="Q2" s="419"/>
      <c r="R2" s="419"/>
      <c r="S2" s="419"/>
      <c r="T2" s="419"/>
      <c r="U2" s="419"/>
    </row>
    <row r="3" spans="1:21" ht="18">
      <c r="A3" s="429">
        <v>2</v>
      </c>
      <c r="B3" s="46" t="s">
        <v>19</v>
      </c>
      <c r="C3" s="69" t="s">
        <v>291</v>
      </c>
      <c r="D3" s="48">
        <v>40</v>
      </c>
      <c r="E3" s="49"/>
      <c r="F3" s="589"/>
      <c r="G3" s="590">
        <v>0</v>
      </c>
      <c r="H3" s="591">
        <v>0</v>
      </c>
      <c r="I3" s="50"/>
      <c r="J3" s="50"/>
      <c r="K3" s="419"/>
      <c r="L3" s="419"/>
      <c r="M3" s="419"/>
      <c r="N3" s="419"/>
      <c r="O3" s="419"/>
      <c r="P3" s="419"/>
      <c r="Q3" s="419"/>
      <c r="R3" s="419"/>
      <c r="S3" s="419"/>
      <c r="T3" s="419"/>
      <c r="U3" s="419"/>
    </row>
    <row r="4" spans="1:21" ht="18">
      <c r="A4" s="429">
        <v>3</v>
      </c>
      <c r="B4" s="46" t="s">
        <v>20</v>
      </c>
      <c r="C4" s="69" t="s">
        <v>291</v>
      </c>
      <c r="D4" s="48">
        <v>8</v>
      </c>
      <c r="E4" s="49"/>
      <c r="F4" s="589"/>
      <c r="G4" s="590">
        <v>0</v>
      </c>
      <c r="H4" s="591">
        <v>0</v>
      </c>
      <c r="I4" s="50"/>
      <c r="J4" s="50"/>
      <c r="K4" s="419"/>
      <c r="L4" s="419"/>
      <c r="M4" s="419"/>
      <c r="N4" s="419"/>
      <c r="O4" s="419"/>
      <c r="P4" s="419"/>
      <c r="Q4" s="419"/>
      <c r="R4" s="419"/>
      <c r="S4" s="419"/>
      <c r="T4" s="419"/>
      <c r="U4" s="419"/>
    </row>
    <row r="5" spans="1:21" ht="18">
      <c r="A5" s="429">
        <v>4</v>
      </c>
      <c r="B5" s="46" t="s">
        <v>21</v>
      </c>
      <c r="C5" s="69" t="s">
        <v>291</v>
      </c>
      <c r="D5" s="48">
        <v>8</v>
      </c>
      <c r="E5" s="49"/>
      <c r="F5" s="589"/>
      <c r="G5" s="590">
        <v>0</v>
      </c>
      <c r="H5" s="591">
        <v>0</v>
      </c>
      <c r="I5" s="50"/>
      <c r="J5" s="50"/>
      <c r="K5" s="419"/>
      <c r="L5" s="419"/>
      <c r="M5" s="419"/>
      <c r="N5" s="419"/>
      <c r="O5" s="419"/>
      <c r="P5" s="419"/>
      <c r="Q5" s="419"/>
      <c r="R5" s="419"/>
      <c r="S5" s="419"/>
      <c r="T5" s="419"/>
      <c r="U5" s="419"/>
    </row>
    <row r="6" spans="1:21" ht="18">
      <c r="A6" s="429">
        <v>5</v>
      </c>
      <c r="B6" s="46" t="s">
        <v>22</v>
      </c>
      <c r="C6" s="69" t="s">
        <v>291</v>
      </c>
      <c r="D6" s="48">
        <v>8</v>
      </c>
      <c r="E6" s="49"/>
      <c r="F6" s="589"/>
      <c r="G6" s="590">
        <v>0</v>
      </c>
      <c r="H6" s="591">
        <v>0</v>
      </c>
      <c r="I6" s="50"/>
      <c r="J6" s="50"/>
      <c r="K6" s="419"/>
      <c r="L6" s="419"/>
      <c r="M6" s="419"/>
      <c r="N6" s="419"/>
      <c r="O6" s="419"/>
      <c r="P6" s="419"/>
      <c r="Q6" s="419"/>
      <c r="R6" s="419"/>
      <c r="S6" s="419"/>
      <c r="T6" s="419"/>
      <c r="U6" s="419"/>
    </row>
    <row r="7" spans="1:21" ht="18">
      <c r="A7" s="429">
        <v>6</v>
      </c>
      <c r="B7" s="46" t="s">
        <v>23</v>
      </c>
      <c r="C7" s="69" t="s">
        <v>291</v>
      </c>
      <c r="D7" s="48">
        <v>8</v>
      </c>
      <c r="E7" s="49"/>
      <c r="F7" s="589"/>
      <c r="G7" s="590">
        <v>0</v>
      </c>
      <c r="H7" s="591">
        <v>0</v>
      </c>
      <c r="I7" s="50"/>
      <c r="J7" s="50"/>
      <c r="K7" s="419"/>
      <c r="L7" s="419"/>
      <c r="M7" s="419"/>
      <c r="N7" s="419"/>
      <c r="O7" s="419"/>
      <c r="P7" s="419"/>
      <c r="Q7" s="419"/>
      <c r="R7" s="419"/>
      <c r="S7" s="419"/>
      <c r="T7" s="419"/>
      <c r="U7" s="419"/>
    </row>
    <row r="8" spans="1:21" ht="18">
      <c r="A8" s="429">
        <v>7</v>
      </c>
      <c r="B8" s="46" t="s">
        <v>24</v>
      </c>
      <c r="C8" s="69" t="s">
        <v>291</v>
      </c>
      <c r="D8" s="48">
        <v>16</v>
      </c>
      <c r="E8" s="49"/>
      <c r="F8" s="589"/>
      <c r="G8" s="590">
        <v>0</v>
      </c>
      <c r="H8" s="591">
        <v>0</v>
      </c>
      <c r="I8" s="50"/>
      <c r="J8" s="50"/>
      <c r="K8" s="419"/>
      <c r="L8" s="419"/>
      <c r="M8" s="419"/>
      <c r="N8" s="419"/>
      <c r="O8" s="419"/>
      <c r="P8" s="419"/>
      <c r="Q8" s="419"/>
      <c r="R8" s="419"/>
      <c r="S8" s="419"/>
      <c r="T8" s="419"/>
      <c r="U8" s="419"/>
    </row>
    <row r="9" spans="1:21" ht="18">
      <c r="A9" s="429">
        <v>8</v>
      </c>
      <c r="B9" s="46" t="s">
        <v>25</v>
      </c>
      <c r="C9" s="69" t="s">
        <v>291</v>
      </c>
      <c r="D9" s="48">
        <v>8</v>
      </c>
      <c r="E9" s="49"/>
      <c r="F9" s="589"/>
      <c r="G9" s="590">
        <v>0</v>
      </c>
      <c r="H9" s="591">
        <v>0</v>
      </c>
      <c r="I9" s="50"/>
      <c r="J9" s="50"/>
      <c r="K9" s="419"/>
      <c r="L9" s="419"/>
      <c r="M9" s="419"/>
      <c r="N9" s="419"/>
      <c r="O9" s="419"/>
      <c r="P9" s="419"/>
      <c r="Q9" s="419"/>
      <c r="R9" s="419"/>
      <c r="S9" s="419"/>
      <c r="T9" s="419"/>
      <c r="U9" s="419"/>
    </row>
    <row r="10" spans="1:21" ht="18">
      <c r="A10" s="429">
        <v>9</v>
      </c>
      <c r="B10" s="46" t="s">
        <v>26</v>
      </c>
      <c r="C10" s="69" t="s">
        <v>291</v>
      </c>
      <c r="D10" s="48">
        <v>4</v>
      </c>
      <c r="E10" s="49"/>
      <c r="F10" s="589"/>
      <c r="G10" s="590">
        <v>0</v>
      </c>
      <c r="H10" s="591">
        <v>0</v>
      </c>
      <c r="I10" s="50"/>
      <c r="J10" s="50"/>
      <c r="K10" s="419"/>
      <c r="L10" s="419"/>
      <c r="M10" s="419"/>
      <c r="N10" s="419"/>
      <c r="O10" s="419"/>
      <c r="P10" s="419"/>
      <c r="Q10" s="419"/>
      <c r="R10" s="419"/>
      <c r="S10" s="419"/>
      <c r="T10" s="419"/>
      <c r="U10" s="419"/>
    </row>
    <row r="11" spans="1:21" ht="18">
      <c r="A11" s="429">
        <v>10</v>
      </c>
      <c r="B11" s="46" t="s">
        <v>27</v>
      </c>
      <c r="C11" s="69" t="s">
        <v>291</v>
      </c>
      <c r="D11" s="48">
        <v>8</v>
      </c>
      <c r="E11" s="49"/>
      <c r="F11" s="589"/>
      <c r="G11" s="590">
        <v>0</v>
      </c>
      <c r="H11" s="591">
        <v>0</v>
      </c>
      <c r="I11" s="50"/>
      <c r="J11" s="50"/>
      <c r="K11" s="419"/>
      <c r="L11" s="419"/>
      <c r="M11" s="419"/>
      <c r="N11" s="419"/>
      <c r="O11" s="419"/>
      <c r="P11" s="419"/>
      <c r="Q11" s="419"/>
      <c r="R11" s="419"/>
      <c r="S11" s="419"/>
      <c r="T11" s="419"/>
      <c r="U11" s="419"/>
    </row>
    <row r="12" spans="1:21" ht="18">
      <c r="A12" s="429">
        <v>11</v>
      </c>
      <c r="B12" s="46" t="s">
        <v>720</v>
      </c>
      <c r="C12" s="69" t="s">
        <v>291</v>
      </c>
      <c r="D12" s="48">
        <v>8</v>
      </c>
      <c r="E12" s="49"/>
      <c r="F12" s="589"/>
      <c r="G12" s="590">
        <v>0</v>
      </c>
      <c r="H12" s="591">
        <v>0</v>
      </c>
      <c r="I12" s="50"/>
      <c r="J12" s="50"/>
      <c r="K12" s="419"/>
      <c r="L12" s="419"/>
      <c r="M12" s="419"/>
      <c r="N12" s="419"/>
      <c r="O12" s="419"/>
      <c r="P12" s="419"/>
      <c r="Q12" s="419"/>
      <c r="R12" s="419"/>
      <c r="S12" s="419"/>
      <c r="T12" s="419"/>
      <c r="U12" s="419"/>
    </row>
    <row r="13" spans="1:21" ht="18">
      <c r="A13" s="429">
        <v>12</v>
      </c>
      <c r="B13" s="46" t="s">
        <v>29</v>
      </c>
      <c r="C13" s="69" t="s">
        <v>291</v>
      </c>
      <c r="D13" s="48">
        <v>68</v>
      </c>
      <c r="E13" s="49"/>
      <c r="F13" s="589"/>
      <c r="G13" s="590">
        <v>0</v>
      </c>
      <c r="H13" s="591">
        <v>0</v>
      </c>
      <c r="I13" s="50"/>
      <c r="J13" s="50"/>
      <c r="K13" s="419"/>
      <c r="L13" s="419"/>
      <c r="M13" s="419"/>
      <c r="N13" s="419"/>
      <c r="O13" s="419"/>
      <c r="P13" s="419"/>
      <c r="Q13" s="419"/>
      <c r="R13" s="419"/>
      <c r="S13" s="419"/>
      <c r="T13" s="419"/>
      <c r="U13" s="419"/>
    </row>
    <row r="14" spans="1:21" ht="18">
      <c r="A14" s="429">
        <v>13</v>
      </c>
      <c r="B14" s="46" t="s">
        <v>30</v>
      </c>
      <c r="C14" s="69" t="s">
        <v>291</v>
      </c>
      <c r="D14" s="48">
        <v>8</v>
      </c>
      <c r="E14" s="49"/>
      <c r="F14" s="589"/>
      <c r="G14" s="590">
        <v>0</v>
      </c>
      <c r="H14" s="591">
        <v>0</v>
      </c>
      <c r="I14" s="50"/>
      <c r="J14" s="50"/>
      <c r="K14" s="419"/>
      <c r="L14" s="419"/>
      <c r="M14" s="419"/>
      <c r="N14" s="419"/>
      <c r="O14" s="419"/>
      <c r="P14" s="419"/>
      <c r="Q14" s="419"/>
      <c r="R14" s="419"/>
      <c r="S14" s="419"/>
      <c r="T14" s="419"/>
      <c r="U14" s="419"/>
    </row>
    <row r="15" spans="1:21" ht="18">
      <c r="A15" s="429">
        <v>14</v>
      </c>
      <c r="B15" s="46" t="s">
        <v>31</v>
      </c>
      <c r="C15" s="69" t="s">
        <v>291</v>
      </c>
      <c r="D15" s="48">
        <v>8</v>
      </c>
      <c r="E15" s="49"/>
      <c r="F15" s="589"/>
      <c r="G15" s="590">
        <v>0</v>
      </c>
      <c r="H15" s="591">
        <v>0</v>
      </c>
      <c r="I15" s="50"/>
      <c r="J15" s="50"/>
      <c r="K15" s="419"/>
      <c r="L15" s="419"/>
      <c r="M15" s="419"/>
      <c r="N15" s="419"/>
      <c r="O15" s="419"/>
      <c r="P15" s="419"/>
      <c r="Q15" s="419"/>
      <c r="R15" s="419"/>
      <c r="S15" s="419"/>
      <c r="T15" s="419"/>
      <c r="U15" s="419"/>
    </row>
    <row r="16" spans="1:21" ht="36">
      <c r="A16" s="429">
        <v>15</v>
      </c>
      <c r="B16" s="46" t="s">
        <v>34</v>
      </c>
      <c r="C16" s="69" t="s">
        <v>291</v>
      </c>
      <c r="D16" s="48">
        <v>2</v>
      </c>
      <c r="E16" s="49"/>
      <c r="F16" s="589"/>
      <c r="G16" s="590">
        <v>0</v>
      </c>
      <c r="H16" s="591">
        <v>0</v>
      </c>
      <c r="I16" s="50"/>
      <c r="J16" s="50"/>
      <c r="K16" s="419"/>
      <c r="L16" s="419"/>
      <c r="M16" s="419"/>
      <c r="N16" s="419"/>
      <c r="O16" s="419"/>
      <c r="P16" s="419"/>
      <c r="Q16" s="419"/>
      <c r="R16" s="419"/>
      <c r="S16" s="419"/>
      <c r="T16" s="419"/>
      <c r="U16" s="419"/>
    </row>
    <row r="17" spans="1:21" ht="36">
      <c r="A17" s="429">
        <v>16</v>
      </c>
      <c r="B17" s="46" t="s">
        <v>32</v>
      </c>
      <c r="C17" s="69" t="s">
        <v>292</v>
      </c>
      <c r="D17" s="48">
        <v>8</v>
      </c>
      <c r="E17" s="49"/>
      <c r="F17" s="589"/>
      <c r="G17" s="590">
        <v>0</v>
      </c>
      <c r="H17" s="591">
        <v>0</v>
      </c>
      <c r="I17" s="50"/>
      <c r="J17" s="50"/>
      <c r="K17" s="419"/>
      <c r="L17" s="419"/>
      <c r="M17" s="419"/>
      <c r="N17" s="419"/>
      <c r="O17" s="419"/>
      <c r="P17" s="419"/>
      <c r="Q17" s="419"/>
      <c r="R17" s="419"/>
      <c r="S17" s="419"/>
      <c r="T17" s="419"/>
      <c r="U17" s="419"/>
    </row>
    <row r="18" spans="1:21" ht="36">
      <c r="A18" s="429">
        <v>17</v>
      </c>
      <c r="B18" s="46" t="s">
        <v>33</v>
      </c>
      <c r="C18" s="69" t="s">
        <v>292</v>
      </c>
      <c r="D18" s="48">
        <v>4</v>
      </c>
      <c r="E18" s="49"/>
      <c r="F18" s="589"/>
      <c r="G18" s="590">
        <v>0</v>
      </c>
      <c r="H18" s="591">
        <v>0</v>
      </c>
      <c r="I18" s="50"/>
      <c r="J18" s="50"/>
      <c r="K18" s="419"/>
      <c r="L18" s="419"/>
      <c r="M18" s="419"/>
      <c r="N18" s="419"/>
      <c r="O18" s="419"/>
      <c r="P18" s="419"/>
      <c r="Q18" s="419"/>
      <c r="R18" s="419"/>
      <c r="S18" s="419"/>
      <c r="T18" s="419"/>
      <c r="U18" s="419"/>
    </row>
    <row r="19" spans="1:21" ht="18">
      <c r="A19" s="429">
        <v>18</v>
      </c>
      <c r="B19" s="46" t="s">
        <v>35</v>
      </c>
      <c r="C19" s="69" t="s">
        <v>293</v>
      </c>
      <c r="D19" s="48">
        <v>248</v>
      </c>
      <c r="E19" s="49"/>
      <c r="F19" s="589"/>
      <c r="G19" s="590">
        <v>0</v>
      </c>
      <c r="H19" s="591">
        <v>0</v>
      </c>
      <c r="I19" s="50"/>
      <c r="J19" s="50"/>
      <c r="K19" s="419"/>
      <c r="L19" s="419"/>
      <c r="M19" s="419"/>
      <c r="N19" s="419"/>
      <c r="O19" s="419"/>
      <c r="P19" s="419"/>
      <c r="Q19" s="419"/>
      <c r="R19" s="419"/>
      <c r="S19" s="419"/>
      <c r="T19" s="419"/>
      <c r="U19" s="419"/>
    </row>
    <row r="20" spans="1:21" ht="18">
      <c r="A20" s="429">
        <v>19</v>
      </c>
      <c r="B20" s="46" t="s">
        <v>36</v>
      </c>
      <c r="C20" s="69" t="s">
        <v>877</v>
      </c>
      <c r="D20" s="48">
        <v>4</v>
      </c>
      <c r="E20" s="49"/>
      <c r="F20" s="589"/>
      <c r="G20" s="590">
        <v>0</v>
      </c>
      <c r="H20" s="591">
        <v>0</v>
      </c>
      <c r="I20" s="50"/>
      <c r="J20" s="50"/>
      <c r="K20" s="419"/>
      <c r="L20" s="419"/>
      <c r="M20" s="419"/>
      <c r="N20" s="419"/>
      <c r="O20" s="419"/>
      <c r="P20" s="419"/>
      <c r="Q20" s="419"/>
      <c r="R20" s="419"/>
      <c r="S20" s="419"/>
      <c r="T20" s="419"/>
      <c r="U20" s="419"/>
    </row>
    <row r="21" spans="1:21" s="54" customFormat="1" ht="18">
      <c r="A21" s="429">
        <v>20</v>
      </c>
      <c r="B21" s="46" t="s">
        <v>37</v>
      </c>
      <c r="C21" s="69" t="s">
        <v>295</v>
      </c>
      <c r="D21" s="48">
        <v>120</v>
      </c>
      <c r="E21" s="49"/>
      <c r="F21" s="589"/>
      <c r="G21" s="590">
        <v>0</v>
      </c>
      <c r="H21" s="591">
        <v>0</v>
      </c>
      <c r="I21" s="53"/>
      <c r="J21" s="53"/>
      <c r="K21" s="435"/>
      <c r="L21" s="435"/>
      <c r="M21" s="435"/>
      <c r="N21" s="435"/>
      <c r="O21" s="435"/>
      <c r="P21" s="435"/>
      <c r="Q21" s="435"/>
      <c r="R21" s="435"/>
      <c r="S21" s="435"/>
      <c r="T21" s="435"/>
      <c r="U21" s="435"/>
    </row>
    <row r="22" spans="1:21" ht="18">
      <c r="A22" s="429">
        <v>21</v>
      </c>
      <c r="B22" s="46" t="s">
        <v>38</v>
      </c>
      <c r="C22" s="69" t="s">
        <v>292</v>
      </c>
      <c r="D22" s="48">
        <v>8000</v>
      </c>
      <c r="E22" s="49"/>
      <c r="F22" s="589"/>
      <c r="G22" s="590">
        <v>0</v>
      </c>
      <c r="H22" s="591">
        <v>0</v>
      </c>
      <c r="I22" s="50"/>
      <c r="J22" s="50"/>
      <c r="K22" s="419"/>
      <c r="L22" s="419"/>
      <c r="M22" s="419"/>
      <c r="N22" s="419"/>
      <c r="O22" s="419"/>
      <c r="P22" s="419"/>
      <c r="Q22" s="419"/>
      <c r="R22" s="419"/>
      <c r="S22" s="419"/>
      <c r="T22" s="419"/>
      <c r="U22" s="419"/>
    </row>
    <row r="23" spans="1:21" ht="36">
      <c r="A23" s="429">
        <v>22</v>
      </c>
      <c r="B23" s="55" t="s">
        <v>721</v>
      </c>
      <c r="C23" s="592" t="s">
        <v>292</v>
      </c>
      <c r="D23" s="48">
        <v>120</v>
      </c>
      <c r="E23" s="49">
        <v>2550</v>
      </c>
      <c r="F23" s="589">
        <v>0</v>
      </c>
      <c r="G23" s="590">
        <v>2550</v>
      </c>
      <c r="H23" s="591">
        <v>306000</v>
      </c>
      <c r="I23" s="50" t="s">
        <v>397</v>
      </c>
      <c r="J23" s="50" t="s">
        <v>1381</v>
      </c>
      <c r="K23" s="419"/>
      <c r="L23" s="419"/>
      <c r="M23" s="419"/>
      <c r="N23" s="419"/>
      <c r="O23" s="419"/>
      <c r="P23" s="419"/>
      <c r="Q23" s="419"/>
      <c r="R23" s="419"/>
      <c r="S23" s="419"/>
      <c r="T23" s="419"/>
      <c r="U23" s="419"/>
    </row>
    <row r="24" spans="1:21" ht="36">
      <c r="A24" s="429">
        <v>23</v>
      </c>
      <c r="B24" s="46" t="s">
        <v>39</v>
      </c>
      <c r="C24" s="69" t="s">
        <v>292</v>
      </c>
      <c r="D24" s="48">
        <v>120</v>
      </c>
      <c r="E24" s="49">
        <v>4676</v>
      </c>
      <c r="F24" s="589">
        <v>0</v>
      </c>
      <c r="G24" s="590">
        <v>4676</v>
      </c>
      <c r="H24" s="591">
        <v>561120</v>
      </c>
      <c r="I24" s="50" t="s">
        <v>397</v>
      </c>
      <c r="J24" s="50" t="s">
        <v>1381</v>
      </c>
      <c r="K24" s="419"/>
      <c r="L24" s="419"/>
      <c r="M24" s="419"/>
      <c r="N24" s="419"/>
      <c r="O24" s="419"/>
      <c r="P24" s="419"/>
      <c r="Q24" s="419"/>
      <c r="R24" s="419"/>
      <c r="S24" s="419"/>
      <c r="T24" s="419"/>
      <c r="U24" s="419"/>
    </row>
    <row r="25" spans="1:21" ht="36">
      <c r="A25" s="429">
        <v>24</v>
      </c>
      <c r="B25" s="46" t="s">
        <v>722</v>
      </c>
      <c r="C25" s="69" t="s">
        <v>296</v>
      </c>
      <c r="D25" s="48">
        <v>4</v>
      </c>
      <c r="E25" s="49">
        <v>329773</v>
      </c>
      <c r="F25" s="589">
        <v>0</v>
      </c>
      <c r="G25" s="590">
        <v>329773</v>
      </c>
      <c r="H25" s="591">
        <v>1319092</v>
      </c>
      <c r="I25" s="50" t="s">
        <v>369</v>
      </c>
      <c r="J25" s="50" t="s">
        <v>1441</v>
      </c>
      <c r="K25" s="419"/>
      <c r="L25" s="419"/>
      <c r="M25" s="419"/>
      <c r="N25" s="419"/>
      <c r="O25" s="419"/>
      <c r="P25" s="419"/>
      <c r="Q25" s="419"/>
      <c r="R25" s="419"/>
      <c r="S25" s="419"/>
      <c r="T25" s="419"/>
      <c r="U25" s="419"/>
    </row>
    <row r="26" spans="1:21" ht="36">
      <c r="A26" s="429">
        <v>25</v>
      </c>
      <c r="B26" s="46" t="s">
        <v>723</v>
      </c>
      <c r="C26" s="69" t="s">
        <v>297</v>
      </c>
      <c r="D26" s="48">
        <v>4</v>
      </c>
      <c r="E26" s="49">
        <v>328525</v>
      </c>
      <c r="F26" s="589">
        <v>0</v>
      </c>
      <c r="G26" s="590">
        <v>328525</v>
      </c>
      <c r="H26" s="591">
        <v>1314100</v>
      </c>
      <c r="I26" s="50" t="s">
        <v>369</v>
      </c>
      <c r="J26" s="50" t="s">
        <v>1441</v>
      </c>
      <c r="K26" s="419"/>
      <c r="L26" s="419"/>
      <c r="M26" s="419"/>
      <c r="N26" s="419"/>
      <c r="O26" s="419"/>
      <c r="P26" s="419"/>
      <c r="Q26" s="419"/>
      <c r="R26" s="419"/>
      <c r="S26" s="419"/>
      <c r="T26" s="419"/>
      <c r="U26" s="419"/>
    </row>
    <row r="27" spans="1:21" ht="36">
      <c r="A27" s="429">
        <v>26</v>
      </c>
      <c r="B27" s="46" t="s">
        <v>724</v>
      </c>
      <c r="C27" s="69" t="s">
        <v>297</v>
      </c>
      <c r="D27" s="48">
        <v>4</v>
      </c>
      <c r="E27" s="49">
        <v>634106</v>
      </c>
      <c r="F27" s="589">
        <v>0</v>
      </c>
      <c r="G27" s="590">
        <v>634106</v>
      </c>
      <c r="H27" s="591">
        <v>2536424</v>
      </c>
      <c r="I27" s="50" t="s">
        <v>369</v>
      </c>
      <c r="J27" s="50" t="s">
        <v>1441</v>
      </c>
      <c r="K27" s="419"/>
      <c r="L27" s="419"/>
      <c r="M27" s="419"/>
      <c r="N27" s="419"/>
      <c r="O27" s="419"/>
      <c r="P27" s="419"/>
      <c r="Q27" s="419"/>
      <c r="R27" s="419"/>
      <c r="S27" s="419"/>
      <c r="T27" s="419"/>
      <c r="U27" s="419"/>
    </row>
    <row r="28" spans="1:21" ht="54">
      <c r="A28" s="429">
        <v>27</v>
      </c>
      <c r="B28" s="55" t="s">
        <v>725</v>
      </c>
      <c r="C28" s="592" t="s">
        <v>292</v>
      </c>
      <c r="D28" s="48">
        <v>40</v>
      </c>
      <c r="E28" s="49">
        <v>26736</v>
      </c>
      <c r="F28" s="589">
        <v>0</v>
      </c>
      <c r="G28" s="590">
        <v>26736</v>
      </c>
      <c r="H28" s="591">
        <v>1069440</v>
      </c>
      <c r="I28" s="50" t="s">
        <v>369</v>
      </c>
      <c r="J28" s="50" t="s">
        <v>1442</v>
      </c>
      <c r="K28" s="419"/>
      <c r="L28" s="419"/>
      <c r="M28" s="419"/>
      <c r="N28" s="419"/>
      <c r="O28" s="419"/>
      <c r="P28" s="419"/>
      <c r="Q28" s="419"/>
      <c r="R28" s="419"/>
      <c r="S28" s="419"/>
      <c r="T28" s="419"/>
      <c r="U28" s="419"/>
    </row>
    <row r="29" spans="1:21" ht="36">
      <c r="A29" s="429">
        <v>28</v>
      </c>
      <c r="B29" s="55" t="s">
        <v>726</v>
      </c>
      <c r="C29" s="592" t="s">
        <v>292</v>
      </c>
      <c r="D29" s="48">
        <v>40</v>
      </c>
      <c r="E29" s="49"/>
      <c r="F29" s="589"/>
      <c r="G29" s="590">
        <v>0</v>
      </c>
      <c r="H29" s="591">
        <v>0</v>
      </c>
      <c r="I29" s="50"/>
      <c r="J29" s="50"/>
      <c r="K29" s="419"/>
      <c r="L29" s="419"/>
      <c r="M29" s="419"/>
      <c r="N29" s="419"/>
      <c r="O29" s="419"/>
      <c r="P29" s="419"/>
      <c r="Q29" s="419"/>
      <c r="R29" s="419"/>
      <c r="S29" s="419"/>
      <c r="T29" s="419"/>
      <c r="U29" s="419"/>
    </row>
    <row r="30" spans="1:21" ht="36">
      <c r="A30" s="429">
        <v>29</v>
      </c>
      <c r="B30" s="46" t="s">
        <v>727</v>
      </c>
      <c r="C30" s="69" t="s">
        <v>292</v>
      </c>
      <c r="D30" s="48">
        <v>60</v>
      </c>
      <c r="E30" s="49">
        <v>12120</v>
      </c>
      <c r="F30" s="589">
        <v>0</v>
      </c>
      <c r="G30" s="590">
        <v>12120</v>
      </c>
      <c r="H30" s="591">
        <v>727200</v>
      </c>
      <c r="I30" s="50" t="s">
        <v>369</v>
      </c>
      <c r="J30" s="50" t="s">
        <v>649</v>
      </c>
      <c r="K30" s="419"/>
      <c r="L30" s="419"/>
      <c r="M30" s="419"/>
      <c r="N30" s="419"/>
      <c r="O30" s="419"/>
      <c r="P30" s="419"/>
      <c r="Q30" s="419"/>
      <c r="R30" s="419"/>
      <c r="S30" s="419"/>
      <c r="T30" s="419"/>
      <c r="U30" s="419"/>
    </row>
    <row r="31" spans="1:21" ht="36">
      <c r="A31" s="429">
        <v>30</v>
      </c>
      <c r="B31" s="46" t="s">
        <v>40</v>
      </c>
      <c r="C31" s="69" t="s">
        <v>292</v>
      </c>
      <c r="D31" s="48">
        <v>60</v>
      </c>
      <c r="E31" s="49">
        <v>21036</v>
      </c>
      <c r="F31" s="589">
        <v>0</v>
      </c>
      <c r="G31" s="590">
        <v>21036</v>
      </c>
      <c r="H31" s="591">
        <v>1262160</v>
      </c>
      <c r="I31" s="50" t="s">
        <v>369</v>
      </c>
      <c r="J31" s="50" t="s">
        <v>649</v>
      </c>
      <c r="K31" s="419"/>
      <c r="L31" s="419"/>
      <c r="M31" s="419"/>
      <c r="N31" s="419"/>
      <c r="O31" s="419"/>
      <c r="P31" s="419"/>
      <c r="Q31" s="419"/>
      <c r="R31" s="419"/>
      <c r="S31" s="419"/>
      <c r="T31" s="419"/>
      <c r="U31" s="419"/>
    </row>
    <row r="32" spans="1:21" ht="36">
      <c r="A32" s="429">
        <v>31</v>
      </c>
      <c r="B32" s="46" t="s">
        <v>41</v>
      </c>
      <c r="C32" s="69" t="s">
        <v>292</v>
      </c>
      <c r="D32" s="48">
        <v>20</v>
      </c>
      <c r="E32" s="49">
        <v>38481</v>
      </c>
      <c r="F32" s="589">
        <v>0</v>
      </c>
      <c r="G32" s="590">
        <v>38481</v>
      </c>
      <c r="H32" s="591">
        <v>769620</v>
      </c>
      <c r="I32" s="50" t="s">
        <v>369</v>
      </c>
      <c r="J32" s="50" t="s">
        <v>1441</v>
      </c>
      <c r="K32" s="419"/>
      <c r="L32" s="419"/>
      <c r="M32" s="419"/>
      <c r="N32" s="419"/>
      <c r="O32" s="419"/>
      <c r="P32" s="419"/>
      <c r="Q32" s="419"/>
      <c r="R32" s="419"/>
      <c r="S32" s="419"/>
      <c r="T32" s="419"/>
      <c r="U32" s="419"/>
    </row>
    <row r="33" spans="1:21" ht="36">
      <c r="A33" s="429">
        <v>32</v>
      </c>
      <c r="B33" s="55" t="s">
        <v>728</v>
      </c>
      <c r="C33" s="592" t="s">
        <v>292</v>
      </c>
      <c r="D33" s="48">
        <v>40</v>
      </c>
      <c r="E33" s="49"/>
      <c r="F33" s="589"/>
      <c r="G33" s="590">
        <v>0</v>
      </c>
      <c r="H33" s="591">
        <v>0</v>
      </c>
      <c r="I33" s="50"/>
      <c r="J33" s="50"/>
      <c r="K33" s="419"/>
      <c r="L33" s="419"/>
      <c r="M33" s="419"/>
      <c r="N33" s="419"/>
      <c r="O33" s="419"/>
      <c r="P33" s="419"/>
      <c r="Q33" s="419"/>
      <c r="R33" s="419"/>
      <c r="S33" s="419"/>
      <c r="T33" s="419"/>
      <c r="U33" s="419"/>
    </row>
    <row r="34" spans="1:21" ht="36">
      <c r="A34" s="429">
        <v>33</v>
      </c>
      <c r="B34" s="46" t="s">
        <v>729</v>
      </c>
      <c r="C34" s="69" t="s">
        <v>292</v>
      </c>
      <c r="D34" s="48">
        <v>40</v>
      </c>
      <c r="E34" s="49">
        <v>19615</v>
      </c>
      <c r="F34" s="589">
        <v>0</v>
      </c>
      <c r="G34" s="590">
        <v>19615</v>
      </c>
      <c r="H34" s="591">
        <v>784600</v>
      </c>
      <c r="I34" s="50" t="s">
        <v>369</v>
      </c>
      <c r="J34" s="50" t="s">
        <v>650</v>
      </c>
      <c r="K34" s="419"/>
      <c r="L34" s="419"/>
      <c r="M34" s="419"/>
      <c r="N34" s="419"/>
      <c r="O34" s="419"/>
      <c r="P34" s="419"/>
      <c r="Q34" s="419"/>
      <c r="R34" s="419"/>
      <c r="S34" s="419"/>
      <c r="T34" s="419"/>
      <c r="U34" s="419"/>
    </row>
    <row r="35" spans="1:21" ht="36">
      <c r="A35" s="429">
        <v>34</v>
      </c>
      <c r="B35" s="46" t="s">
        <v>730</v>
      </c>
      <c r="C35" s="69" t="s">
        <v>292</v>
      </c>
      <c r="D35" s="48">
        <v>40</v>
      </c>
      <c r="E35" s="49">
        <v>34249</v>
      </c>
      <c r="F35" s="589">
        <v>0</v>
      </c>
      <c r="G35" s="590">
        <v>34249</v>
      </c>
      <c r="H35" s="591">
        <v>1369960</v>
      </c>
      <c r="I35" s="50" t="s">
        <v>369</v>
      </c>
      <c r="J35" s="50" t="s">
        <v>650</v>
      </c>
      <c r="K35" s="419"/>
      <c r="L35" s="419"/>
      <c r="M35" s="419"/>
      <c r="N35" s="419"/>
      <c r="O35" s="419"/>
      <c r="P35" s="419"/>
      <c r="Q35" s="419"/>
      <c r="R35" s="419"/>
      <c r="S35" s="419"/>
      <c r="T35" s="419"/>
      <c r="U35" s="419"/>
    </row>
    <row r="36" spans="1:21" s="54" customFormat="1" ht="36">
      <c r="A36" s="429">
        <v>35</v>
      </c>
      <c r="B36" s="46" t="s">
        <v>731</v>
      </c>
      <c r="C36" s="69" t="s">
        <v>292</v>
      </c>
      <c r="D36" s="48">
        <v>40</v>
      </c>
      <c r="E36" s="49">
        <v>61722</v>
      </c>
      <c r="F36" s="589">
        <v>0</v>
      </c>
      <c r="G36" s="590">
        <v>61722</v>
      </c>
      <c r="H36" s="591">
        <v>2468880</v>
      </c>
      <c r="I36" s="53" t="s">
        <v>369</v>
      </c>
      <c r="J36" s="53" t="s">
        <v>650</v>
      </c>
      <c r="K36" s="435"/>
      <c r="L36" s="435"/>
      <c r="M36" s="435"/>
      <c r="N36" s="435"/>
      <c r="O36" s="435"/>
      <c r="P36" s="435"/>
      <c r="Q36" s="435"/>
      <c r="R36" s="435"/>
      <c r="S36" s="435"/>
      <c r="T36" s="435"/>
      <c r="U36" s="435"/>
    </row>
    <row r="37" spans="1:21" s="54" customFormat="1" ht="36">
      <c r="A37" s="429">
        <v>36</v>
      </c>
      <c r="B37" s="55" t="s">
        <v>732</v>
      </c>
      <c r="C37" s="592" t="s">
        <v>292</v>
      </c>
      <c r="D37" s="48">
        <v>40</v>
      </c>
      <c r="E37" s="49">
        <v>57609</v>
      </c>
      <c r="F37" s="589">
        <v>0</v>
      </c>
      <c r="G37" s="590">
        <v>57609</v>
      </c>
      <c r="H37" s="591">
        <v>2304360</v>
      </c>
      <c r="I37" s="53" t="s">
        <v>369</v>
      </c>
      <c r="J37" s="53" t="s">
        <v>1443</v>
      </c>
      <c r="K37" s="435"/>
      <c r="L37" s="435"/>
      <c r="M37" s="435"/>
      <c r="N37" s="435"/>
      <c r="O37" s="435"/>
      <c r="P37" s="435"/>
      <c r="Q37" s="435"/>
      <c r="R37" s="435"/>
      <c r="S37" s="435"/>
      <c r="T37" s="435"/>
      <c r="U37" s="435"/>
    </row>
    <row r="38" spans="1:21" s="54" customFormat="1" ht="54">
      <c r="A38" s="429">
        <v>37</v>
      </c>
      <c r="B38" s="55" t="s">
        <v>733</v>
      </c>
      <c r="C38" s="592" t="s">
        <v>292</v>
      </c>
      <c r="D38" s="48">
        <v>40</v>
      </c>
      <c r="E38" s="49">
        <v>71768</v>
      </c>
      <c r="F38" s="589">
        <v>0</v>
      </c>
      <c r="G38" s="590">
        <v>71768</v>
      </c>
      <c r="H38" s="591">
        <v>2870720</v>
      </c>
      <c r="I38" s="53" t="s">
        <v>369</v>
      </c>
      <c r="J38" s="53" t="s">
        <v>1443</v>
      </c>
      <c r="K38" s="435"/>
      <c r="L38" s="435"/>
      <c r="M38" s="435"/>
      <c r="N38" s="435"/>
      <c r="O38" s="435"/>
      <c r="P38" s="435"/>
      <c r="Q38" s="435"/>
      <c r="R38" s="435"/>
      <c r="S38" s="435"/>
      <c r="T38" s="435"/>
      <c r="U38" s="435"/>
    </row>
    <row r="39" spans="1:21" s="54" customFormat="1" ht="54">
      <c r="A39" s="429">
        <v>38</v>
      </c>
      <c r="B39" s="46" t="s">
        <v>42</v>
      </c>
      <c r="C39" s="69" t="s">
        <v>292</v>
      </c>
      <c r="D39" s="48">
        <v>16</v>
      </c>
      <c r="E39" s="49">
        <v>63910</v>
      </c>
      <c r="F39" s="589">
        <v>0</v>
      </c>
      <c r="G39" s="590">
        <v>63910</v>
      </c>
      <c r="H39" s="591">
        <v>1022560</v>
      </c>
      <c r="I39" s="53" t="s">
        <v>369</v>
      </c>
      <c r="J39" s="53" t="s">
        <v>1444</v>
      </c>
      <c r="K39" s="435"/>
      <c r="L39" s="435"/>
      <c r="M39" s="435"/>
      <c r="N39" s="435"/>
      <c r="O39" s="435"/>
      <c r="P39" s="435"/>
      <c r="Q39" s="435"/>
      <c r="R39" s="435"/>
      <c r="S39" s="435"/>
      <c r="T39" s="435"/>
      <c r="U39" s="435"/>
    </row>
    <row r="40" spans="1:21" s="54" customFormat="1" ht="17.25" customHeight="1">
      <c r="A40" s="429">
        <v>39</v>
      </c>
      <c r="B40" s="46" t="s">
        <v>43</v>
      </c>
      <c r="C40" s="69" t="s">
        <v>292</v>
      </c>
      <c r="D40" s="48">
        <v>12</v>
      </c>
      <c r="E40" s="49">
        <v>81849</v>
      </c>
      <c r="F40" s="589">
        <v>0</v>
      </c>
      <c r="G40" s="590">
        <v>81849</v>
      </c>
      <c r="H40" s="591">
        <v>982188</v>
      </c>
      <c r="I40" s="53" t="s">
        <v>369</v>
      </c>
      <c r="J40" s="53" t="s">
        <v>1444</v>
      </c>
      <c r="K40" s="435"/>
      <c r="L40" s="435"/>
      <c r="M40" s="435"/>
      <c r="N40" s="435"/>
      <c r="O40" s="435"/>
      <c r="P40" s="435"/>
      <c r="Q40" s="435"/>
      <c r="R40" s="435"/>
      <c r="S40" s="435"/>
      <c r="T40" s="435"/>
      <c r="U40" s="435"/>
    </row>
    <row r="41" spans="1:21" s="54" customFormat="1" ht="36">
      <c r="A41" s="429">
        <v>40</v>
      </c>
      <c r="B41" s="55" t="s">
        <v>734</v>
      </c>
      <c r="C41" s="592" t="s">
        <v>292</v>
      </c>
      <c r="D41" s="48">
        <v>40</v>
      </c>
      <c r="E41" s="49"/>
      <c r="F41" s="589"/>
      <c r="G41" s="590">
        <v>0</v>
      </c>
      <c r="H41" s="591">
        <v>0</v>
      </c>
      <c r="I41" s="53"/>
      <c r="J41" s="53"/>
      <c r="K41" s="435"/>
      <c r="L41" s="435"/>
      <c r="M41" s="435"/>
      <c r="N41" s="435"/>
      <c r="O41" s="435"/>
      <c r="P41" s="435"/>
      <c r="Q41" s="435"/>
      <c r="R41" s="435"/>
      <c r="S41" s="435"/>
      <c r="T41" s="435"/>
      <c r="U41" s="435"/>
    </row>
    <row r="42" spans="1:21" s="54" customFormat="1" ht="36">
      <c r="A42" s="429">
        <v>41</v>
      </c>
      <c r="B42" s="55" t="s">
        <v>735</v>
      </c>
      <c r="C42" s="592" t="s">
        <v>292</v>
      </c>
      <c r="D42" s="48">
        <v>120</v>
      </c>
      <c r="E42" s="49"/>
      <c r="F42" s="589"/>
      <c r="G42" s="590">
        <v>0</v>
      </c>
      <c r="H42" s="591">
        <v>0</v>
      </c>
      <c r="I42" s="53"/>
      <c r="J42" s="53"/>
      <c r="K42" s="435"/>
      <c r="L42" s="435"/>
      <c r="M42" s="435"/>
      <c r="N42" s="435"/>
      <c r="O42" s="435"/>
      <c r="P42" s="435"/>
      <c r="Q42" s="435"/>
      <c r="R42" s="435"/>
      <c r="S42" s="435"/>
      <c r="T42" s="435"/>
      <c r="U42" s="435"/>
    </row>
    <row r="43" spans="1:21" s="54" customFormat="1" ht="18">
      <c r="A43" s="429">
        <v>42</v>
      </c>
      <c r="B43" s="46" t="s">
        <v>44</v>
      </c>
      <c r="C43" s="69" t="s">
        <v>298</v>
      </c>
      <c r="D43" s="48">
        <v>8</v>
      </c>
      <c r="E43" s="49"/>
      <c r="F43" s="593"/>
      <c r="G43" s="590">
        <v>0</v>
      </c>
      <c r="H43" s="591">
        <v>0</v>
      </c>
      <c r="I43" s="53"/>
      <c r="J43" s="53"/>
      <c r="K43" s="435"/>
      <c r="L43" s="435"/>
      <c r="M43" s="435"/>
      <c r="N43" s="435"/>
      <c r="O43" s="435"/>
      <c r="P43" s="435"/>
      <c r="Q43" s="435"/>
      <c r="R43" s="435"/>
      <c r="S43" s="435"/>
      <c r="T43" s="435"/>
      <c r="U43" s="435"/>
    </row>
    <row r="44" spans="1:21" ht="18">
      <c r="A44" s="429">
        <v>43</v>
      </c>
      <c r="B44" s="46" t="s">
        <v>45</v>
      </c>
      <c r="C44" s="69" t="s">
        <v>292</v>
      </c>
      <c r="D44" s="48">
        <v>8</v>
      </c>
      <c r="E44" s="49">
        <v>37189</v>
      </c>
      <c r="F44" s="593">
        <v>0</v>
      </c>
      <c r="G44" s="590">
        <v>37189</v>
      </c>
      <c r="H44" s="591">
        <v>297512</v>
      </c>
      <c r="I44" s="50" t="s">
        <v>369</v>
      </c>
      <c r="J44" s="50" t="s">
        <v>1385</v>
      </c>
      <c r="K44" s="419"/>
      <c r="L44" s="419"/>
      <c r="M44" s="419"/>
      <c r="N44" s="419"/>
      <c r="O44" s="419"/>
      <c r="P44" s="419"/>
      <c r="Q44" s="419"/>
      <c r="R44" s="419"/>
      <c r="S44" s="419"/>
      <c r="T44" s="419"/>
      <c r="U44" s="419"/>
    </row>
    <row r="45" spans="1:21" ht="36">
      <c r="A45" s="429">
        <v>44</v>
      </c>
      <c r="B45" s="55" t="s">
        <v>736</v>
      </c>
      <c r="C45" s="592" t="s">
        <v>292</v>
      </c>
      <c r="D45" s="48">
        <v>8</v>
      </c>
      <c r="E45" s="49">
        <v>18141</v>
      </c>
      <c r="F45" s="593">
        <v>0</v>
      </c>
      <c r="G45" s="590">
        <v>18141</v>
      </c>
      <c r="H45" s="591">
        <v>145128</v>
      </c>
      <c r="I45" s="50" t="s">
        <v>369</v>
      </c>
      <c r="J45" s="50" t="s">
        <v>1386</v>
      </c>
      <c r="K45" s="419"/>
      <c r="L45" s="419"/>
      <c r="M45" s="419"/>
      <c r="N45" s="419"/>
      <c r="O45" s="419"/>
      <c r="P45" s="419"/>
      <c r="Q45" s="419"/>
      <c r="R45" s="419"/>
      <c r="S45" s="419"/>
      <c r="T45" s="419"/>
      <c r="U45" s="419"/>
    </row>
    <row r="46" spans="1:21" ht="36">
      <c r="A46" s="429">
        <v>45</v>
      </c>
      <c r="B46" s="55" t="s">
        <v>737</v>
      </c>
      <c r="C46" s="592" t="s">
        <v>292</v>
      </c>
      <c r="D46" s="48">
        <v>8</v>
      </c>
      <c r="E46" s="49">
        <v>18735</v>
      </c>
      <c r="F46" s="593">
        <v>0</v>
      </c>
      <c r="G46" s="590">
        <v>18735</v>
      </c>
      <c r="H46" s="591">
        <v>149880</v>
      </c>
      <c r="I46" s="50" t="s">
        <v>369</v>
      </c>
      <c r="J46" s="50" t="s">
        <v>1386</v>
      </c>
      <c r="K46" s="419"/>
      <c r="L46" s="419"/>
      <c r="M46" s="419"/>
      <c r="N46" s="419"/>
      <c r="O46" s="419"/>
      <c r="P46" s="419"/>
      <c r="Q46" s="419"/>
      <c r="R46" s="419"/>
      <c r="S46" s="419"/>
      <c r="T46" s="419"/>
      <c r="U46" s="419"/>
    </row>
    <row r="47" spans="1:21" ht="36">
      <c r="A47" s="429">
        <v>46</v>
      </c>
      <c r="B47" s="55" t="s">
        <v>738</v>
      </c>
      <c r="C47" s="592" t="s">
        <v>292</v>
      </c>
      <c r="D47" s="48">
        <v>8</v>
      </c>
      <c r="E47" s="49">
        <v>15181</v>
      </c>
      <c r="F47" s="593">
        <v>0</v>
      </c>
      <c r="G47" s="590">
        <v>15181</v>
      </c>
      <c r="H47" s="591">
        <v>121448</v>
      </c>
      <c r="I47" s="50" t="s">
        <v>369</v>
      </c>
      <c r="J47" s="50" t="s">
        <v>1386</v>
      </c>
      <c r="K47" s="419"/>
      <c r="L47" s="419"/>
      <c r="M47" s="419"/>
      <c r="N47" s="419"/>
      <c r="O47" s="419"/>
      <c r="P47" s="419"/>
      <c r="Q47" s="419"/>
      <c r="R47" s="419"/>
      <c r="S47" s="419"/>
      <c r="T47" s="419"/>
      <c r="U47" s="419"/>
    </row>
    <row r="48" spans="1:21" ht="36">
      <c r="A48" s="429">
        <v>47</v>
      </c>
      <c r="B48" s="55" t="s">
        <v>739</v>
      </c>
      <c r="C48" s="592" t="s">
        <v>292</v>
      </c>
      <c r="D48" s="48">
        <v>8</v>
      </c>
      <c r="E48" s="49">
        <v>15181</v>
      </c>
      <c r="F48" s="593">
        <v>0</v>
      </c>
      <c r="G48" s="590">
        <v>15181</v>
      </c>
      <c r="H48" s="591">
        <v>121448</v>
      </c>
      <c r="I48" s="50" t="s">
        <v>369</v>
      </c>
      <c r="J48" s="50" t="s">
        <v>1386</v>
      </c>
      <c r="K48" s="419"/>
      <c r="L48" s="419"/>
      <c r="M48" s="419"/>
      <c r="N48" s="419"/>
      <c r="O48" s="419"/>
      <c r="P48" s="419"/>
      <c r="Q48" s="419"/>
      <c r="R48" s="419"/>
      <c r="S48" s="419"/>
      <c r="T48" s="419"/>
      <c r="U48" s="419"/>
    </row>
    <row r="49" spans="1:21" ht="36">
      <c r="A49" s="429">
        <v>48</v>
      </c>
      <c r="B49" s="55" t="s">
        <v>740</v>
      </c>
      <c r="C49" s="592" t="s">
        <v>292</v>
      </c>
      <c r="D49" s="48">
        <v>8</v>
      </c>
      <c r="E49" s="49">
        <v>18141</v>
      </c>
      <c r="F49" s="593">
        <v>0</v>
      </c>
      <c r="G49" s="590">
        <v>18141</v>
      </c>
      <c r="H49" s="591">
        <v>145128</v>
      </c>
      <c r="I49" s="50" t="s">
        <v>369</v>
      </c>
      <c r="J49" s="50" t="s">
        <v>1386</v>
      </c>
      <c r="K49" s="419"/>
      <c r="L49" s="419"/>
      <c r="M49" s="419"/>
      <c r="N49" s="419"/>
      <c r="O49" s="419"/>
      <c r="P49" s="419"/>
      <c r="Q49" s="419"/>
      <c r="R49" s="419"/>
      <c r="S49" s="419"/>
      <c r="T49" s="419"/>
      <c r="U49" s="419"/>
    </row>
    <row r="50" spans="1:21" ht="36">
      <c r="A50" s="429">
        <v>49</v>
      </c>
      <c r="B50" s="55" t="s">
        <v>741</v>
      </c>
      <c r="C50" s="592" t="s">
        <v>292</v>
      </c>
      <c r="D50" s="48">
        <v>8</v>
      </c>
      <c r="E50" s="49">
        <v>18141</v>
      </c>
      <c r="F50" s="589">
        <v>0</v>
      </c>
      <c r="G50" s="590">
        <v>18141</v>
      </c>
      <c r="H50" s="591">
        <v>145128</v>
      </c>
      <c r="I50" s="50" t="s">
        <v>369</v>
      </c>
      <c r="J50" s="50" t="s">
        <v>1386</v>
      </c>
      <c r="K50" s="419"/>
      <c r="L50" s="419"/>
      <c r="M50" s="419"/>
      <c r="N50" s="419"/>
      <c r="O50" s="419"/>
      <c r="P50" s="419"/>
      <c r="Q50" s="419"/>
      <c r="R50" s="419"/>
      <c r="S50" s="419"/>
      <c r="T50" s="419"/>
      <c r="U50" s="419"/>
    </row>
    <row r="51" spans="1:21" ht="36">
      <c r="A51" s="429">
        <v>50</v>
      </c>
      <c r="B51" s="55" t="s">
        <v>742</v>
      </c>
      <c r="C51" s="592" t="s">
        <v>292</v>
      </c>
      <c r="D51" s="48">
        <v>8</v>
      </c>
      <c r="E51" s="49">
        <v>18141</v>
      </c>
      <c r="F51" s="593">
        <v>0</v>
      </c>
      <c r="G51" s="590">
        <v>18141</v>
      </c>
      <c r="H51" s="591">
        <v>145128</v>
      </c>
      <c r="I51" s="50" t="s">
        <v>369</v>
      </c>
      <c r="J51" s="50" t="s">
        <v>1386</v>
      </c>
      <c r="K51" s="419"/>
      <c r="L51" s="419"/>
      <c r="M51" s="419"/>
      <c r="N51" s="419"/>
      <c r="O51" s="419"/>
      <c r="P51" s="419"/>
      <c r="Q51" s="419"/>
      <c r="R51" s="419"/>
      <c r="S51" s="419"/>
      <c r="T51" s="419"/>
      <c r="U51" s="419"/>
    </row>
    <row r="52" spans="1:21" ht="36">
      <c r="A52" s="429">
        <v>51</v>
      </c>
      <c r="B52" s="55" t="s">
        <v>743</v>
      </c>
      <c r="C52" s="592" t="s">
        <v>292</v>
      </c>
      <c r="D52" s="48">
        <v>8</v>
      </c>
      <c r="E52" s="49">
        <v>18735</v>
      </c>
      <c r="F52" s="589">
        <v>0</v>
      </c>
      <c r="G52" s="590">
        <v>18735</v>
      </c>
      <c r="H52" s="591">
        <v>149880</v>
      </c>
      <c r="I52" s="50" t="s">
        <v>369</v>
      </c>
      <c r="J52" s="50" t="s">
        <v>1386</v>
      </c>
      <c r="K52" s="419"/>
      <c r="L52" s="419"/>
      <c r="M52" s="419"/>
      <c r="N52" s="419"/>
      <c r="O52" s="419"/>
      <c r="P52" s="419"/>
      <c r="Q52" s="419"/>
      <c r="R52" s="419"/>
      <c r="S52" s="419"/>
      <c r="T52" s="419"/>
      <c r="U52" s="419"/>
    </row>
    <row r="53" spans="1:21" ht="36">
      <c r="A53" s="429">
        <v>52</v>
      </c>
      <c r="B53" s="55" t="s">
        <v>744</v>
      </c>
      <c r="C53" s="592" t="s">
        <v>292</v>
      </c>
      <c r="D53" s="48">
        <v>8</v>
      </c>
      <c r="E53" s="49">
        <v>29672</v>
      </c>
      <c r="F53" s="589">
        <v>0</v>
      </c>
      <c r="G53" s="590">
        <v>29672</v>
      </c>
      <c r="H53" s="591">
        <v>237376</v>
      </c>
      <c r="I53" s="50" t="s">
        <v>369</v>
      </c>
      <c r="J53" s="50" t="s">
        <v>1387</v>
      </c>
      <c r="K53" s="419"/>
      <c r="L53" s="419"/>
      <c r="M53" s="419"/>
      <c r="N53" s="419"/>
      <c r="O53" s="419"/>
      <c r="P53" s="419"/>
      <c r="Q53" s="419"/>
      <c r="R53" s="419"/>
      <c r="S53" s="419"/>
      <c r="T53" s="419"/>
      <c r="U53" s="419"/>
    </row>
    <row r="54" spans="1:21" ht="36">
      <c r="A54" s="429">
        <v>53</v>
      </c>
      <c r="B54" s="55" t="s">
        <v>745</v>
      </c>
      <c r="C54" s="592" t="s">
        <v>292</v>
      </c>
      <c r="D54" s="48">
        <v>8</v>
      </c>
      <c r="E54" s="49">
        <v>29672</v>
      </c>
      <c r="F54" s="589">
        <v>0</v>
      </c>
      <c r="G54" s="590">
        <v>29672</v>
      </c>
      <c r="H54" s="591">
        <v>237376</v>
      </c>
      <c r="I54" s="50" t="s">
        <v>369</v>
      </c>
      <c r="J54" s="50" t="s">
        <v>1387</v>
      </c>
      <c r="K54" s="419"/>
      <c r="L54" s="419"/>
      <c r="M54" s="419"/>
      <c r="N54" s="419"/>
      <c r="O54" s="419"/>
      <c r="P54" s="419"/>
      <c r="Q54" s="419"/>
      <c r="R54" s="419"/>
      <c r="S54" s="419"/>
      <c r="T54" s="419"/>
      <c r="U54" s="419"/>
    </row>
    <row r="55" spans="1:21" ht="36">
      <c r="A55" s="429">
        <v>54</v>
      </c>
      <c r="B55" s="55" t="s">
        <v>746</v>
      </c>
      <c r="C55" s="592" t="s">
        <v>292</v>
      </c>
      <c r="D55" s="48">
        <v>8</v>
      </c>
      <c r="E55" s="49">
        <v>27741</v>
      </c>
      <c r="F55" s="589">
        <v>0</v>
      </c>
      <c r="G55" s="590">
        <v>27741</v>
      </c>
      <c r="H55" s="591">
        <v>221928</v>
      </c>
      <c r="I55" s="50" t="s">
        <v>369</v>
      </c>
      <c r="J55" s="50" t="s">
        <v>1387</v>
      </c>
      <c r="K55" s="419"/>
      <c r="L55" s="419"/>
      <c r="M55" s="419"/>
      <c r="N55" s="419"/>
      <c r="O55" s="419"/>
      <c r="P55" s="419"/>
      <c r="Q55" s="419"/>
      <c r="R55" s="419"/>
      <c r="S55" s="419"/>
      <c r="T55" s="419"/>
      <c r="U55" s="419"/>
    </row>
    <row r="56" spans="1:21" ht="36">
      <c r="A56" s="429">
        <v>55</v>
      </c>
      <c r="B56" s="55" t="s">
        <v>747</v>
      </c>
      <c r="C56" s="592" t="s">
        <v>292</v>
      </c>
      <c r="D56" s="48">
        <v>8</v>
      </c>
      <c r="E56" s="49">
        <v>27741</v>
      </c>
      <c r="F56" s="589">
        <v>0</v>
      </c>
      <c r="G56" s="590">
        <v>27741</v>
      </c>
      <c r="H56" s="591">
        <v>221928</v>
      </c>
      <c r="I56" s="50" t="s">
        <v>369</v>
      </c>
      <c r="J56" s="50" t="s">
        <v>1387</v>
      </c>
      <c r="K56" s="419"/>
      <c r="L56" s="419"/>
      <c r="M56" s="419"/>
      <c r="N56" s="419"/>
      <c r="O56" s="419"/>
      <c r="P56" s="419"/>
      <c r="Q56" s="419"/>
      <c r="R56" s="419"/>
      <c r="S56" s="419"/>
      <c r="T56" s="419"/>
      <c r="U56" s="419"/>
    </row>
    <row r="57" spans="1:21" ht="36">
      <c r="A57" s="429">
        <v>56</v>
      </c>
      <c r="B57" s="55" t="s">
        <v>748</v>
      </c>
      <c r="C57" s="592" t="s">
        <v>292</v>
      </c>
      <c r="D57" s="48">
        <v>20</v>
      </c>
      <c r="E57" s="49">
        <v>27741</v>
      </c>
      <c r="F57" s="589">
        <v>0</v>
      </c>
      <c r="G57" s="590">
        <v>27741</v>
      </c>
      <c r="H57" s="591">
        <v>554820</v>
      </c>
      <c r="I57" s="50" t="s">
        <v>369</v>
      </c>
      <c r="J57" s="50" t="s">
        <v>1387</v>
      </c>
      <c r="K57" s="419"/>
      <c r="L57" s="419"/>
      <c r="M57" s="419"/>
      <c r="N57" s="419"/>
      <c r="O57" s="419"/>
      <c r="P57" s="419"/>
      <c r="Q57" s="419"/>
      <c r="R57" s="419"/>
      <c r="S57" s="419"/>
      <c r="T57" s="419"/>
      <c r="U57" s="419"/>
    </row>
    <row r="58" spans="1:21" ht="18">
      <c r="A58" s="429">
        <v>57</v>
      </c>
      <c r="B58" s="46" t="s">
        <v>46</v>
      </c>
      <c r="C58" s="69" t="s">
        <v>299</v>
      </c>
      <c r="D58" s="48">
        <v>16</v>
      </c>
      <c r="E58" s="49"/>
      <c r="F58" s="589"/>
      <c r="G58" s="590">
        <v>0</v>
      </c>
      <c r="H58" s="591">
        <v>0</v>
      </c>
      <c r="I58" s="50"/>
      <c r="J58" s="50"/>
      <c r="K58" s="419"/>
      <c r="L58" s="419"/>
      <c r="M58" s="419"/>
      <c r="N58" s="419"/>
      <c r="O58" s="419"/>
      <c r="P58" s="419"/>
      <c r="Q58" s="419"/>
      <c r="R58" s="419"/>
      <c r="S58" s="419"/>
      <c r="T58" s="419"/>
      <c r="U58" s="419"/>
    </row>
    <row r="59" spans="1:21" s="54" customFormat="1" ht="18">
      <c r="A59" s="429">
        <v>58</v>
      </c>
      <c r="B59" s="46" t="s">
        <v>749</v>
      </c>
      <c r="C59" s="69" t="s">
        <v>292</v>
      </c>
      <c r="D59" s="48">
        <v>8</v>
      </c>
      <c r="E59" s="49">
        <v>8643</v>
      </c>
      <c r="F59" s="589">
        <v>0</v>
      </c>
      <c r="G59" s="590">
        <v>8643</v>
      </c>
      <c r="H59" s="591">
        <v>69144</v>
      </c>
      <c r="I59" s="53" t="s">
        <v>369</v>
      </c>
      <c r="J59" s="53" t="s">
        <v>1385</v>
      </c>
      <c r="K59" s="435"/>
      <c r="L59" s="435"/>
      <c r="M59" s="435"/>
      <c r="N59" s="435"/>
      <c r="O59" s="435"/>
      <c r="P59" s="435"/>
      <c r="Q59" s="435"/>
      <c r="R59" s="435"/>
      <c r="S59" s="435"/>
      <c r="T59" s="435"/>
      <c r="U59" s="435"/>
    </row>
    <row r="60" spans="1:21" ht="18">
      <c r="A60" s="429">
        <v>59</v>
      </c>
      <c r="B60" s="46" t="s">
        <v>750</v>
      </c>
      <c r="C60" s="69" t="s">
        <v>292</v>
      </c>
      <c r="D60" s="48">
        <v>8</v>
      </c>
      <c r="E60" s="49">
        <v>9368</v>
      </c>
      <c r="F60" s="589">
        <v>0</v>
      </c>
      <c r="G60" s="590">
        <v>9368</v>
      </c>
      <c r="H60" s="591">
        <v>74944</v>
      </c>
      <c r="I60" s="50" t="s">
        <v>369</v>
      </c>
      <c r="J60" s="50" t="s">
        <v>1385</v>
      </c>
      <c r="K60" s="419"/>
      <c r="L60" s="419"/>
      <c r="M60" s="419"/>
      <c r="N60" s="419"/>
      <c r="O60" s="419"/>
      <c r="P60" s="419"/>
      <c r="Q60" s="419"/>
      <c r="R60" s="419"/>
      <c r="S60" s="419"/>
      <c r="T60" s="419"/>
      <c r="U60" s="419"/>
    </row>
    <row r="61" spans="1:21" ht="18">
      <c r="A61" s="429">
        <v>60</v>
      </c>
      <c r="B61" s="46" t="s">
        <v>751</v>
      </c>
      <c r="C61" s="69" t="s">
        <v>292</v>
      </c>
      <c r="D61" s="48">
        <v>8</v>
      </c>
      <c r="E61" s="49">
        <v>9368</v>
      </c>
      <c r="F61" s="589">
        <v>0</v>
      </c>
      <c r="G61" s="590">
        <v>9368</v>
      </c>
      <c r="H61" s="591">
        <v>74944</v>
      </c>
      <c r="I61" s="50" t="s">
        <v>369</v>
      </c>
      <c r="J61" s="50" t="s">
        <v>1385</v>
      </c>
      <c r="K61" s="419"/>
      <c r="L61" s="419"/>
      <c r="M61" s="419"/>
      <c r="N61" s="419"/>
      <c r="O61" s="419"/>
      <c r="P61" s="419"/>
      <c r="Q61" s="419"/>
      <c r="R61" s="419"/>
      <c r="S61" s="419"/>
      <c r="T61" s="419"/>
      <c r="U61" s="419"/>
    </row>
    <row r="62" spans="1:21" ht="18">
      <c r="A62" s="429">
        <v>61</v>
      </c>
      <c r="B62" s="46" t="s">
        <v>752</v>
      </c>
      <c r="C62" s="69" t="s">
        <v>292</v>
      </c>
      <c r="D62" s="48">
        <v>12</v>
      </c>
      <c r="E62" s="49">
        <v>9368</v>
      </c>
      <c r="F62" s="589">
        <v>0</v>
      </c>
      <c r="G62" s="590">
        <v>9368</v>
      </c>
      <c r="H62" s="591">
        <v>112416</v>
      </c>
      <c r="I62" s="50" t="s">
        <v>369</v>
      </c>
      <c r="J62" s="50" t="s">
        <v>1385</v>
      </c>
      <c r="K62" s="419"/>
      <c r="L62" s="419"/>
      <c r="M62" s="419"/>
      <c r="N62" s="419"/>
      <c r="O62" s="419"/>
      <c r="P62" s="419"/>
      <c r="Q62" s="419"/>
      <c r="R62" s="419"/>
      <c r="S62" s="419"/>
      <c r="T62" s="419"/>
      <c r="U62" s="419"/>
    </row>
    <row r="63" spans="1:21" ht="18">
      <c r="A63" s="429">
        <v>62</v>
      </c>
      <c r="B63" s="46" t="s">
        <v>753</v>
      </c>
      <c r="C63" s="69" t="s">
        <v>292</v>
      </c>
      <c r="D63" s="48">
        <v>12</v>
      </c>
      <c r="E63" s="49">
        <v>9368</v>
      </c>
      <c r="F63" s="589">
        <v>0</v>
      </c>
      <c r="G63" s="590">
        <v>9368</v>
      </c>
      <c r="H63" s="591">
        <v>112416</v>
      </c>
      <c r="I63" s="50" t="s">
        <v>369</v>
      </c>
      <c r="J63" s="50" t="s">
        <v>1385</v>
      </c>
      <c r="K63" s="419"/>
      <c r="L63" s="419"/>
      <c r="M63" s="419"/>
      <c r="N63" s="419"/>
      <c r="O63" s="419"/>
      <c r="P63" s="419"/>
      <c r="Q63" s="419"/>
      <c r="R63" s="419"/>
      <c r="S63" s="419"/>
      <c r="T63" s="419"/>
      <c r="U63" s="419"/>
    </row>
    <row r="64" spans="1:21" ht="18">
      <c r="A64" s="429">
        <v>63</v>
      </c>
      <c r="B64" s="46" t="s">
        <v>47</v>
      </c>
      <c r="C64" s="69" t="s">
        <v>292</v>
      </c>
      <c r="D64" s="48">
        <v>600</v>
      </c>
      <c r="E64" s="49"/>
      <c r="F64" s="589"/>
      <c r="G64" s="590">
        <v>0</v>
      </c>
      <c r="H64" s="591">
        <v>0</v>
      </c>
      <c r="I64" s="50"/>
      <c r="J64" s="50"/>
      <c r="K64" s="419"/>
      <c r="L64" s="419"/>
      <c r="M64" s="419"/>
      <c r="N64" s="419"/>
      <c r="O64" s="419"/>
      <c r="P64" s="419"/>
      <c r="Q64" s="419"/>
      <c r="R64" s="419"/>
      <c r="S64" s="419"/>
      <c r="T64" s="419"/>
      <c r="U64" s="419"/>
    </row>
    <row r="65" spans="1:21" s="58" customFormat="1" ht="36">
      <c r="A65" s="429">
        <v>64</v>
      </c>
      <c r="B65" s="46" t="s">
        <v>48</v>
      </c>
      <c r="C65" s="69" t="s">
        <v>292</v>
      </c>
      <c r="D65" s="48">
        <v>10</v>
      </c>
      <c r="E65" s="49"/>
      <c r="F65" s="589"/>
      <c r="G65" s="590">
        <v>0</v>
      </c>
      <c r="H65" s="591">
        <v>0</v>
      </c>
      <c r="I65" s="59"/>
      <c r="J65" s="59"/>
      <c r="K65" s="437"/>
      <c r="L65" s="437"/>
      <c r="M65" s="437"/>
      <c r="N65" s="437"/>
      <c r="O65" s="437"/>
      <c r="P65" s="437"/>
      <c r="Q65" s="437"/>
      <c r="R65" s="437"/>
      <c r="S65" s="437"/>
      <c r="T65" s="437"/>
      <c r="U65" s="437"/>
    </row>
    <row r="66" spans="1:21" s="58" customFormat="1" ht="18">
      <c r="A66" s="429">
        <v>65</v>
      </c>
      <c r="B66" s="46" t="s">
        <v>49</v>
      </c>
      <c r="C66" s="69" t="s">
        <v>292</v>
      </c>
      <c r="D66" s="48">
        <v>150</v>
      </c>
      <c r="E66" s="49"/>
      <c r="F66" s="589"/>
      <c r="G66" s="590">
        <v>0</v>
      </c>
      <c r="H66" s="591">
        <v>0</v>
      </c>
      <c r="I66" s="59"/>
      <c r="J66" s="59"/>
      <c r="K66" s="437"/>
      <c r="L66" s="437"/>
      <c r="M66" s="437"/>
      <c r="N66" s="437"/>
      <c r="O66" s="437"/>
      <c r="P66" s="437"/>
      <c r="Q66" s="437"/>
      <c r="R66" s="437"/>
      <c r="S66" s="437"/>
      <c r="T66" s="437"/>
      <c r="U66" s="437"/>
    </row>
    <row r="67" spans="1:21" s="58" customFormat="1" ht="18">
      <c r="A67" s="429">
        <v>66</v>
      </c>
      <c r="B67" s="46" t="s">
        <v>50</v>
      </c>
      <c r="C67" s="69" t="s">
        <v>292</v>
      </c>
      <c r="D67" s="48">
        <v>40</v>
      </c>
      <c r="E67" s="49"/>
      <c r="F67" s="589"/>
      <c r="G67" s="590">
        <v>0</v>
      </c>
      <c r="H67" s="591">
        <v>0</v>
      </c>
      <c r="I67" s="59"/>
      <c r="J67" s="59"/>
      <c r="K67" s="437"/>
      <c r="L67" s="437"/>
      <c r="M67" s="437"/>
      <c r="N67" s="437"/>
      <c r="O67" s="437"/>
      <c r="P67" s="437"/>
      <c r="Q67" s="437"/>
      <c r="R67" s="437"/>
      <c r="S67" s="437"/>
      <c r="T67" s="437"/>
      <c r="U67" s="437"/>
    </row>
    <row r="68" spans="1:21" s="58" customFormat="1" ht="18">
      <c r="A68" s="429">
        <v>67</v>
      </c>
      <c r="B68" s="46" t="s">
        <v>51</v>
      </c>
      <c r="C68" s="69" t="s">
        <v>292</v>
      </c>
      <c r="D68" s="48">
        <v>40</v>
      </c>
      <c r="E68" s="49"/>
      <c r="F68" s="589"/>
      <c r="G68" s="590">
        <v>0</v>
      </c>
      <c r="H68" s="591">
        <v>0</v>
      </c>
      <c r="I68" s="59"/>
      <c r="J68" s="59"/>
      <c r="K68" s="437"/>
      <c r="L68" s="437"/>
      <c r="M68" s="437"/>
      <c r="N68" s="437"/>
      <c r="O68" s="437"/>
      <c r="P68" s="437"/>
      <c r="Q68" s="437"/>
      <c r="R68" s="437"/>
      <c r="S68" s="437"/>
      <c r="T68" s="437"/>
      <c r="U68" s="437"/>
    </row>
    <row r="69" spans="1:21" s="58" customFormat="1" ht="36">
      <c r="A69" s="429">
        <v>68</v>
      </c>
      <c r="B69" s="46" t="s">
        <v>52</v>
      </c>
      <c r="C69" s="69" t="s">
        <v>292</v>
      </c>
      <c r="D69" s="48">
        <v>12</v>
      </c>
      <c r="E69" s="49">
        <v>43272</v>
      </c>
      <c r="F69" s="589">
        <v>0</v>
      </c>
      <c r="G69" s="590">
        <v>43272</v>
      </c>
      <c r="H69" s="591">
        <v>519264</v>
      </c>
      <c r="I69" s="59" t="s">
        <v>369</v>
      </c>
      <c r="J69" s="59" t="s">
        <v>1388</v>
      </c>
      <c r="K69" s="437"/>
      <c r="L69" s="437"/>
      <c r="M69" s="437"/>
      <c r="N69" s="437"/>
      <c r="O69" s="437"/>
      <c r="P69" s="437"/>
      <c r="Q69" s="437"/>
      <c r="R69" s="437"/>
      <c r="S69" s="437"/>
      <c r="T69" s="437"/>
      <c r="U69" s="437"/>
    </row>
    <row r="70" spans="1:21" s="58" customFormat="1" ht="18">
      <c r="A70" s="429">
        <v>69</v>
      </c>
      <c r="B70" s="46" t="s">
        <v>754</v>
      </c>
      <c r="C70" s="69" t="s">
        <v>878</v>
      </c>
      <c r="D70" s="48">
        <v>4</v>
      </c>
      <c r="E70" s="49"/>
      <c r="F70" s="589"/>
      <c r="G70" s="590">
        <v>0</v>
      </c>
      <c r="H70" s="591">
        <v>0</v>
      </c>
      <c r="I70" s="59"/>
      <c r="J70" s="59"/>
      <c r="K70" s="437"/>
      <c r="L70" s="437"/>
      <c r="M70" s="437"/>
      <c r="N70" s="437"/>
      <c r="O70" s="437"/>
      <c r="P70" s="437"/>
      <c r="Q70" s="437"/>
      <c r="R70" s="437"/>
      <c r="S70" s="437"/>
      <c r="T70" s="437"/>
      <c r="U70" s="437"/>
    </row>
    <row r="71" spans="1:21" s="58" customFormat="1" ht="18">
      <c r="A71" s="429">
        <v>70</v>
      </c>
      <c r="B71" s="46" t="s">
        <v>755</v>
      </c>
      <c r="C71" s="69" t="s">
        <v>878</v>
      </c>
      <c r="D71" s="48">
        <v>4</v>
      </c>
      <c r="E71" s="49"/>
      <c r="F71" s="589"/>
      <c r="G71" s="590">
        <v>0</v>
      </c>
      <c r="H71" s="591">
        <v>0</v>
      </c>
      <c r="I71" s="59"/>
      <c r="J71" s="59"/>
      <c r="K71" s="437"/>
      <c r="L71" s="437"/>
      <c r="M71" s="437"/>
      <c r="N71" s="437"/>
      <c r="O71" s="437"/>
      <c r="P71" s="437"/>
      <c r="Q71" s="437"/>
      <c r="R71" s="437"/>
      <c r="S71" s="437"/>
      <c r="T71" s="437"/>
      <c r="U71" s="437"/>
    </row>
    <row r="72" spans="1:21" s="58" customFormat="1" ht="18">
      <c r="A72" s="429">
        <v>71</v>
      </c>
      <c r="B72" s="46" t="s">
        <v>53</v>
      </c>
      <c r="C72" s="69" t="s">
        <v>292</v>
      </c>
      <c r="D72" s="48">
        <v>4800</v>
      </c>
      <c r="E72" s="49"/>
      <c r="F72" s="589"/>
      <c r="G72" s="590">
        <v>0</v>
      </c>
      <c r="H72" s="591">
        <v>0</v>
      </c>
      <c r="I72" s="59"/>
      <c r="J72" s="59"/>
      <c r="K72" s="437"/>
      <c r="L72" s="437"/>
      <c r="M72" s="437"/>
      <c r="N72" s="437"/>
      <c r="O72" s="437"/>
      <c r="P72" s="437"/>
      <c r="Q72" s="437"/>
      <c r="R72" s="437"/>
      <c r="S72" s="437"/>
      <c r="T72" s="437"/>
      <c r="U72" s="437"/>
    </row>
    <row r="73" spans="1:21" s="58" customFormat="1" ht="18">
      <c r="A73" s="429">
        <v>72</v>
      </c>
      <c r="B73" s="46" t="s">
        <v>54</v>
      </c>
      <c r="C73" s="69" t="s">
        <v>300</v>
      </c>
      <c r="D73" s="48">
        <v>2</v>
      </c>
      <c r="E73" s="49"/>
      <c r="F73" s="589"/>
      <c r="G73" s="590">
        <v>0</v>
      </c>
      <c r="H73" s="591">
        <v>0</v>
      </c>
      <c r="I73" s="59"/>
      <c r="J73" s="59"/>
      <c r="K73" s="437"/>
      <c r="L73" s="437"/>
      <c r="M73" s="437"/>
      <c r="N73" s="437"/>
      <c r="O73" s="437"/>
      <c r="P73" s="437"/>
      <c r="Q73" s="437"/>
      <c r="R73" s="437"/>
      <c r="S73" s="437"/>
      <c r="T73" s="437"/>
      <c r="U73" s="437"/>
    </row>
    <row r="74" spans="1:21" s="58" customFormat="1" ht="18">
      <c r="A74" s="429">
        <v>73</v>
      </c>
      <c r="B74" s="46" t="s">
        <v>55</v>
      </c>
      <c r="C74" s="69" t="s">
        <v>292</v>
      </c>
      <c r="D74" s="48">
        <v>40</v>
      </c>
      <c r="E74" s="49"/>
      <c r="F74" s="589"/>
      <c r="G74" s="590">
        <v>0</v>
      </c>
      <c r="H74" s="591">
        <v>0</v>
      </c>
      <c r="I74" s="59"/>
      <c r="J74" s="59"/>
      <c r="K74" s="437"/>
      <c r="L74" s="437"/>
      <c r="M74" s="437"/>
      <c r="N74" s="437"/>
      <c r="O74" s="437"/>
      <c r="P74" s="437"/>
      <c r="Q74" s="437"/>
      <c r="R74" s="437"/>
      <c r="S74" s="437"/>
      <c r="T74" s="437"/>
      <c r="U74" s="437"/>
    </row>
    <row r="75" spans="1:21" s="58" customFormat="1" ht="18">
      <c r="A75" s="429">
        <v>74</v>
      </c>
      <c r="B75" s="46" t="s">
        <v>56</v>
      </c>
      <c r="C75" s="69" t="s">
        <v>292</v>
      </c>
      <c r="D75" s="48">
        <v>20</v>
      </c>
      <c r="E75" s="49"/>
      <c r="F75" s="589"/>
      <c r="G75" s="590">
        <v>0</v>
      </c>
      <c r="H75" s="591">
        <v>0</v>
      </c>
      <c r="I75" s="59"/>
      <c r="J75" s="59"/>
      <c r="K75" s="437"/>
      <c r="L75" s="437"/>
      <c r="M75" s="437"/>
      <c r="N75" s="437"/>
      <c r="O75" s="437"/>
      <c r="P75" s="437"/>
      <c r="Q75" s="437"/>
      <c r="R75" s="437"/>
      <c r="S75" s="437"/>
      <c r="T75" s="437"/>
      <c r="U75" s="437"/>
    </row>
    <row r="76" spans="1:21" ht="18">
      <c r="A76" s="429">
        <v>75</v>
      </c>
      <c r="B76" s="46" t="s">
        <v>57</v>
      </c>
      <c r="C76" s="69" t="s">
        <v>292</v>
      </c>
      <c r="D76" s="48">
        <v>20</v>
      </c>
      <c r="E76" s="49"/>
      <c r="F76" s="589"/>
      <c r="G76" s="590">
        <v>0</v>
      </c>
      <c r="H76" s="591">
        <v>0</v>
      </c>
      <c r="I76" s="50"/>
      <c r="J76" s="50"/>
      <c r="K76" s="419"/>
      <c r="L76" s="419"/>
      <c r="M76" s="419"/>
      <c r="N76" s="419"/>
      <c r="O76" s="419"/>
      <c r="P76" s="419"/>
      <c r="Q76" s="419"/>
      <c r="R76" s="419"/>
      <c r="S76" s="419"/>
      <c r="T76" s="419"/>
      <c r="U76" s="419"/>
    </row>
    <row r="77" spans="1:21" ht="18">
      <c r="A77" s="429">
        <v>76</v>
      </c>
      <c r="B77" s="46" t="s">
        <v>58</v>
      </c>
      <c r="C77" s="69" t="s">
        <v>292</v>
      </c>
      <c r="D77" s="48">
        <v>40</v>
      </c>
      <c r="E77" s="49"/>
      <c r="F77" s="589"/>
      <c r="G77" s="590">
        <v>0</v>
      </c>
      <c r="H77" s="591">
        <v>0</v>
      </c>
      <c r="I77" s="50"/>
      <c r="J77" s="50"/>
      <c r="K77" s="419"/>
      <c r="L77" s="419"/>
      <c r="M77" s="419"/>
      <c r="N77" s="419"/>
      <c r="O77" s="419"/>
      <c r="P77" s="419"/>
      <c r="Q77" s="419"/>
      <c r="R77" s="419"/>
      <c r="S77" s="419"/>
      <c r="T77" s="419"/>
      <c r="U77" s="419"/>
    </row>
    <row r="78" spans="1:21" ht="18">
      <c r="A78" s="429">
        <v>77</v>
      </c>
      <c r="B78" s="46" t="s">
        <v>59</v>
      </c>
      <c r="C78" s="69" t="s">
        <v>292</v>
      </c>
      <c r="D78" s="48">
        <v>40</v>
      </c>
      <c r="E78" s="49"/>
      <c r="F78" s="589"/>
      <c r="G78" s="590">
        <v>0</v>
      </c>
      <c r="H78" s="591">
        <v>0</v>
      </c>
      <c r="I78" s="50"/>
      <c r="J78" s="50"/>
      <c r="K78" s="419"/>
      <c r="L78" s="419"/>
      <c r="M78" s="419"/>
      <c r="N78" s="419"/>
      <c r="O78" s="419"/>
      <c r="P78" s="419"/>
      <c r="Q78" s="419"/>
      <c r="R78" s="419"/>
      <c r="S78" s="419"/>
      <c r="T78" s="419"/>
      <c r="U78" s="419"/>
    </row>
    <row r="79" spans="1:21" ht="18">
      <c r="A79" s="429">
        <v>78</v>
      </c>
      <c r="B79" s="46" t="s">
        <v>60</v>
      </c>
      <c r="C79" s="69" t="s">
        <v>292</v>
      </c>
      <c r="D79" s="48">
        <v>80</v>
      </c>
      <c r="E79" s="49"/>
      <c r="F79" s="589"/>
      <c r="G79" s="590">
        <v>0</v>
      </c>
      <c r="H79" s="591">
        <v>0</v>
      </c>
      <c r="I79" s="50"/>
      <c r="J79" s="50"/>
      <c r="K79" s="419"/>
      <c r="L79" s="419"/>
      <c r="M79" s="419"/>
      <c r="N79" s="419"/>
      <c r="O79" s="419"/>
      <c r="P79" s="419"/>
      <c r="Q79" s="419"/>
      <c r="R79" s="419"/>
      <c r="S79" s="419"/>
      <c r="T79" s="419"/>
      <c r="U79" s="419"/>
    </row>
    <row r="80" spans="1:21" s="60" customFormat="1" ht="18">
      <c r="A80" s="429">
        <v>79</v>
      </c>
      <c r="B80" s="46" t="s">
        <v>61</v>
      </c>
      <c r="C80" s="69" t="s">
        <v>292</v>
      </c>
      <c r="D80" s="48">
        <v>600</v>
      </c>
      <c r="E80" s="49"/>
      <c r="F80" s="589"/>
      <c r="G80" s="590">
        <v>0</v>
      </c>
      <c r="H80" s="591">
        <v>0</v>
      </c>
      <c r="I80" s="66"/>
      <c r="J80" s="66"/>
      <c r="K80" s="438"/>
      <c r="L80" s="438"/>
      <c r="M80" s="438"/>
      <c r="N80" s="438"/>
      <c r="O80" s="438"/>
      <c r="P80" s="438"/>
      <c r="Q80" s="438"/>
      <c r="R80" s="438"/>
      <c r="S80" s="438"/>
      <c r="T80" s="438"/>
      <c r="U80" s="438"/>
    </row>
    <row r="81" spans="1:21" s="54" customFormat="1" ht="18">
      <c r="A81" s="429">
        <v>80</v>
      </c>
      <c r="B81" s="46" t="s">
        <v>62</v>
      </c>
      <c r="C81" s="69" t="s">
        <v>292</v>
      </c>
      <c r="D81" s="48">
        <v>200</v>
      </c>
      <c r="E81" s="49"/>
      <c r="F81" s="589"/>
      <c r="G81" s="590">
        <v>0</v>
      </c>
      <c r="H81" s="591">
        <v>0</v>
      </c>
      <c r="I81" s="53"/>
      <c r="J81" s="53"/>
      <c r="K81" s="435"/>
      <c r="L81" s="435"/>
      <c r="M81" s="435"/>
      <c r="N81" s="435"/>
      <c r="O81" s="435"/>
      <c r="P81" s="435"/>
      <c r="Q81" s="435"/>
      <c r="R81" s="435"/>
      <c r="S81" s="435"/>
      <c r="T81" s="435"/>
      <c r="U81" s="435"/>
    </row>
    <row r="82" spans="1:21" ht="18">
      <c r="A82" s="429">
        <v>81</v>
      </c>
      <c r="B82" s="46" t="s">
        <v>63</v>
      </c>
      <c r="C82" s="69" t="s">
        <v>292</v>
      </c>
      <c r="D82" s="48">
        <v>600</v>
      </c>
      <c r="E82" s="49"/>
      <c r="F82" s="589"/>
      <c r="G82" s="590">
        <v>0</v>
      </c>
      <c r="H82" s="591">
        <v>0</v>
      </c>
      <c r="I82" s="50"/>
      <c r="J82" s="50"/>
      <c r="K82" s="419"/>
      <c r="L82" s="419"/>
      <c r="M82" s="419"/>
      <c r="N82" s="419"/>
      <c r="O82" s="419"/>
      <c r="P82" s="419"/>
      <c r="Q82" s="419"/>
      <c r="R82" s="419"/>
      <c r="S82" s="419"/>
      <c r="T82" s="419"/>
      <c r="U82" s="419"/>
    </row>
    <row r="83" spans="1:21" s="54" customFormat="1" ht="37">
      <c r="A83" s="429">
        <v>82</v>
      </c>
      <c r="B83" s="594" t="s">
        <v>756</v>
      </c>
      <c r="C83" s="592" t="s">
        <v>292</v>
      </c>
      <c r="D83" s="48">
        <v>4</v>
      </c>
      <c r="E83" s="49"/>
      <c r="F83" s="589"/>
      <c r="G83" s="590">
        <v>0</v>
      </c>
      <c r="H83" s="591">
        <v>0</v>
      </c>
      <c r="I83" s="53"/>
      <c r="J83" s="53"/>
      <c r="K83" s="435"/>
      <c r="L83" s="435"/>
      <c r="M83" s="435"/>
      <c r="N83" s="435"/>
      <c r="O83" s="435"/>
      <c r="P83" s="435"/>
      <c r="Q83" s="435"/>
      <c r="R83" s="435"/>
      <c r="S83" s="435"/>
      <c r="T83" s="435"/>
      <c r="U83" s="435"/>
    </row>
    <row r="84" spans="1:21" s="54" customFormat="1" ht="37">
      <c r="A84" s="429">
        <v>83</v>
      </c>
      <c r="B84" s="594" t="s">
        <v>757</v>
      </c>
      <c r="C84" s="592" t="s">
        <v>292</v>
      </c>
      <c r="D84" s="48">
        <v>4</v>
      </c>
      <c r="E84" s="49"/>
      <c r="F84" s="589"/>
      <c r="G84" s="590">
        <v>0</v>
      </c>
      <c r="H84" s="591">
        <v>0</v>
      </c>
      <c r="I84" s="53"/>
      <c r="J84" s="53"/>
      <c r="K84" s="435"/>
      <c r="L84" s="435"/>
      <c r="M84" s="435"/>
      <c r="N84" s="435"/>
      <c r="O84" s="435"/>
      <c r="P84" s="435"/>
      <c r="Q84" s="435"/>
      <c r="R84" s="435"/>
      <c r="S84" s="435"/>
      <c r="T84" s="435"/>
      <c r="U84" s="435"/>
    </row>
    <row r="85" spans="1:21" s="54" customFormat="1" ht="36">
      <c r="A85" s="429">
        <v>84</v>
      </c>
      <c r="B85" s="46" t="s">
        <v>758</v>
      </c>
      <c r="C85" s="69" t="s">
        <v>292</v>
      </c>
      <c r="D85" s="48">
        <v>4</v>
      </c>
      <c r="E85" s="49"/>
      <c r="F85" s="589"/>
      <c r="G85" s="590">
        <v>0</v>
      </c>
      <c r="H85" s="591">
        <v>0</v>
      </c>
      <c r="I85" s="53"/>
      <c r="J85" s="53"/>
      <c r="K85" s="435"/>
      <c r="L85" s="435"/>
      <c r="M85" s="435"/>
      <c r="N85" s="435"/>
      <c r="O85" s="435"/>
      <c r="P85" s="435"/>
      <c r="Q85" s="435"/>
      <c r="R85" s="435"/>
      <c r="S85" s="435"/>
      <c r="T85" s="435"/>
      <c r="U85" s="435"/>
    </row>
    <row r="86" spans="1:21" s="54" customFormat="1" ht="36">
      <c r="A86" s="429">
        <v>85</v>
      </c>
      <c r="B86" s="46" t="s">
        <v>66</v>
      </c>
      <c r="C86" s="69" t="s">
        <v>292</v>
      </c>
      <c r="D86" s="48">
        <v>160</v>
      </c>
      <c r="E86" s="49">
        <v>1375</v>
      </c>
      <c r="F86" s="589">
        <v>0</v>
      </c>
      <c r="G86" s="590">
        <v>1375</v>
      </c>
      <c r="H86" s="591">
        <v>220000</v>
      </c>
      <c r="I86" s="53" t="s">
        <v>1445</v>
      </c>
      <c r="J86" s="53" t="s">
        <v>1446</v>
      </c>
      <c r="K86" s="435"/>
      <c r="L86" s="435"/>
      <c r="M86" s="435"/>
      <c r="N86" s="435"/>
      <c r="O86" s="435"/>
      <c r="P86" s="435"/>
      <c r="Q86" s="435"/>
      <c r="R86" s="435"/>
      <c r="S86" s="435"/>
      <c r="T86" s="435"/>
      <c r="U86" s="435"/>
    </row>
    <row r="87" spans="1:21" ht="36">
      <c r="A87" s="429">
        <v>86</v>
      </c>
      <c r="B87" s="46" t="s">
        <v>68</v>
      </c>
      <c r="C87" s="69" t="s">
        <v>292</v>
      </c>
      <c r="D87" s="48">
        <v>800</v>
      </c>
      <c r="E87" s="49">
        <v>2596</v>
      </c>
      <c r="F87" s="589">
        <v>0</v>
      </c>
      <c r="G87" s="590">
        <v>2596</v>
      </c>
      <c r="H87" s="591">
        <v>2076800</v>
      </c>
      <c r="I87" s="50" t="s">
        <v>1445</v>
      </c>
      <c r="J87" s="50" t="s">
        <v>1447</v>
      </c>
      <c r="K87" s="419"/>
      <c r="L87" s="419"/>
      <c r="M87" s="419"/>
      <c r="N87" s="419"/>
      <c r="O87" s="419"/>
      <c r="P87" s="419"/>
      <c r="Q87" s="419"/>
      <c r="R87" s="419"/>
      <c r="S87" s="419"/>
      <c r="T87" s="419"/>
      <c r="U87" s="419"/>
    </row>
    <row r="88" spans="1:21" ht="36">
      <c r="A88" s="429">
        <v>87</v>
      </c>
      <c r="B88" s="46" t="s">
        <v>67</v>
      </c>
      <c r="C88" s="69" t="s">
        <v>292</v>
      </c>
      <c r="D88" s="48">
        <v>800</v>
      </c>
      <c r="E88" s="49">
        <v>1375</v>
      </c>
      <c r="F88" s="593">
        <v>0</v>
      </c>
      <c r="G88" s="590">
        <v>1375</v>
      </c>
      <c r="H88" s="591">
        <v>1100000</v>
      </c>
      <c r="I88" s="50" t="s">
        <v>1445</v>
      </c>
      <c r="J88" s="50" t="s">
        <v>1446</v>
      </c>
      <c r="K88" s="419"/>
      <c r="L88" s="419"/>
      <c r="M88" s="419"/>
      <c r="N88" s="419"/>
      <c r="O88" s="419"/>
      <c r="P88" s="419"/>
      <c r="Q88" s="419"/>
      <c r="R88" s="419"/>
      <c r="S88" s="419"/>
      <c r="T88" s="419"/>
      <c r="U88" s="419"/>
    </row>
    <row r="89" spans="1:21" ht="36">
      <c r="A89" s="429">
        <v>88</v>
      </c>
      <c r="B89" s="46" t="s">
        <v>69</v>
      </c>
      <c r="C89" s="69" t="s">
        <v>292</v>
      </c>
      <c r="D89" s="48">
        <v>3200</v>
      </c>
      <c r="E89" s="49">
        <v>1375</v>
      </c>
      <c r="F89" s="589">
        <v>0</v>
      </c>
      <c r="G89" s="590">
        <v>1375</v>
      </c>
      <c r="H89" s="591">
        <v>4400000</v>
      </c>
      <c r="I89" s="50" t="s">
        <v>1445</v>
      </c>
      <c r="J89" s="50" t="s">
        <v>1446</v>
      </c>
      <c r="K89" s="419"/>
      <c r="L89" s="419"/>
      <c r="M89" s="419"/>
      <c r="N89" s="419"/>
      <c r="O89" s="419"/>
      <c r="P89" s="419"/>
      <c r="Q89" s="419"/>
      <c r="R89" s="419"/>
      <c r="S89" s="419"/>
      <c r="T89" s="419"/>
      <c r="U89" s="419"/>
    </row>
    <row r="90" spans="1:21" ht="36">
      <c r="A90" s="429">
        <v>89</v>
      </c>
      <c r="B90" s="46" t="s">
        <v>759</v>
      </c>
      <c r="C90" s="69" t="s">
        <v>292</v>
      </c>
      <c r="D90" s="48">
        <v>4000</v>
      </c>
      <c r="E90" s="49">
        <v>2596</v>
      </c>
      <c r="F90" s="589">
        <v>0</v>
      </c>
      <c r="G90" s="590">
        <v>2596</v>
      </c>
      <c r="H90" s="591">
        <v>10384000</v>
      </c>
      <c r="I90" s="50" t="s">
        <v>1445</v>
      </c>
      <c r="J90" s="50" t="s">
        <v>1447</v>
      </c>
      <c r="K90" s="419"/>
      <c r="L90" s="419"/>
      <c r="M90" s="419"/>
      <c r="N90" s="419"/>
      <c r="O90" s="419"/>
      <c r="P90" s="419"/>
      <c r="Q90" s="419"/>
      <c r="R90" s="419"/>
      <c r="S90" s="419"/>
      <c r="T90" s="419"/>
      <c r="U90" s="419"/>
    </row>
    <row r="91" spans="1:21" ht="36">
      <c r="A91" s="429">
        <v>90</v>
      </c>
      <c r="B91" s="55" t="s">
        <v>760</v>
      </c>
      <c r="C91" s="592" t="s">
        <v>292</v>
      </c>
      <c r="D91" s="48">
        <v>200</v>
      </c>
      <c r="E91" s="49">
        <v>2596</v>
      </c>
      <c r="F91" s="589">
        <v>0</v>
      </c>
      <c r="G91" s="590">
        <v>2596</v>
      </c>
      <c r="H91" s="591">
        <v>519200</v>
      </c>
      <c r="I91" s="50" t="s">
        <v>1445</v>
      </c>
      <c r="J91" s="50" t="s">
        <v>1447</v>
      </c>
      <c r="K91" s="419"/>
      <c r="L91" s="419"/>
      <c r="M91" s="419"/>
      <c r="N91" s="419"/>
      <c r="O91" s="419"/>
      <c r="P91" s="419"/>
      <c r="Q91" s="419"/>
      <c r="R91" s="419"/>
      <c r="S91" s="419"/>
      <c r="T91" s="419"/>
      <c r="U91" s="419"/>
    </row>
    <row r="92" spans="1:21" ht="36">
      <c r="A92" s="429">
        <v>91</v>
      </c>
      <c r="B92" s="46" t="s">
        <v>70</v>
      </c>
      <c r="C92" s="69" t="s">
        <v>292</v>
      </c>
      <c r="D92" s="48">
        <v>1200</v>
      </c>
      <c r="E92" s="49">
        <v>1375</v>
      </c>
      <c r="F92" s="432">
        <v>0</v>
      </c>
      <c r="G92" s="590">
        <v>1375</v>
      </c>
      <c r="H92" s="591">
        <v>1650000</v>
      </c>
      <c r="I92" s="50" t="s">
        <v>1445</v>
      </c>
      <c r="J92" s="50" t="s">
        <v>1446</v>
      </c>
      <c r="K92" s="419"/>
      <c r="L92" s="419"/>
      <c r="M92" s="419"/>
      <c r="N92" s="419"/>
      <c r="O92" s="419"/>
      <c r="P92" s="419"/>
      <c r="Q92" s="419"/>
      <c r="R92" s="419"/>
      <c r="S92" s="419"/>
      <c r="T92" s="419"/>
      <c r="U92" s="419"/>
    </row>
    <row r="93" spans="1:21" ht="36">
      <c r="A93" s="429">
        <v>92</v>
      </c>
      <c r="B93" s="55" t="s">
        <v>761</v>
      </c>
      <c r="C93" s="592" t="s">
        <v>292</v>
      </c>
      <c r="D93" s="48">
        <v>400</v>
      </c>
      <c r="E93" s="49">
        <v>2596</v>
      </c>
      <c r="F93" s="589">
        <v>0</v>
      </c>
      <c r="G93" s="590">
        <v>2596</v>
      </c>
      <c r="H93" s="591">
        <v>1038400</v>
      </c>
      <c r="I93" s="50" t="s">
        <v>1445</v>
      </c>
      <c r="J93" s="50" t="s">
        <v>1447</v>
      </c>
      <c r="K93" s="419"/>
      <c r="L93" s="419"/>
      <c r="M93" s="419"/>
      <c r="N93" s="419"/>
      <c r="O93" s="419"/>
      <c r="P93" s="419"/>
      <c r="Q93" s="419"/>
      <c r="R93" s="419"/>
      <c r="S93" s="419"/>
      <c r="T93" s="419"/>
      <c r="U93" s="419"/>
    </row>
    <row r="94" spans="1:21" ht="36">
      <c r="A94" s="429">
        <v>93</v>
      </c>
      <c r="B94" s="46" t="s">
        <v>71</v>
      </c>
      <c r="C94" s="69" t="s">
        <v>292</v>
      </c>
      <c r="D94" s="48">
        <v>800</v>
      </c>
      <c r="E94" s="49">
        <v>1375</v>
      </c>
      <c r="F94" s="589">
        <v>0</v>
      </c>
      <c r="G94" s="590">
        <v>1375</v>
      </c>
      <c r="H94" s="591">
        <v>1100000</v>
      </c>
      <c r="I94" s="50" t="s">
        <v>1445</v>
      </c>
      <c r="J94" s="50" t="s">
        <v>1446</v>
      </c>
      <c r="K94" s="419"/>
      <c r="L94" s="419"/>
      <c r="M94" s="419"/>
      <c r="N94" s="419"/>
      <c r="O94" s="419"/>
      <c r="P94" s="419"/>
      <c r="Q94" s="419"/>
      <c r="R94" s="419"/>
      <c r="S94" s="419"/>
      <c r="T94" s="419"/>
      <c r="U94" s="419"/>
    </row>
    <row r="95" spans="1:21" ht="36">
      <c r="A95" s="429">
        <v>94</v>
      </c>
      <c r="B95" s="55" t="s">
        <v>762</v>
      </c>
      <c r="C95" s="592" t="s">
        <v>292</v>
      </c>
      <c r="D95" s="48">
        <v>400</v>
      </c>
      <c r="E95" s="49">
        <v>2596</v>
      </c>
      <c r="F95" s="589">
        <v>0</v>
      </c>
      <c r="G95" s="590">
        <v>2596</v>
      </c>
      <c r="H95" s="591">
        <v>1038400</v>
      </c>
      <c r="I95" s="50" t="s">
        <v>1445</v>
      </c>
      <c r="J95" s="50" t="s">
        <v>1447</v>
      </c>
      <c r="K95" s="419"/>
      <c r="L95" s="419"/>
      <c r="M95" s="419"/>
      <c r="N95" s="419"/>
      <c r="O95" s="419"/>
      <c r="P95" s="419"/>
      <c r="Q95" s="419"/>
      <c r="R95" s="419"/>
      <c r="S95" s="419"/>
      <c r="T95" s="419"/>
      <c r="U95" s="419"/>
    </row>
    <row r="96" spans="1:21" ht="36">
      <c r="A96" s="429">
        <v>95</v>
      </c>
      <c r="B96" s="46" t="s">
        <v>72</v>
      </c>
      <c r="C96" s="69" t="s">
        <v>292</v>
      </c>
      <c r="D96" s="48">
        <v>800</v>
      </c>
      <c r="E96" s="49">
        <v>1375</v>
      </c>
      <c r="F96" s="589">
        <v>0</v>
      </c>
      <c r="G96" s="590">
        <v>1375</v>
      </c>
      <c r="H96" s="591">
        <v>1100000</v>
      </c>
      <c r="I96" s="50" t="s">
        <v>1445</v>
      </c>
      <c r="J96" s="50" t="s">
        <v>1446</v>
      </c>
      <c r="K96" s="419"/>
      <c r="L96" s="419"/>
      <c r="M96" s="419"/>
      <c r="N96" s="419"/>
      <c r="O96" s="419"/>
      <c r="P96" s="419"/>
      <c r="Q96" s="419"/>
      <c r="R96" s="419"/>
      <c r="S96" s="419"/>
      <c r="T96" s="419"/>
      <c r="U96" s="419"/>
    </row>
    <row r="97" spans="1:21" ht="36">
      <c r="A97" s="429">
        <v>96</v>
      </c>
      <c r="B97" s="46" t="s">
        <v>763</v>
      </c>
      <c r="C97" s="69" t="s">
        <v>292</v>
      </c>
      <c r="D97" s="48">
        <v>2</v>
      </c>
      <c r="E97" s="49"/>
      <c r="F97" s="589"/>
      <c r="G97" s="590">
        <v>0</v>
      </c>
      <c r="H97" s="591">
        <v>0</v>
      </c>
      <c r="I97" s="50"/>
      <c r="J97" s="50"/>
      <c r="K97" s="419"/>
      <c r="L97" s="419"/>
      <c r="M97" s="419"/>
      <c r="N97" s="419"/>
      <c r="O97" s="419"/>
      <c r="P97" s="419"/>
      <c r="Q97" s="419"/>
      <c r="R97" s="419"/>
      <c r="S97" s="419"/>
      <c r="T97" s="419"/>
      <c r="U97" s="419"/>
    </row>
    <row r="98" spans="1:21" s="62" customFormat="1" ht="36">
      <c r="A98" s="429">
        <v>97</v>
      </c>
      <c r="B98" s="55" t="s">
        <v>764</v>
      </c>
      <c r="C98" s="592" t="s">
        <v>292</v>
      </c>
      <c r="D98" s="48">
        <v>2</v>
      </c>
      <c r="E98" s="49"/>
      <c r="F98" s="589"/>
      <c r="G98" s="590">
        <v>0</v>
      </c>
      <c r="H98" s="591">
        <v>0</v>
      </c>
      <c r="I98" s="441"/>
      <c r="J98" s="441"/>
      <c r="K98" s="325"/>
      <c r="L98" s="325"/>
      <c r="M98" s="325"/>
      <c r="N98" s="325"/>
      <c r="O98" s="325"/>
      <c r="P98" s="325"/>
      <c r="Q98" s="325"/>
      <c r="R98" s="325"/>
      <c r="S98" s="325"/>
      <c r="T98" s="325"/>
      <c r="U98" s="325"/>
    </row>
    <row r="99" spans="1:21" s="62" customFormat="1" ht="36">
      <c r="A99" s="429">
        <v>98</v>
      </c>
      <c r="B99" s="46" t="s">
        <v>765</v>
      </c>
      <c r="C99" s="69" t="s">
        <v>292</v>
      </c>
      <c r="D99" s="48">
        <v>2</v>
      </c>
      <c r="E99" s="49"/>
      <c r="F99" s="589"/>
      <c r="G99" s="590">
        <v>0</v>
      </c>
      <c r="H99" s="591">
        <v>0</v>
      </c>
      <c r="I99" s="441"/>
      <c r="J99" s="441"/>
      <c r="K99" s="325"/>
      <c r="L99" s="325"/>
      <c r="M99" s="325"/>
      <c r="N99" s="325"/>
      <c r="O99" s="325"/>
      <c r="P99" s="325"/>
      <c r="Q99" s="325"/>
      <c r="R99" s="325"/>
      <c r="S99" s="325"/>
      <c r="T99" s="325"/>
      <c r="U99" s="325"/>
    </row>
    <row r="100" spans="1:21" s="62" customFormat="1" ht="18">
      <c r="A100" s="429">
        <v>99</v>
      </c>
      <c r="B100" s="55" t="s">
        <v>766</v>
      </c>
      <c r="C100" s="592" t="s">
        <v>292</v>
      </c>
      <c r="D100" s="48">
        <v>8</v>
      </c>
      <c r="E100" s="49">
        <v>9689</v>
      </c>
      <c r="F100" s="589">
        <v>0</v>
      </c>
      <c r="G100" s="590">
        <v>9689</v>
      </c>
      <c r="H100" s="591">
        <v>77512</v>
      </c>
      <c r="I100" s="441" t="s">
        <v>686</v>
      </c>
      <c r="J100" s="441" t="s">
        <v>1448</v>
      </c>
      <c r="K100" s="325"/>
      <c r="L100" s="325"/>
      <c r="M100" s="325"/>
      <c r="N100" s="325"/>
      <c r="O100" s="325"/>
      <c r="P100" s="325"/>
      <c r="Q100" s="325"/>
      <c r="R100" s="325"/>
      <c r="S100" s="325"/>
      <c r="T100" s="325"/>
      <c r="U100" s="325"/>
    </row>
    <row r="101" spans="1:21" s="62" customFormat="1" ht="15" customHeight="1">
      <c r="A101" s="429">
        <v>100</v>
      </c>
      <c r="B101" s="46" t="s">
        <v>73</v>
      </c>
      <c r="C101" s="69" t="s">
        <v>292</v>
      </c>
      <c r="D101" s="48">
        <v>96</v>
      </c>
      <c r="E101" s="49">
        <v>6657</v>
      </c>
      <c r="F101" s="589">
        <v>0</v>
      </c>
      <c r="G101" s="590">
        <v>6657</v>
      </c>
      <c r="H101" s="591">
        <v>639072</v>
      </c>
      <c r="I101" s="441" t="s">
        <v>686</v>
      </c>
      <c r="J101" s="441" t="s">
        <v>1448</v>
      </c>
      <c r="K101" s="325"/>
      <c r="L101" s="325"/>
      <c r="M101" s="325"/>
      <c r="N101" s="325"/>
      <c r="O101" s="325"/>
      <c r="P101" s="325"/>
      <c r="Q101" s="325"/>
      <c r="R101" s="325"/>
      <c r="S101" s="325"/>
      <c r="T101" s="325"/>
      <c r="U101" s="325"/>
    </row>
    <row r="102" spans="1:21" ht="18">
      <c r="A102" s="429">
        <v>101</v>
      </c>
      <c r="B102" s="46" t="s">
        <v>74</v>
      </c>
      <c r="C102" s="69" t="s">
        <v>292</v>
      </c>
      <c r="D102" s="48">
        <v>48</v>
      </c>
      <c r="E102" s="49">
        <v>6301</v>
      </c>
      <c r="F102" s="589">
        <v>0</v>
      </c>
      <c r="G102" s="590">
        <v>6301</v>
      </c>
      <c r="H102" s="591">
        <v>302448</v>
      </c>
      <c r="I102" s="50" t="s">
        <v>686</v>
      </c>
      <c r="J102" s="50" t="s">
        <v>1448</v>
      </c>
      <c r="K102" s="419"/>
      <c r="L102" s="419"/>
      <c r="M102" s="419"/>
      <c r="N102" s="419"/>
      <c r="O102" s="419"/>
      <c r="P102" s="419"/>
      <c r="Q102" s="419"/>
      <c r="R102" s="419"/>
      <c r="S102" s="419"/>
      <c r="T102" s="419"/>
      <c r="U102" s="419"/>
    </row>
    <row r="103" spans="1:21" ht="18">
      <c r="A103" s="429">
        <v>102</v>
      </c>
      <c r="B103" s="46" t="s">
        <v>75</v>
      </c>
      <c r="C103" s="69" t="s">
        <v>301</v>
      </c>
      <c r="D103" s="48">
        <v>30</v>
      </c>
      <c r="E103" s="49"/>
      <c r="F103" s="589"/>
      <c r="G103" s="590">
        <v>0</v>
      </c>
      <c r="H103" s="591">
        <v>0</v>
      </c>
      <c r="I103" s="50"/>
      <c r="J103" s="50"/>
      <c r="K103" s="419"/>
      <c r="L103" s="419"/>
      <c r="M103" s="419"/>
      <c r="N103" s="419"/>
      <c r="O103" s="419"/>
      <c r="P103" s="419"/>
      <c r="Q103" s="419"/>
      <c r="R103" s="419"/>
      <c r="S103" s="419"/>
      <c r="T103" s="419"/>
      <c r="U103" s="419"/>
    </row>
    <row r="104" spans="1:21" ht="18">
      <c r="A104" s="429">
        <v>103</v>
      </c>
      <c r="B104" s="46" t="s">
        <v>76</v>
      </c>
      <c r="C104" s="69" t="s">
        <v>292</v>
      </c>
      <c r="D104" s="48">
        <v>24</v>
      </c>
      <c r="E104" s="49"/>
      <c r="F104" s="595"/>
      <c r="G104" s="590">
        <v>0</v>
      </c>
      <c r="H104" s="591">
        <v>0</v>
      </c>
      <c r="I104" s="50"/>
      <c r="J104" s="50"/>
      <c r="K104" s="419"/>
      <c r="L104" s="419"/>
      <c r="M104" s="419"/>
      <c r="N104" s="419"/>
      <c r="O104" s="419"/>
      <c r="P104" s="419"/>
      <c r="Q104" s="419"/>
      <c r="R104" s="419"/>
      <c r="S104" s="419"/>
      <c r="T104" s="419"/>
      <c r="U104" s="419"/>
    </row>
    <row r="105" spans="1:21" ht="18">
      <c r="A105" s="429">
        <v>104</v>
      </c>
      <c r="B105" s="46" t="s">
        <v>77</v>
      </c>
      <c r="C105" s="69" t="s">
        <v>302</v>
      </c>
      <c r="D105" s="48">
        <v>4</v>
      </c>
      <c r="E105" s="49">
        <v>121357</v>
      </c>
      <c r="F105" s="589">
        <v>0</v>
      </c>
      <c r="G105" s="590">
        <v>121357</v>
      </c>
      <c r="H105" s="591">
        <v>485428</v>
      </c>
      <c r="I105" s="50" t="s">
        <v>686</v>
      </c>
      <c r="J105" s="50" t="s">
        <v>1392</v>
      </c>
      <c r="K105" s="419"/>
      <c r="L105" s="419"/>
      <c r="M105" s="419"/>
      <c r="N105" s="419"/>
      <c r="O105" s="419"/>
      <c r="P105" s="419"/>
      <c r="Q105" s="419"/>
      <c r="R105" s="419"/>
      <c r="S105" s="419"/>
      <c r="T105" s="419"/>
      <c r="U105" s="419"/>
    </row>
    <row r="106" spans="1:21" ht="18">
      <c r="A106" s="429">
        <v>105</v>
      </c>
      <c r="B106" s="46" t="s">
        <v>78</v>
      </c>
      <c r="C106" s="69" t="s">
        <v>879</v>
      </c>
      <c r="D106" s="48">
        <v>30</v>
      </c>
      <c r="E106" s="49">
        <v>135345</v>
      </c>
      <c r="F106" s="589">
        <v>0</v>
      </c>
      <c r="G106" s="590">
        <v>135345</v>
      </c>
      <c r="H106" s="591">
        <v>4060350</v>
      </c>
      <c r="I106" s="50" t="s">
        <v>686</v>
      </c>
      <c r="J106" s="50" t="s">
        <v>1449</v>
      </c>
      <c r="K106" s="419"/>
      <c r="L106" s="419"/>
      <c r="M106" s="419"/>
      <c r="N106" s="419"/>
      <c r="O106" s="419"/>
      <c r="P106" s="419"/>
      <c r="Q106" s="419"/>
      <c r="R106" s="419"/>
      <c r="S106" s="419"/>
      <c r="T106" s="419"/>
      <c r="U106" s="419"/>
    </row>
    <row r="107" spans="1:21" ht="54">
      <c r="A107" s="429">
        <v>106</v>
      </c>
      <c r="B107" s="46" t="s">
        <v>79</v>
      </c>
      <c r="C107" s="69" t="s">
        <v>292</v>
      </c>
      <c r="D107" s="48">
        <v>12</v>
      </c>
      <c r="E107" s="49"/>
      <c r="F107" s="589"/>
      <c r="G107" s="590">
        <v>0</v>
      </c>
      <c r="H107" s="591">
        <v>0</v>
      </c>
      <c r="I107" s="50"/>
      <c r="J107" s="50"/>
      <c r="K107" s="419"/>
      <c r="L107" s="419"/>
      <c r="M107" s="419"/>
      <c r="N107" s="419"/>
      <c r="O107" s="419"/>
      <c r="P107" s="419"/>
      <c r="Q107" s="419"/>
      <c r="R107" s="419"/>
      <c r="S107" s="419"/>
      <c r="T107" s="419"/>
      <c r="U107" s="419"/>
    </row>
    <row r="108" spans="1:21" ht="36">
      <c r="A108" s="429">
        <v>107</v>
      </c>
      <c r="B108" s="46" t="s">
        <v>80</v>
      </c>
      <c r="C108" s="69" t="s">
        <v>303</v>
      </c>
      <c r="D108" s="48">
        <v>8</v>
      </c>
      <c r="E108" s="49">
        <v>4769</v>
      </c>
      <c r="F108" s="589">
        <v>0</v>
      </c>
      <c r="G108" s="590">
        <v>4769</v>
      </c>
      <c r="H108" s="591">
        <v>38152</v>
      </c>
      <c r="I108" s="50" t="s">
        <v>509</v>
      </c>
      <c r="J108" s="50" t="s">
        <v>1394</v>
      </c>
      <c r="K108" s="419"/>
      <c r="L108" s="419"/>
      <c r="M108" s="419"/>
      <c r="N108" s="419"/>
      <c r="O108" s="419"/>
      <c r="P108" s="419"/>
      <c r="Q108" s="419"/>
      <c r="R108" s="419"/>
      <c r="S108" s="419"/>
      <c r="T108" s="419"/>
      <c r="U108" s="419"/>
    </row>
    <row r="109" spans="1:21" ht="36">
      <c r="A109" s="429">
        <v>108</v>
      </c>
      <c r="B109" s="46" t="s">
        <v>81</v>
      </c>
      <c r="C109" s="69" t="s">
        <v>292</v>
      </c>
      <c r="D109" s="48">
        <v>200</v>
      </c>
      <c r="E109" s="49"/>
      <c r="F109" s="589"/>
      <c r="G109" s="590">
        <v>0</v>
      </c>
      <c r="H109" s="591">
        <v>0</v>
      </c>
      <c r="I109" s="50"/>
      <c r="J109" s="50"/>
      <c r="K109" s="419"/>
      <c r="L109" s="419"/>
      <c r="M109" s="419"/>
      <c r="N109" s="419"/>
      <c r="O109" s="419"/>
      <c r="P109" s="419"/>
      <c r="Q109" s="419"/>
      <c r="R109" s="419"/>
      <c r="S109" s="419"/>
      <c r="T109" s="419"/>
      <c r="U109" s="419"/>
    </row>
    <row r="110" spans="1:21" ht="36">
      <c r="A110" s="429">
        <v>109</v>
      </c>
      <c r="B110" s="46" t="s">
        <v>82</v>
      </c>
      <c r="C110" s="69" t="s">
        <v>292</v>
      </c>
      <c r="D110" s="48">
        <v>80</v>
      </c>
      <c r="E110" s="49"/>
      <c r="F110" s="589"/>
      <c r="G110" s="590">
        <v>0</v>
      </c>
      <c r="H110" s="591">
        <v>0</v>
      </c>
      <c r="I110" s="50"/>
      <c r="J110" s="50"/>
      <c r="K110" s="419"/>
      <c r="L110" s="419"/>
      <c r="M110" s="419"/>
      <c r="N110" s="419"/>
      <c r="O110" s="419"/>
      <c r="P110" s="419"/>
      <c r="Q110" s="419"/>
      <c r="R110" s="419"/>
      <c r="S110" s="419"/>
      <c r="T110" s="419"/>
      <c r="U110" s="419"/>
    </row>
    <row r="111" spans="1:21" ht="18">
      <c r="A111" s="429">
        <v>110</v>
      </c>
      <c r="B111" s="55" t="s">
        <v>767</v>
      </c>
      <c r="C111" s="592" t="s">
        <v>292</v>
      </c>
      <c r="D111" s="48">
        <v>4</v>
      </c>
      <c r="E111" s="49"/>
      <c r="F111" s="589"/>
      <c r="G111" s="590">
        <v>0</v>
      </c>
      <c r="H111" s="591">
        <v>0</v>
      </c>
      <c r="I111" s="50"/>
      <c r="J111" s="50"/>
      <c r="K111" s="419"/>
      <c r="L111" s="419"/>
      <c r="M111" s="419"/>
      <c r="N111" s="419"/>
      <c r="O111" s="419"/>
      <c r="P111" s="419"/>
      <c r="Q111" s="419"/>
      <c r="R111" s="419"/>
      <c r="S111" s="419"/>
      <c r="T111" s="419"/>
      <c r="U111" s="419"/>
    </row>
    <row r="112" spans="1:21" ht="18">
      <c r="A112" s="429">
        <v>111</v>
      </c>
      <c r="B112" s="55" t="s">
        <v>768</v>
      </c>
      <c r="C112" s="592" t="s">
        <v>292</v>
      </c>
      <c r="D112" s="48">
        <v>20</v>
      </c>
      <c r="E112" s="49"/>
      <c r="F112" s="589"/>
      <c r="G112" s="590">
        <v>0</v>
      </c>
      <c r="H112" s="591">
        <v>0</v>
      </c>
      <c r="I112" s="50"/>
      <c r="J112" s="50"/>
      <c r="K112" s="419"/>
      <c r="L112" s="419"/>
      <c r="M112" s="419"/>
      <c r="N112" s="419"/>
      <c r="O112" s="419"/>
      <c r="P112" s="419"/>
      <c r="Q112" s="419"/>
      <c r="R112" s="419"/>
      <c r="S112" s="419"/>
      <c r="T112" s="419"/>
      <c r="U112" s="419"/>
    </row>
    <row r="113" spans="1:21" ht="18">
      <c r="A113" s="429">
        <v>112</v>
      </c>
      <c r="B113" s="55" t="s">
        <v>769</v>
      </c>
      <c r="C113" s="592" t="s">
        <v>292</v>
      </c>
      <c r="D113" s="48">
        <v>15</v>
      </c>
      <c r="E113" s="49"/>
      <c r="F113" s="589"/>
      <c r="G113" s="590">
        <v>0</v>
      </c>
      <c r="H113" s="591">
        <v>0</v>
      </c>
      <c r="I113" s="50"/>
      <c r="J113" s="50"/>
      <c r="K113" s="419"/>
      <c r="L113" s="419"/>
      <c r="M113" s="419"/>
      <c r="N113" s="419"/>
      <c r="O113" s="419"/>
      <c r="P113" s="419"/>
      <c r="Q113" s="419"/>
      <c r="R113" s="419"/>
      <c r="S113" s="419"/>
      <c r="T113" s="419"/>
      <c r="U113" s="419"/>
    </row>
    <row r="114" spans="1:21" s="58" customFormat="1" ht="18">
      <c r="A114" s="429">
        <v>113</v>
      </c>
      <c r="B114" s="55" t="s">
        <v>770</v>
      </c>
      <c r="C114" s="592" t="s">
        <v>292</v>
      </c>
      <c r="D114" s="48">
        <v>15</v>
      </c>
      <c r="E114" s="49"/>
      <c r="F114" s="589"/>
      <c r="G114" s="590">
        <v>0</v>
      </c>
      <c r="H114" s="591">
        <v>0</v>
      </c>
      <c r="I114" s="59"/>
      <c r="J114" s="59"/>
      <c r="K114" s="437"/>
      <c r="L114" s="437"/>
      <c r="M114" s="437"/>
      <c r="N114" s="437"/>
      <c r="O114" s="437"/>
      <c r="P114" s="437"/>
      <c r="Q114" s="437"/>
      <c r="R114" s="437"/>
      <c r="S114" s="437"/>
      <c r="T114" s="437"/>
      <c r="U114" s="437"/>
    </row>
    <row r="115" spans="1:21" s="63" customFormat="1" ht="36">
      <c r="A115" s="429">
        <v>114</v>
      </c>
      <c r="B115" s="46" t="s">
        <v>771</v>
      </c>
      <c r="C115" s="69" t="s">
        <v>292</v>
      </c>
      <c r="D115" s="48">
        <v>40</v>
      </c>
      <c r="E115" s="49"/>
      <c r="F115" s="596"/>
      <c r="G115" s="590">
        <v>0</v>
      </c>
      <c r="H115" s="591">
        <v>0</v>
      </c>
      <c r="I115" s="444"/>
      <c r="J115" s="444"/>
      <c r="K115" s="445"/>
      <c r="L115" s="445"/>
      <c r="M115" s="445"/>
      <c r="N115" s="445"/>
      <c r="O115" s="445"/>
      <c r="P115" s="445"/>
      <c r="Q115" s="445"/>
      <c r="R115" s="445"/>
      <c r="S115" s="445"/>
      <c r="T115" s="445"/>
      <c r="U115" s="445"/>
    </row>
    <row r="116" spans="1:21" ht="36">
      <c r="A116" s="429">
        <v>115</v>
      </c>
      <c r="B116" s="46" t="s">
        <v>772</v>
      </c>
      <c r="C116" s="69" t="s">
        <v>292</v>
      </c>
      <c r="D116" s="48">
        <v>20</v>
      </c>
      <c r="E116" s="49"/>
      <c r="F116" s="589"/>
      <c r="G116" s="590">
        <v>0</v>
      </c>
      <c r="H116" s="591">
        <v>0</v>
      </c>
      <c r="I116" s="50"/>
      <c r="J116" s="50"/>
      <c r="K116" s="419"/>
      <c r="L116" s="419"/>
      <c r="M116" s="419"/>
      <c r="N116" s="419"/>
      <c r="O116" s="419"/>
      <c r="P116" s="419"/>
      <c r="Q116" s="419"/>
      <c r="R116" s="419"/>
      <c r="S116" s="419"/>
      <c r="T116" s="419"/>
      <c r="U116" s="419"/>
    </row>
    <row r="117" spans="1:21" s="58" customFormat="1" ht="18">
      <c r="A117" s="429">
        <v>116</v>
      </c>
      <c r="B117" s="55" t="s">
        <v>773</v>
      </c>
      <c r="C117" s="592" t="s">
        <v>292</v>
      </c>
      <c r="D117" s="48">
        <v>2</v>
      </c>
      <c r="E117" s="49"/>
      <c r="F117" s="595"/>
      <c r="G117" s="590">
        <v>0</v>
      </c>
      <c r="H117" s="591">
        <v>0</v>
      </c>
      <c r="I117" s="59"/>
      <c r="J117" s="59"/>
      <c r="K117" s="437"/>
      <c r="L117" s="437"/>
      <c r="M117" s="437"/>
      <c r="N117" s="437"/>
      <c r="O117" s="437"/>
      <c r="P117" s="437"/>
      <c r="Q117" s="437"/>
      <c r="R117" s="437"/>
      <c r="S117" s="437"/>
      <c r="T117" s="437"/>
      <c r="U117" s="437"/>
    </row>
    <row r="118" spans="1:21" s="58" customFormat="1" ht="18">
      <c r="A118" s="429">
        <v>117</v>
      </c>
      <c r="B118" s="55" t="s">
        <v>774</v>
      </c>
      <c r="C118" s="592" t="s">
        <v>292</v>
      </c>
      <c r="D118" s="48">
        <v>2</v>
      </c>
      <c r="E118" s="49"/>
      <c r="F118" s="595"/>
      <c r="G118" s="590">
        <v>0</v>
      </c>
      <c r="H118" s="591">
        <v>0</v>
      </c>
      <c r="I118" s="59"/>
      <c r="J118" s="59"/>
      <c r="K118" s="437"/>
      <c r="L118" s="437"/>
      <c r="M118" s="437"/>
      <c r="N118" s="437"/>
      <c r="O118" s="437"/>
      <c r="P118" s="437"/>
      <c r="Q118" s="437"/>
      <c r="R118" s="437"/>
      <c r="S118" s="437"/>
      <c r="T118" s="437"/>
      <c r="U118" s="437"/>
    </row>
    <row r="119" spans="1:21" ht="18">
      <c r="A119" s="429">
        <v>118</v>
      </c>
      <c r="B119" s="55" t="s">
        <v>775</v>
      </c>
      <c r="C119" s="592" t="s">
        <v>292</v>
      </c>
      <c r="D119" s="48">
        <v>2</v>
      </c>
      <c r="E119" s="49"/>
      <c r="F119" s="589"/>
      <c r="G119" s="590">
        <v>0</v>
      </c>
      <c r="H119" s="591">
        <v>0</v>
      </c>
      <c r="I119" s="50"/>
      <c r="J119" s="50"/>
      <c r="K119" s="419"/>
      <c r="L119" s="419"/>
      <c r="M119" s="419"/>
      <c r="N119" s="419"/>
      <c r="O119" s="419"/>
      <c r="P119" s="419"/>
      <c r="Q119" s="419"/>
      <c r="R119" s="419"/>
      <c r="S119" s="419"/>
      <c r="T119" s="419"/>
      <c r="U119" s="419"/>
    </row>
    <row r="120" spans="1:21" s="65" customFormat="1" ht="36">
      <c r="A120" s="429">
        <v>119</v>
      </c>
      <c r="B120" s="55" t="s">
        <v>776</v>
      </c>
      <c r="C120" s="592" t="s">
        <v>292</v>
      </c>
      <c r="D120" s="48">
        <v>10</v>
      </c>
      <c r="E120" s="49"/>
      <c r="F120" s="589"/>
      <c r="G120" s="590">
        <v>0</v>
      </c>
      <c r="H120" s="591">
        <v>0</v>
      </c>
      <c r="I120" s="446"/>
      <c r="J120" s="446"/>
      <c r="K120" s="447"/>
      <c r="L120" s="447"/>
      <c r="M120" s="447"/>
      <c r="N120" s="447"/>
      <c r="O120" s="447"/>
      <c r="P120" s="447"/>
      <c r="Q120" s="447"/>
      <c r="R120" s="447"/>
      <c r="S120" s="447"/>
      <c r="T120" s="447"/>
      <c r="U120" s="447"/>
    </row>
    <row r="121" spans="1:21" ht="36">
      <c r="A121" s="429">
        <v>120</v>
      </c>
      <c r="B121" s="46" t="s">
        <v>83</v>
      </c>
      <c r="C121" s="69" t="s">
        <v>292</v>
      </c>
      <c r="D121" s="48">
        <v>2000</v>
      </c>
      <c r="E121" s="49"/>
      <c r="F121" s="589"/>
      <c r="G121" s="590">
        <v>0</v>
      </c>
      <c r="H121" s="591">
        <v>0</v>
      </c>
      <c r="I121" s="50"/>
      <c r="J121" s="50"/>
      <c r="K121" s="419"/>
      <c r="L121" s="419"/>
      <c r="M121" s="419"/>
      <c r="N121" s="419"/>
      <c r="O121" s="419"/>
      <c r="P121" s="419"/>
      <c r="Q121" s="419"/>
      <c r="R121" s="419"/>
      <c r="S121" s="419"/>
      <c r="T121" s="419"/>
      <c r="U121" s="419"/>
    </row>
    <row r="122" spans="1:21" ht="18">
      <c r="A122" s="429">
        <v>121</v>
      </c>
      <c r="B122" s="55" t="s">
        <v>777</v>
      </c>
      <c r="C122" s="592" t="s">
        <v>292</v>
      </c>
      <c r="D122" s="48">
        <v>20</v>
      </c>
      <c r="E122" s="49"/>
      <c r="F122" s="595"/>
      <c r="G122" s="590">
        <v>0</v>
      </c>
      <c r="H122" s="591">
        <v>0</v>
      </c>
      <c r="I122" s="50"/>
      <c r="J122" s="50"/>
      <c r="K122" s="419"/>
      <c r="L122" s="419"/>
      <c r="M122" s="419"/>
      <c r="N122" s="419"/>
      <c r="O122" s="419"/>
      <c r="P122" s="419"/>
      <c r="Q122" s="419"/>
      <c r="R122" s="419"/>
      <c r="S122" s="419"/>
      <c r="T122" s="419"/>
      <c r="U122" s="419"/>
    </row>
    <row r="123" spans="1:21" s="60" customFormat="1" ht="18">
      <c r="A123" s="429">
        <v>122</v>
      </c>
      <c r="B123" s="55" t="s">
        <v>778</v>
      </c>
      <c r="C123" s="592" t="s">
        <v>291</v>
      </c>
      <c r="D123" s="48">
        <v>4</v>
      </c>
      <c r="E123" s="49"/>
      <c r="F123" s="589"/>
      <c r="G123" s="590">
        <v>0</v>
      </c>
      <c r="H123" s="591">
        <v>0</v>
      </c>
      <c r="I123" s="66"/>
      <c r="J123" s="66"/>
      <c r="K123" s="438"/>
      <c r="L123" s="438"/>
      <c r="M123" s="438"/>
      <c r="N123" s="438"/>
      <c r="O123" s="438"/>
      <c r="P123" s="438"/>
      <c r="Q123" s="438"/>
      <c r="R123" s="438"/>
      <c r="S123" s="438"/>
      <c r="T123" s="438"/>
      <c r="U123" s="438"/>
    </row>
    <row r="124" spans="1:21" s="58" customFormat="1" ht="18">
      <c r="A124" s="429">
        <v>123</v>
      </c>
      <c r="B124" s="46" t="s">
        <v>84</v>
      </c>
      <c r="C124" s="69" t="s">
        <v>291</v>
      </c>
      <c r="D124" s="48">
        <v>40</v>
      </c>
      <c r="E124" s="49"/>
      <c r="F124" s="589"/>
      <c r="G124" s="590">
        <v>0</v>
      </c>
      <c r="H124" s="591">
        <v>0</v>
      </c>
      <c r="I124" s="59"/>
      <c r="J124" s="59"/>
      <c r="K124" s="437"/>
      <c r="L124" s="437"/>
      <c r="M124" s="437"/>
      <c r="N124" s="437"/>
      <c r="O124" s="437"/>
      <c r="P124" s="437"/>
      <c r="Q124" s="437"/>
      <c r="R124" s="437"/>
      <c r="S124" s="437"/>
      <c r="T124" s="437"/>
      <c r="U124" s="437"/>
    </row>
    <row r="125" spans="1:21" ht="18">
      <c r="A125" s="429">
        <v>124</v>
      </c>
      <c r="B125" s="46" t="s">
        <v>85</v>
      </c>
      <c r="C125" s="69" t="s">
        <v>291</v>
      </c>
      <c r="D125" s="48">
        <v>4</v>
      </c>
      <c r="E125" s="49"/>
      <c r="F125" s="589"/>
      <c r="G125" s="590">
        <v>0</v>
      </c>
      <c r="H125" s="591">
        <v>0</v>
      </c>
      <c r="I125" s="50"/>
      <c r="J125" s="50"/>
      <c r="K125" s="419"/>
      <c r="L125" s="419"/>
      <c r="M125" s="419"/>
      <c r="N125" s="419"/>
      <c r="O125" s="419"/>
      <c r="P125" s="419"/>
      <c r="Q125" s="419"/>
      <c r="R125" s="419"/>
      <c r="S125" s="419"/>
      <c r="T125" s="419"/>
      <c r="U125" s="419"/>
    </row>
    <row r="126" spans="1:21" ht="18">
      <c r="A126" s="429">
        <v>125</v>
      </c>
      <c r="B126" s="46" t="s">
        <v>86</v>
      </c>
      <c r="C126" s="69" t="s">
        <v>291</v>
      </c>
      <c r="D126" s="48">
        <v>12</v>
      </c>
      <c r="E126" s="49"/>
      <c r="F126" s="589"/>
      <c r="G126" s="590">
        <v>0</v>
      </c>
      <c r="H126" s="591">
        <v>0</v>
      </c>
      <c r="I126" s="50"/>
      <c r="J126" s="50"/>
      <c r="K126" s="419"/>
      <c r="L126" s="419"/>
      <c r="M126" s="419"/>
      <c r="N126" s="419"/>
      <c r="O126" s="419"/>
      <c r="P126" s="419"/>
      <c r="Q126" s="419"/>
      <c r="R126" s="419"/>
      <c r="S126" s="419"/>
      <c r="T126" s="419"/>
      <c r="U126" s="419"/>
    </row>
    <row r="127" spans="1:21" ht="18">
      <c r="A127" s="429">
        <v>126</v>
      </c>
      <c r="B127" s="55" t="s">
        <v>779</v>
      </c>
      <c r="C127" s="592" t="s">
        <v>291</v>
      </c>
      <c r="D127" s="48">
        <v>4</v>
      </c>
      <c r="E127" s="49"/>
      <c r="F127" s="589"/>
      <c r="G127" s="590">
        <v>0</v>
      </c>
      <c r="H127" s="591">
        <v>0</v>
      </c>
      <c r="I127" s="50"/>
      <c r="J127" s="50"/>
      <c r="K127" s="419"/>
      <c r="L127" s="419"/>
      <c r="M127" s="419"/>
      <c r="N127" s="419"/>
      <c r="O127" s="419"/>
      <c r="P127" s="419"/>
      <c r="Q127" s="419"/>
      <c r="R127" s="419"/>
      <c r="S127" s="419"/>
      <c r="T127" s="419"/>
      <c r="U127" s="419"/>
    </row>
    <row r="128" spans="1:21" ht="18">
      <c r="A128" s="429">
        <v>127</v>
      </c>
      <c r="B128" s="46" t="s">
        <v>87</v>
      </c>
      <c r="C128" s="69" t="s">
        <v>291</v>
      </c>
      <c r="D128" s="48">
        <v>48</v>
      </c>
      <c r="E128" s="49">
        <v>3555</v>
      </c>
      <c r="F128" s="589">
        <v>0</v>
      </c>
      <c r="G128" s="590">
        <v>3555</v>
      </c>
      <c r="H128" s="591">
        <v>170640</v>
      </c>
      <c r="I128" s="50" t="s">
        <v>397</v>
      </c>
      <c r="J128" s="50" t="s">
        <v>1450</v>
      </c>
      <c r="K128" s="419"/>
      <c r="L128" s="419"/>
      <c r="M128" s="419"/>
      <c r="N128" s="419"/>
      <c r="O128" s="419"/>
      <c r="P128" s="419"/>
      <c r="Q128" s="419"/>
      <c r="R128" s="419"/>
      <c r="S128" s="419"/>
      <c r="T128" s="419"/>
      <c r="U128" s="419"/>
    </row>
    <row r="129" spans="1:21" ht="18">
      <c r="A129" s="429">
        <v>128</v>
      </c>
      <c r="B129" s="46" t="s">
        <v>88</v>
      </c>
      <c r="C129" s="69" t="s">
        <v>304</v>
      </c>
      <c r="D129" s="48">
        <v>12</v>
      </c>
      <c r="E129" s="49"/>
      <c r="F129" s="589"/>
      <c r="G129" s="590">
        <v>0</v>
      </c>
      <c r="H129" s="591">
        <v>0</v>
      </c>
      <c r="I129" s="50"/>
      <c r="J129" s="50"/>
      <c r="K129" s="419"/>
      <c r="L129" s="419"/>
      <c r="M129" s="419"/>
      <c r="N129" s="419"/>
      <c r="O129" s="419"/>
      <c r="P129" s="419"/>
      <c r="Q129" s="419"/>
      <c r="R129" s="419"/>
      <c r="S129" s="419"/>
      <c r="T129" s="419"/>
      <c r="U129" s="419"/>
    </row>
    <row r="130" spans="1:21" ht="54">
      <c r="A130" s="429">
        <v>129</v>
      </c>
      <c r="B130" s="46" t="s">
        <v>89</v>
      </c>
      <c r="C130" s="69" t="s">
        <v>292</v>
      </c>
      <c r="D130" s="48">
        <v>600</v>
      </c>
      <c r="E130" s="49"/>
      <c r="F130" s="589"/>
      <c r="G130" s="590">
        <v>0</v>
      </c>
      <c r="H130" s="591">
        <v>0</v>
      </c>
      <c r="I130" s="50"/>
      <c r="J130" s="50"/>
      <c r="K130" s="419"/>
      <c r="L130" s="419"/>
      <c r="M130" s="419"/>
      <c r="N130" s="419"/>
      <c r="O130" s="419"/>
      <c r="P130" s="419"/>
      <c r="Q130" s="419"/>
      <c r="R130" s="419"/>
      <c r="S130" s="419"/>
      <c r="T130" s="419"/>
      <c r="U130" s="419"/>
    </row>
    <row r="131" spans="1:21" ht="18">
      <c r="A131" s="429">
        <v>130</v>
      </c>
      <c r="B131" s="55" t="s">
        <v>780</v>
      </c>
      <c r="C131" s="592" t="s">
        <v>292</v>
      </c>
      <c r="D131" s="48">
        <v>200</v>
      </c>
      <c r="E131" s="49"/>
      <c r="F131" s="589"/>
      <c r="G131" s="590">
        <v>0</v>
      </c>
      <c r="H131" s="591">
        <v>0</v>
      </c>
      <c r="I131" s="50"/>
      <c r="J131" s="50"/>
      <c r="K131" s="419"/>
      <c r="L131" s="419"/>
      <c r="M131" s="419"/>
      <c r="N131" s="419"/>
      <c r="O131" s="419"/>
      <c r="P131" s="419"/>
      <c r="Q131" s="419"/>
      <c r="R131" s="419"/>
      <c r="S131" s="419"/>
      <c r="T131" s="419"/>
      <c r="U131" s="419"/>
    </row>
    <row r="132" spans="1:21" s="58" customFormat="1" ht="36">
      <c r="A132" s="429">
        <v>131</v>
      </c>
      <c r="B132" s="46" t="s">
        <v>90</v>
      </c>
      <c r="C132" s="69" t="s">
        <v>292</v>
      </c>
      <c r="D132" s="48">
        <v>6</v>
      </c>
      <c r="E132" s="49"/>
      <c r="F132" s="595"/>
      <c r="G132" s="590">
        <v>0</v>
      </c>
      <c r="H132" s="591">
        <v>0</v>
      </c>
      <c r="I132" s="59"/>
      <c r="J132" s="59"/>
      <c r="K132" s="437"/>
      <c r="L132" s="437"/>
      <c r="M132" s="437"/>
      <c r="N132" s="437"/>
      <c r="O132" s="437"/>
      <c r="P132" s="437"/>
      <c r="Q132" s="437"/>
      <c r="R132" s="437"/>
      <c r="S132" s="437"/>
      <c r="T132" s="437"/>
      <c r="U132" s="437"/>
    </row>
    <row r="133" spans="1:21" ht="18">
      <c r="A133" s="429">
        <v>132</v>
      </c>
      <c r="B133" s="46" t="s">
        <v>91</v>
      </c>
      <c r="C133" s="69" t="s">
        <v>292</v>
      </c>
      <c r="D133" s="48">
        <v>8</v>
      </c>
      <c r="E133" s="49">
        <v>42500</v>
      </c>
      <c r="F133" s="589">
        <v>6800</v>
      </c>
      <c r="G133" s="590">
        <v>49300</v>
      </c>
      <c r="H133" s="591">
        <v>394400</v>
      </c>
      <c r="I133" s="50" t="s">
        <v>393</v>
      </c>
      <c r="J133" s="50" t="s">
        <v>1451</v>
      </c>
      <c r="K133" s="419"/>
      <c r="L133" s="419"/>
      <c r="M133" s="419"/>
      <c r="N133" s="419"/>
      <c r="O133" s="419"/>
      <c r="P133" s="419"/>
      <c r="Q133" s="419"/>
      <c r="R133" s="419"/>
      <c r="S133" s="419"/>
      <c r="T133" s="419"/>
      <c r="U133" s="419"/>
    </row>
    <row r="134" spans="1:21" ht="18">
      <c r="A134" s="429">
        <v>133</v>
      </c>
      <c r="B134" s="46" t="s">
        <v>92</v>
      </c>
      <c r="C134" s="69" t="s">
        <v>305</v>
      </c>
      <c r="D134" s="48">
        <v>8</v>
      </c>
      <c r="E134" s="49">
        <v>42500</v>
      </c>
      <c r="F134" s="593">
        <v>6800</v>
      </c>
      <c r="G134" s="590">
        <v>49300</v>
      </c>
      <c r="H134" s="591">
        <v>394400</v>
      </c>
      <c r="I134" s="50" t="s">
        <v>393</v>
      </c>
      <c r="J134" s="50" t="s">
        <v>1451</v>
      </c>
      <c r="K134" s="419"/>
      <c r="L134" s="419"/>
      <c r="M134" s="419"/>
      <c r="N134" s="419"/>
      <c r="O134" s="419"/>
      <c r="P134" s="419"/>
      <c r="Q134" s="419"/>
      <c r="R134" s="419"/>
      <c r="S134" s="419"/>
      <c r="T134" s="419"/>
      <c r="U134" s="419"/>
    </row>
    <row r="135" spans="1:21" s="60" customFormat="1" ht="18">
      <c r="A135" s="429">
        <v>134</v>
      </c>
      <c r="B135" s="46" t="s">
        <v>93</v>
      </c>
      <c r="C135" s="69" t="s">
        <v>306</v>
      </c>
      <c r="D135" s="48">
        <v>10</v>
      </c>
      <c r="E135" s="49"/>
      <c r="F135" s="593"/>
      <c r="G135" s="590">
        <v>0</v>
      </c>
      <c r="H135" s="591">
        <v>0</v>
      </c>
      <c r="I135" s="66"/>
      <c r="J135" s="66"/>
      <c r="K135" s="438"/>
      <c r="L135" s="438"/>
      <c r="M135" s="438"/>
      <c r="N135" s="438"/>
      <c r="O135" s="438"/>
      <c r="P135" s="438"/>
      <c r="Q135" s="438"/>
      <c r="R135" s="438"/>
      <c r="S135" s="438"/>
      <c r="T135" s="438"/>
      <c r="U135" s="438"/>
    </row>
    <row r="136" spans="1:21" s="54" customFormat="1" ht="18">
      <c r="A136" s="429">
        <v>135</v>
      </c>
      <c r="B136" s="46" t="s">
        <v>94</v>
      </c>
      <c r="C136" s="69" t="s">
        <v>306</v>
      </c>
      <c r="D136" s="48">
        <v>16</v>
      </c>
      <c r="E136" s="49"/>
      <c r="F136" s="589"/>
      <c r="G136" s="590">
        <v>0</v>
      </c>
      <c r="H136" s="591">
        <v>0</v>
      </c>
      <c r="I136" s="53"/>
      <c r="J136" s="53"/>
      <c r="K136" s="435"/>
      <c r="L136" s="435"/>
      <c r="M136" s="435"/>
      <c r="N136" s="435"/>
      <c r="O136" s="435"/>
      <c r="P136" s="435"/>
      <c r="Q136" s="435"/>
      <c r="R136" s="435"/>
      <c r="S136" s="435"/>
      <c r="T136" s="435"/>
      <c r="U136" s="435"/>
    </row>
    <row r="137" spans="1:21" s="54" customFormat="1" ht="18">
      <c r="A137" s="429">
        <v>136</v>
      </c>
      <c r="B137" s="46" t="s">
        <v>95</v>
      </c>
      <c r="C137" s="69" t="s">
        <v>307</v>
      </c>
      <c r="D137" s="48">
        <v>100</v>
      </c>
      <c r="E137" s="49">
        <v>22853</v>
      </c>
      <c r="F137" s="589">
        <v>3656</v>
      </c>
      <c r="G137" s="590">
        <v>26509</v>
      </c>
      <c r="H137" s="591">
        <v>2650900</v>
      </c>
      <c r="I137" s="53" t="s">
        <v>509</v>
      </c>
      <c r="J137" s="53" t="s">
        <v>1452</v>
      </c>
      <c r="K137" s="435"/>
      <c r="L137" s="435"/>
      <c r="M137" s="435"/>
      <c r="N137" s="435"/>
      <c r="O137" s="435"/>
      <c r="P137" s="435"/>
      <c r="Q137" s="435"/>
      <c r="R137" s="435"/>
      <c r="S137" s="435"/>
      <c r="T137" s="435"/>
      <c r="U137" s="435"/>
    </row>
    <row r="138" spans="1:21" s="54" customFormat="1" ht="36">
      <c r="A138" s="429">
        <v>137</v>
      </c>
      <c r="B138" s="46" t="s">
        <v>96</v>
      </c>
      <c r="C138" s="69" t="s">
        <v>292</v>
      </c>
      <c r="D138" s="48">
        <v>8</v>
      </c>
      <c r="E138" s="49"/>
      <c r="F138" s="593"/>
      <c r="G138" s="590">
        <v>0</v>
      </c>
      <c r="H138" s="591">
        <v>0</v>
      </c>
      <c r="I138" s="53"/>
      <c r="J138" s="53"/>
      <c r="K138" s="435"/>
      <c r="L138" s="435"/>
      <c r="M138" s="435"/>
      <c r="N138" s="435"/>
      <c r="O138" s="435"/>
      <c r="P138" s="435"/>
      <c r="Q138" s="435"/>
      <c r="R138" s="435"/>
      <c r="S138" s="435"/>
      <c r="T138" s="435"/>
      <c r="U138" s="435"/>
    </row>
    <row r="139" spans="1:21" s="54" customFormat="1" ht="18">
      <c r="A139" s="429">
        <v>138</v>
      </c>
      <c r="B139" s="46" t="s">
        <v>97</v>
      </c>
      <c r="C139" s="69" t="s">
        <v>307</v>
      </c>
      <c r="D139" s="48">
        <v>80</v>
      </c>
      <c r="E139" s="49"/>
      <c r="F139" s="589"/>
      <c r="G139" s="590">
        <v>0</v>
      </c>
      <c r="H139" s="591">
        <v>0</v>
      </c>
      <c r="I139" s="53"/>
      <c r="J139" s="53"/>
      <c r="K139" s="435"/>
      <c r="L139" s="435"/>
      <c r="M139" s="435"/>
      <c r="N139" s="435"/>
      <c r="O139" s="435"/>
      <c r="P139" s="435"/>
      <c r="Q139" s="435"/>
      <c r="R139" s="435"/>
      <c r="S139" s="435"/>
      <c r="T139" s="435"/>
      <c r="U139" s="435"/>
    </row>
    <row r="140" spans="1:21" ht="54">
      <c r="A140" s="429">
        <v>139</v>
      </c>
      <c r="B140" s="46" t="s">
        <v>781</v>
      </c>
      <c r="C140" s="69" t="s">
        <v>313</v>
      </c>
      <c r="D140" s="48">
        <v>10</v>
      </c>
      <c r="E140" s="49"/>
      <c r="F140" s="589"/>
      <c r="G140" s="590">
        <v>0</v>
      </c>
      <c r="H140" s="591">
        <v>0</v>
      </c>
      <c r="I140" s="50"/>
      <c r="J140" s="50"/>
      <c r="K140" s="419"/>
      <c r="L140" s="419"/>
      <c r="M140" s="419"/>
      <c r="N140" s="419"/>
      <c r="O140" s="419"/>
      <c r="P140" s="419"/>
      <c r="Q140" s="419"/>
      <c r="R140" s="419"/>
      <c r="S140" s="419"/>
      <c r="T140" s="419"/>
      <c r="U140" s="419"/>
    </row>
    <row r="141" spans="1:21" ht="18">
      <c r="A141" s="429">
        <v>140</v>
      </c>
      <c r="B141" s="46" t="s">
        <v>98</v>
      </c>
      <c r="C141" s="69" t="s">
        <v>292</v>
      </c>
      <c r="D141" s="48">
        <v>1200</v>
      </c>
      <c r="E141" s="49"/>
      <c r="F141" s="589"/>
      <c r="G141" s="590">
        <v>0</v>
      </c>
      <c r="H141" s="591">
        <v>0</v>
      </c>
      <c r="I141" s="50"/>
      <c r="J141" s="50"/>
      <c r="K141" s="419"/>
      <c r="L141" s="419"/>
      <c r="M141" s="419"/>
      <c r="N141" s="419"/>
      <c r="O141" s="419"/>
      <c r="P141" s="419"/>
      <c r="Q141" s="419"/>
      <c r="R141" s="419"/>
      <c r="S141" s="419"/>
      <c r="T141" s="419"/>
      <c r="U141" s="419"/>
    </row>
    <row r="142" spans="1:21" s="54" customFormat="1" ht="36">
      <c r="A142" s="429">
        <v>141</v>
      </c>
      <c r="B142" s="46" t="s">
        <v>99</v>
      </c>
      <c r="C142" s="69" t="s">
        <v>292</v>
      </c>
      <c r="D142" s="48">
        <v>10</v>
      </c>
      <c r="E142" s="49"/>
      <c r="F142" s="589"/>
      <c r="G142" s="590">
        <v>0</v>
      </c>
      <c r="H142" s="591">
        <v>0</v>
      </c>
      <c r="I142" s="53"/>
      <c r="J142" s="53"/>
      <c r="K142" s="435"/>
      <c r="L142" s="435"/>
      <c r="M142" s="435"/>
      <c r="N142" s="435"/>
      <c r="O142" s="435"/>
      <c r="P142" s="435"/>
      <c r="Q142" s="435"/>
      <c r="R142" s="435"/>
      <c r="S142" s="435"/>
      <c r="T142" s="435"/>
      <c r="U142" s="435"/>
    </row>
    <row r="143" spans="1:21" ht="18">
      <c r="A143" s="429">
        <v>142</v>
      </c>
      <c r="B143" s="46" t="s">
        <v>100</v>
      </c>
      <c r="C143" s="69" t="s">
        <v>292</v>
      </c>
      <c r="D143" s="48">
        <v>5600</v>
      </c>
      <c r="E143" s="49"/>
      <c r="F143" s="589"/>
      <c r="G143" s="590">
        <v>0</v>
      </c>
      <c r="H143" s="591">
        <v>0</v>
      </c>
      <c r="I143" s="50"/>
      <c r="J143" s="50"/>
      <c r="K143" s="419"/>
      <c r="L143" s="419"/>
      <c r="M143" s="419"/>
      <c r="N143" s="419"/>
      <c r="O143" s="419"/>
      <c r="P143" s="419"/>
      <c r="Q143" s="419"/>
      <c r="R143" s="419"/>
      <c r="S143" s="419"/>
      <c r="T143" s="419"/>
      <c r="U143" s="419"/>
    </row>
    <row r="144" spans="1:21" ht="18">
      <c r="A144" s="429">
        <v>143</v>
      </c>
      <c r="B144" s="46" t="s">
        <v>101</v>
      </c>
      <c r="C144" s="69" t="s">
        <v>292</v>
      </c>
      <c r="D144" s="48">
        <v>8</v>
      </c>
      <c r="E144" s="49"/>
      <c r="F144" s="593"/>
      <c r="G144" s="590">
        <v>0</v>
      </c>
      <c r="H144" s="591">
        <v>0</v>
      </c>
      <c r="I144" s="50"/>
      <c r="J144" s="50"/>
      <c r="K144" s="419"/>
      <c r="L144" s="419"/>
      <c r="M144" s="419"/>
      <c r="N144" s="419"/>
      <c r="O144" s="419"/>
      <c r="P144" s="419"/>
      <c r="Q144" s="419"/>
      <c r="R144" s="419"/>
      <c r="S144" s="419"/>
      <c r="T144" s="419"/>
      <c r="U144" s="419"/>
    </row>
    <row r="145" spans="1:21" ht="18">
      <c r="A145" s="429">
        <v>144</v>
      </c>
      <c r="B145" s="46" t="s">
        <v>102</v>
      </c>
      <c r="C145" s="69" t="s">
        <v>292</v>
      </c>
      <c r="D145" s="48">
        <v>200</v>
      </c>
      <c r="E145" s="49"/>
      <c r="F145" s="589"/>
      <c r="G145" s="590">
        <v>0</v>
      </c>
      <c r="H145" s="591">
        <v>0</v>
      </c>
      <c r="I145" s="50"/>
      <c r="J145" s="50"/>
      <c r="K145" s="419"/>
      <c r="L145" s="419"/>
      <c r="M145" s="419"/>
      <c r="N145" s="419"/>
      <c r="O145" s="419"/>
      <c r="P145" s="419"/>
      <c r="Q145" s="419"/>
      <c r="R145" s="419"/>
      <c r="S145" s="419"/>
      <c r="T145" s="419"/>
      <c r="U145" s="419"/>
    </row>
    <row r="146" spans="1:21" ht="36">
      <c r="A146" s="429">
        <v>145</v>
      </c>
      <c r="B146" s="46" t="s">
        <v>103</v>
      </c>
      <c r="C146" s="69" t="s">
        <v>308</v>
      </c>
      <c r="D146" s="48">
        <v>60</v>
      </c>
      <c r="E146" s="49">
        <v>52153</v>
      </c>
      <c r="F146" s="589">
        <v>0</v>
      </c>
      <c r="G146" s="590">
        <v>52153</v>
      </c>
      <c r="H146" s="591">
        <v>3129180</v>
      </c>
      <c r="I146" s="50" t="s">
        <v>509</v>
      </c>
      <c r="J146" s="50" t="s">
        <v>1453</v>
      </c>
      <c r="K146" s="419"/>
      <c r="L146" s="419"/>
      <c r="M146" s="419"/>
      <c r="N146" s="419"/>
      <c r="O146" s="419"/>
      <c r="P146" s="419"/>
      <c r="Q146" s="419"/>
      <c r="R146" s="419"/>
      <c r="S146" s="419"/>
      <c r="T146" s="419"/>
      <c r="U146" s="419"/>
    </row>
    <row r="147" spans="1:21" ht="18">
      <c r="A147" s="429">
        <v>146</v>
      </c>
      <c r="B147" s="46" t="s">
        <v>104</v>
      </c>
      <c r="C147" s="69" t="s">
        <v>303</v>
      </c>
      <c r="D147" s="48">
        <v>40</v>
      </c>
      <c r="E147" s="49">
        <v>2347</v>
      </c>
      <c r="F147" s="589">
        <v>0</v>
      </c>
      <c r="G147" s="590">
        <v>2347</v>
      </c>
      <c r="H147" s="591">
        <v>93880</v>
      </c>
      <c r="I147" s="50" t="s">
        <v>509</v>
      </c>
      <c r="J147" s="50" t="s">
        <v>1454</v>
      </c>
      <c r="K147" s="419"/>
      <c r="L147" s="419"/>
      <c r="M147" s="419"/>
      <c r="N147" s="419"/>
      <c r="O147" s="419"/>
      <c r="P147" s="419"/>
      <c r="Q147" s="419"/>
      <c r="R147" s="419"/>
      <c r="S147" s="419"/>
      <c r="T147" s="419"/>
      <c r="U147" s="419"/>
    </row>
    <row r="148" spans="1:21" ht="18">
      <c r="A148" s="429">
        <v>147</v>
      </c>
      <c r="B148" s="46" t="s">
        <v>105</v>
      </c>
      <c r="C148" s="69" t="s">
        <v>309</v>
      </c>
      <c r="D148" s="48">
        <v>120</v>
      </c>
      <c r="E148" s="49">
        <v>4695</v>
      </c>
      <c r="F148" s="589">
        <v>0</v>
      </c>
      <c r="G148" s="590">
        <v>4695</v>
      </c>
      <c r="H148" s="591">
        <v>563400</v>
      </c>
      <c r="I148" s="50" t="s">
        <v>509</v>
      </c>
      <c r="J148" s="50" t="s">
        <v>1454</v>
      </c>
      <c r="K148" s="419"/>
      <c r="L148" s="419"/>
      <c r="M148" s="419"/>
      <c r="N148" s="419"/>
      <c r="O148" s="419"/>
      <c r="P148" s="419"/>
      <c r="Q148" s="419"/>
      <c r="R148" s="419"/>
      <c r="S148" s="419"/>
      <c r="T148" s="419"/>
      <c r="U148" s="419"/>
    </row>
    <row r="149" spans="1:21" ht="18">
      <c r="A149" s="429">
        <v>148</v>
      </c>
      <c r="B149" s="46" t="s">
        <v>106</v>
      </c>
      <c r="C149" s="69" t="s">
        <v>310</v>
      </c>
      <c r="D149" s="48">
        <v>80</v>
      </c>
      <c r="E149" s="49">
        <v>37958</v>
      </c>
      <c r="F149" s="589">
        <v>0</v>
      </c>
      <c r="G149" s="590">
        <v>37958</v>
      </c>
      <c r="H149" s="591">
        <v>3036640</v>
      </c>
      <c r="I149" s="50" t="s">
        <v>397</v>
      </c>
      <c r="J149" s="50" t="s">
        <v>1455</v>
      </c>
      <c r="K149" s="419"/>
      <c r="L149" s="419"/>
      <c r="M149" s="419"/>
      <c r="N149" s="419"/>
      <c r="O149" s="419"/>
      <c r="P149" s="419"/>
      <c r="Q149" s="419"/>
      <c r="R149" s="419"/>
      <c r="S149" s="419"/>
      <c r="T149" s="419"/>
      <c r="U149" s="419"/>
    </row>
    <row r="150" spans="1:21" ht="18">
      <c r="A150" s="429">
        <v>149</v>
      </c>
      <c r="B150" s="46" t="s">
        <v>782</v>
      </c>
      <c r="C150" s="69" t="s">
        <v>292</v>
      </c>
      <c r="D150" s="48">
        <v>160</v>
      </c>
      <c r="E150" s="49"/>
      <c r="F150" s="589"/>
      <c r="G150" s="590">
        <v>0</v>
      </c>
      <c r="H150" s="591">
        <v>0</v>
      </c>
      <c r="I150" s="50"/>
      <c r="J150" s="50"/>
      <c r="K150" s="419"/>
      <c r="L150" s="419"/>
      <c r="M150" s="419"/>
      <c r="N150" s="419"/>
      <c r="O150" s="419"/>
      <c r="P150" s="419"/>
      <c r="Q150" s="419"/>
      <c r="R150" s="419"/>
      <c r="S150" s="419"/>
      <c r="T150" s="419"/>
      <c r="U150" s="419"/>
    </row>
    <row r="151" spans="1:21" ht="18">
      <c r="A151" s="429">
        <v>150</v>
      </c>
      <c r="B151" s="46" t="s">
        <v>783</v>
      </c>
      <c r="C151" s="69"/>
      <c r="D151" s="48">
        <v>100</v>
      </c>
      <c r="E151" s="49"/>
      <c r="F151" s="589"/>
      <c r="G151" s="590">
        <v>0</v>
      </c>
      <c r="H151" s="591">
        <v>0</v>
      </c>
      <c r="I151" s="50"/>
      <c r="J151" s="50"/>
      <c r="K151" s="419"/>
      <c r="L151" s="419"/>
      <c r="M151" s="419"/>
      <c r="N151" s="419"/>
      <c r="O151" s="419"/>
      <c r="P151" s="419"/>
      <c r="Q151" s="419"/>
      <c r="R151" s="419"/>
      <c r="S151" s="419"/>
      <c r="T151" s="419"/>
      <c r="U151" s="419"/>
    </row>
    <row r="152" spans="1:21" ht="18">
      <c r="A152" s="429">
        <v>151</v>
      </c>
      <c r="B152" s="46" t="s">
        <v>784</v>
      </c>
      <c r="C152" s="69" t="s">
        <v>292</v>
      </c>
      <c r="D152" s="48">
        <v>200</v>
      </c>
      <c r="E152" s="49"/>
      <c r="F152" s="589"/>
      <c r="G152" s="590">
        <v>0</v>
      </c>
      <c r="H152" s="591">
        <v>0</v>
      </c>
      <c r="I152" s="50"/>
      <c r="J152" s="50"/>
      <c r="K152" s="419"/>
      <c r="L152" s="419"/>
      <c r="M152" s="419"/>
      <c r="N152" s="419"/>
      <c r="O152" s="419"/>
      <c r="P152" s="419"/>
      <c r="Q152" s="419"/>
      <c r="R152" s="419"/>
      <c r="S152" s="419"/>
      <c r="T152" s="419"/>
      <c r="U152" s="419"/>
    </row>
    <row r="153" spans="1:21" ht="18">
      <c r="A153" s="429">
        <v>152</v>
      </c>
      <c r="B153" s="46" t="s">
        <v>785</v>
      </c>
      <c r="C153" s="69" t="s">
        <v>292</v>
      </c>
      <c r="D153" s="48">
        <v>400</v>
      </c>
      <c r="E153" s="49"/>
      <c r="F153" s="589"/>
      <c r="G153" s="590">
        <v>0</v>
      </c>
      <c r="H153" s="591">
        <v>0</v>
      </c>
      <c r="I153" s="50"/>
      <c r="J153" s="50"/>
      <c r="K153" s="419"/>
      <c r="L153" s="419"/>
      <c r="M153" s="419"/>
      <c r="N153" s="419"/>
      <c r="O153" s="419"/>
      <c r="P153" s="419"/>
      <c r="Q153" s="419"/>
      <c r="R153" s="419"/>
      <c r="S153" s="419"/>
      <c r="T153" s="419"/>
      <c r="U153" s="419"/>
    </row>
    <row r="154" spans="1:21" ht="18">
      <c r="A154" s="429">
        <v>153</v>
      </c>
      <c r="B154" s="46" t="s">
        <v>786</v>
      </c>
      <c r="C154" s="69" t="s">
        <v>292</v>
      </c>
      <c r="D154" s="48">
        <v>200</v>
      </c>
      <c r="E154" s="49"/>
      <c r="F154" s="589"/>
      <c r="G154" s="590">
        <v>0</v>
      </c>
      <c r="H154" s="591">
        <v>0</v>
      </c>
      <c r="I154" s="50"/>
      <c r="J154" s="50"/>
      <c r="K154" s="419"/>
      <c r="L154" s="419"/>
      <c r="M154" s="419"/>
      <c r="N154" s="419"/>
      <c r="O154" s="419"/>
      <c r="P154" s="419"/>
      <c r="Q154" s="419"/>
      <c r="R154" s="419"/>
      <c r="S154" s="419"/>
      <c r="T154" s="419"/>
      <c r="U154" s="419"/>
    </row>
    <row r="155" spans="1:21" ht="36">
      <c r="A155" s="429">
        <v>154</v>
      </c>
      <c r="B155" s="46" t="s">
        <v>107</v>
      </c>
      <c r="C155" s="69" t="s">
        <v>292</v>
      </c>
      <c r="D155" s="48">
        <v>200</v>
      </c>
      <c r="E155" s="49">
        <v>41666</v>
      </c>
      <c r="F155" s="589">
        <v>0</v>
      </c>
      <c r="G155" s="590">
        <v>41666</v>
      </c>
      <c r="H155" s="591">
        <v>8333200</v>
      </c>
      <c r="I155" s="50" t="s">
        <v>686</v>
      </c>
      <c r="J155" s="50" t="s">
        <v>563</v>
      </c>
      <c r="K155" s="419"/>
      <c r="L155" s="419"/>
      <c r="M155" s="419"/>
      <c r="N155" s="419"/>
      <c r="O155" s="419"/>
      <c r="P155" s="419"/>
      <c r="Q155" s="419"/>
      <c r="R155" s="419"/>
      <c r="S155" s="419"/>
      <c r="T155" s="419"/>
      <c r="U155" s="419"/>
    </row>
    <row r="156" spans="1:21" ht="36">
      <c r="A156" s="429">
        <v>155</v>
      </c>
      <c r="B156" s="46" t="s">
        <v>108</v>
      </c>
      <c r="C156" s="69" t="s">
        <v>14</v>
      </c>
      <c r="D156" s="48">
        <v>4</v>
      </c>
      <c r="E156" s="49"/>
      <c r="F156" s="589"/>
      <c r="G156" s="590">
        <v>0</v>
      </c>
      <c r="H156" s="591">
        <v>0</v>
      </c>
      <c r="I156" s="50"/>
      <c r="J156" s="50"/>
      <c r="K156" s="419"/>
      <c r="L156" s="419"/>
      <c r="M156" s="419"/>
      <c r="N156" s="419"/>
      <c r="O156" s="419"/>
      <c r="P156" s="419"/>
      <c r="Q156" s="419"/>
      <c r="R156" s="419"/>
      <c r="S156" s="419"/>
      <c r="T156" s="419"/>
      <c r="U156" s="419"/>
    </row>
    <row r="157" spans="1:21" ht="36">
      <c r="A157" s="429">
        <v>156</v>
      </c>
      <c r="B157" s="46" t="s">
        <v>109</v>
      </c>
      <c r="C157" s="69" t="s">
        <v>311</v>
      </c>
      <c r="D157" s="48">
        <v>200</v>
      </c>
      <c r="E157" s="49"/>
      <c r="F157" s="589"/>
      <c r="G157" s="590">
        <v>0</v>
      </c>
      <c r="H157" s="591">
        <v>0</v>
      </c>
      <c r="I157" s="50"/>
      <c r="J157" s="50"/>
      <c r="K157" s="419"/>
      <c r="L157" s="419"/>
      <c r="M157" s="419"/>
      <c r="N157" s="419"/>
      <c r="O157" s="419"/>
      <c r="P157" s="419"/>
      <c r="Q157" s="419"/>
      <c r="R157" s="419"/>
      <c r="S157" s="419"/>
      <c r="T157" s="419"/>
      <c r="U157" s="419"/>
    </row>
    <row r="158" spans="1:21" ht="18">
      <c r="A158" s="429">
        <v>157</v>
      </c>
      <c r="B158" s="46" t="s">
        <v>110</v>
      </c>
      <c r="C158" s="69" t="s">
        <v>292</v>
      </c>
      <c r="D158" s="48">
        <v>48</v>
      </c>
      <c r="E158" s="49">
        <v>6900</v>
      </c>
      <c r="F158" s="589">
        <v>0</v>
      </c>
      <c r="G158" s="590">
        <v>6900</v>
      </c>
      <c r="H158" s="591">
        <v>331200</v>
      </c>
      <c r="I158" s="50" t="s">
        <v>686</v>
      </c>
      <c r="J158" s="50" t="s">
        <v>1456</v>
      </c>
      <c r="K158" s="419"/>
      <c r="L158" s="419"/>
      <c r="M158" s="419"/>
      <c r="N158" s="419"/>
      <c r="O158" s="419"/>
      <c r="P158" s="419"/>
      <c r="Q158" s="419"/>
      <c r="R158" s="419"/>
      <c r="S158" s="419"/>
      <c r="T158" s="419"/>
      <c r="U158" s="419"/>
    </row>
    <row r="159" spans="1:21" ht="18">
      <c r="A159" s="429">
        <v>158</v>
      </c>
      <c r="B159" s="46" t="s">
        <v>111</v>
      </c>
      <c r="C159" s="69" t="s">
        <v>292</v>
      </c>
      <c r="D159" s="48">
        <v>48</v>
      </c>
      <c r="E159" s="49"/>
      <c r="F159" s="589"/>
      <c r="G159" s="590">
        <v>0</v>
      </c>
      <c r="H159" s="591">
        <v>0</v>
      </c>
      <c r="I159" s="50"/>
      <c r="J159" s="50"/>
      <c r="K159" s="419"/>
      <c r="L159" s="419"/>
      <c r="M159" s="419"/>
      <c r="N159" s="419"/>
      <c r="O159" s="419"/>
      <c r="P159" s="419"/>
      <c r="Q159" s="419"/>
      <c r="R159" s="419"/>
      <c r="S159" s="419"/>
      <c r="T159" s="419"/>
      <c r="U159" s="419"/>
    </row>
    <row r="160" spans="1:21" ht="18">
      <c r="A160" s="429">
        <v>159</v>
      </c>
      <c r="B160" s="46" t="s">
        <v>112</v>
      </c>
      <c r="C160" s="69" t="s">
        <v>292</v>
      </c>
      <c r="D160" s="48">
        <v>40</v>
      </c>
      <c r="E160" s="49"/>
      <c r="F160" s="589"/>
      <c r="G160" s="590">
        <v>0</v>
      </c>
      <c r="H160" s="591">
        <v>0</v>
      </c>
      <c r="I160" s="50"/>
      <c r="J160" s="50"/>
      <c r="K160" s="419"/>
      <c r="L160" s="419"/>
      <c r="M160" s="419"/>
      <c r="N160" s="419"/>
      <c r="O160" s="419"/>
      <c r="P160" s="419"/>
      <c r="Q160" s="419"/>
      <c r="R160" s="419"/>
      <c r="S160" s="419"/>
      <c r="T160" s="419"/>
      <c r="U160" s="419"/>
    </row>
    <row r="161" spans="1:21" ht="18">
      <c r="A161" s="429">
        <v>160</v>
      </c>
      <c r="B161" s="46" t="s">
        <v>113</v>
      </c>
      <c r="C161" s="69" t="s">
        <v>292</v>
      </c>
      <c r="D161" s="48">
        <v>250</v>
      </c>
      <c r="E161" s="49"/>
      <c r="F161" s="597"/>
      <c r="G161" s="590">
        <v>0</v>
      </c>
      <c r="H161" s="591">
        <v>0</v>
      </c>
      <c r="I161" s="50"/>
      <c r="J161" s="50"/>
      <c r="K161" s="419"/>
      <c r="L161" s="419"/>
      <c r="M161" s="419"/>
      <c r="N161" s="419"/>
      <c r="O161" s="419"/>
      <c r="P161" s="419"/>
      <c r="Q161" s="419"/>
      <c r="R161" s="419"/>
      <c r="S161" s="419"/>
      <c r="T161" s="419"/>
      <c r="U161" s="419"/>
    </row>
    <row r="162" spans="1:21" ht="18">
      <c r="A162" s="429">
        <v>161</v>
      </c>
      <c r="B162" s="46" t="s">
        <v>114</v>
      </c>
      <c r="C162" s="69" t="s">
        <v>312</v>
      </c>
      <c r="D162" s="48">
        <v>4</v>
      </c>
      <c r="E162" s="49"/>
      <c r="F162" s="589"/>
      <c r="G162" s="590">
        <v>0</v>
      </c>
      <c r="H162" s="591">
        <v>0</v>
      </c>
      <c r="I162" s="50"/>
      <c r="J162" s="50"/>
      <c r="K162" s="419"/>
      <c r="L162" s="419"/>
      <c r="M162" s="419"/>
      <c r="N162" s="419"/>
      <c r="O162" s="419"/>
      <c r="P162" s="419"/>
      <c r="Q162" s="419"/>
      <c r="R162" s="419"/>
      <c r="S162" s="419"/>
      <c r="T162" s="419"/>
      <c r="U162" s="419"/>
    </row>
    <row r="163" spans="1:21" ht="18">
      <c r="A163" s="429">
        <v>162</v>
      </c>
      <c r="B163" s="46" t="s">
        <v>115</v>
      </c>
      <c r="C163" s="69" t="s">
        <v>292</v>
      </c>
      <c r="D163" s="48">
        <v>30</v>
      </c>
      <c r="E163" s="49"/>
      <c r="F163" s="589"/>
      <c r="G163" s="590">
        <v>0</v>
      </c>
      <c r="H163" s="591">
        <v>0</v>
      </c>
      <c r="I163" s="50"/>
      <c r="J163" s="50"/>
      <c r="K163" s="419"/>
      <c r="L163" s="419"/>
      <c r="M163" s="419"/>
      <c r="N163" s="419"/>
      <c r="O163" s="419"/>
      <c r="P163" s="419"/>
      <c r="Q163" s="419"/>
      <c r="R163" s="419"/>
      <c r="S163" s="419"/>
      <c r="T163" s="419"/>
      <c r="U163" s="419"/>
    </row>
    <row r="164" spans="1:21" s="67" customFormat="1" ht="18">
      <c r="A164" s="429">
        <v>163</v>
      </c>
      <c r="B164" s="46" t="s">
        <v>116</v>
      </c>
      <c r="C164" s="69" t="s">
        <v>292</v>
      </c>
      <c r="D164" s="48">
        <v>200</v>
      </c>
      <c r="E164" s="49"/>
      <c r="F164" s="598"/>
      <c r="G164" s="590">
        <v>0</v>
      </c>
      <c r="H164" s="591">
        <v>0</v>
      </c>
      <c r="I164" s="68"/>
      <c r="J164" s="68"/>
      <c r="K164" s="452"/>
      <c r="L164" s="452"/>
      <c r="M164" s="452"/>
      <c r="N164" s="452"/>
      <c r="O164" s="452"/>
      <c r="P164" s="452"/>
      <c r="Q164" s="452"/>
      <c r="R164" s="452"/>
      <c r="S164" s="452"/>
      <c r="T164" s="452"/>
      <c r="U164" s="452"/>
    </row>
    <row r="165" spans="1:21" s="67" customFormat="1" ht="18">
      <c r="A165" s="429">
        <v>164</v>
      </c>
      <c r="B165" s="46" t="s">
        <v>117</v>
      </c>
      <c r="C165" s="69" t="s">
        <v>292</v>
      </c>
      <c r="D165" s="48">
        <v>6000</v>
      </c>
      <c r="E165" s="49"/>
      <c r="F165" s="598"/>
      <c r="G165" s="590">
        <v>0</v>
      </c>
      <c r="H165" s="591">
        <v>0</v>
      </c>
      <c r="I165" s="68"/>
      <c r="J165" s="68"/>
      <c r="K165" s="452"/>
      <c r="L165" s="452"/>
      <c r="M165" s="452"/>
      <c r="N165" s="452"/>
      <c r="O165" s="452"/>
      <c r="P165" s="452"/>
      <c r="Q165" s="452"/>
      <c r="R165" s="452"/>
      <c r="S165" s="452"/>
      <c r="T165" s="452"/>
      <c r="U165" s="452"/>
    </row>
    <row r="166" spans="1:21" s="67" customFormat="1" ht="36">
      <c r="A166" s="429">
        <v>165</v>
      </c>
      <c r="B166" s="46" t="s">
        <v>118</v>
      </c>
      <c r="C166" s="69" t="s">
        <v>313</v>
      </c>
      <c r="D166" s="48">
        <v>40</v>
      </c>
      <c r="E166" s="49"/>
      <c r="F166" s="598"/>
      <c r="G166" s="590">
        <v>0</v>
      </c>
      <c r="H166" s="591">
        <v>0</v>
      </c>
      <c r="I166" s="68"/>
      <c r="J166" s="68"/>
      <c r="K166" s="452"/>
      <c r="L166" s="452"/>
      <c r="M166" s="452"/>
      <c r="N166" s="452"/>
      <c r="O166" s="452"/>
      <c r="P166" s="452"/>
      <c r="Q166" s="452"/>
      <c r="R166" s="452"/>
      <c r="S166" s="452"/>
      <c r="T166" s="452"/>
      <c r="U166" s="452"/>
    </row>
    <row r="167" spans="1:21" ht="36">
      <c r="A167" s="429">
        <v>166</v>
      </c>
      <c r="B167" s="46" t="s">
        <v>119</v>
      </c>
      <c r="C167" s="69" t="s">
        <v>314</v>
      </c>
      <c r="D167" s="48">
        <v>120</v>
      </c>
      <c r="E167" s="49"/>
      <c r="F167" s="589"/>
      <c r="G167" s="590">
        <v>0</v>
      </c>
      <c r="H167" s="591">
        <v>0</v>
      </c>
      <c r="I167" s="50"/>
      <c r="J167" s="50"/>
      <c r="K167" s="419"/>
      <c r="L167" s="419"/>
      <c r="M167" s="419"/>
      <c r="N167" s="419"/>
      <c r="O167" s="419"/>
      <c r="P167" s="419"/>
      <c r="Q167" s="419"/>
      <c r="R167" s="419"/>
      <c r="S167" s="419"/>
      <c r="T167" s="419"/>
      <c r="U167" s="419"/>
    </row>
    <row r="168" spans="1:21" s="67" customFormat="1" ht="18">
      <c r="A168" s="429">
        <v>167</v>
      </c>
      <c r="B168" s="46" t="s">
        <v>120</v>
      </c>
      <c r="C168" s="69" t="s">
        <v>315</v>
      </c>
      <c r="D168" s="48">
        <v>20</v>
      </c>
      <c r="E168" s="49"/>
      <c r="F168" s="598"/>
      <c r="G168" s="590">
        <v>0</v>
      </c>
      <c r="H168" s="591">
        <v>0</v>
      </c>
      <c r="I168" s="68"/>
      <c r="J168" s="68"/>
      <c r="K168" s="452"/>
      <c r="L168" s="452"/>
      <c r="M168" s="452"/>
      <c r="N168" s="452"/>
      <c r="O168" s="452"/>
      <c r="P168" s="452"/>
      <c r="Q168" s="452"/>
      <c r="R168" s="452"/>
      <c r="S168" s="452"/>
      <c r="T168" s="452"/>
      <c r="U168" s="452"/>
    </row>
    <row r="169" spans="1:21" s="67" customFormat="1" ht="36">
      <c r="A169" s="429">
        <v>168</v>
      </c>
      <c r="B169" s="46" t="s">
        <v>121</v>
      </c>
      <c r="C169" s="69" t="s">
        <v>316</v>
      </c>
      <c r="D169" s="48">
        <v>40</v>
      </c>
      <c r="E169" s="49">
        <v>21517</v>
      </c>
      <c r="F169" s="598">
        <v>0</v>
      </c>
      <c r="G169" s="590">
        <v>21517</v>
      </c>
      <c r="H169" s="591">
        <v>860680</v>
      </c>
      <c r="I169" s="68" t="s">
        <v>369</v>
      </c>
      <c r="J169" s="68" t="s">
        <v>570</v>
      </c>
      <c r="K169" s="452"/>
      <c r="L169" s="452"/>
      <c r="M169" s="452"/>
      <c r="N169" s="452"/>
      <c r="O169" s="452"/>
      <c r="P169" s="452"/>
      <c r="Q169" s="452"/>
      <c r="R169" s="452"/>
      <c r="S169" s="452"/>
      <c r="T169" s="452"/>
      <c r="U169" s="452"/>
    </row>
    <row r="170" spans="1:21" s="67" customFormat="1" ht="36">
      <c r="A170" s="429">
        <v>169</v>
      </c>
      <c r="B170" s="46" t="s">
        <v>121</v>
      </c>
      <c r="C170" s="69" t="s">
        <v>317</v>
      </c>
      <c r="D170" s="48">
        <v>40</v>
      </c>
      <c r="E170" s="49">
        <v>42321</v>
      </c>
      <c r="F170" s="598">
        <v>0</v>
      </c>
      <c r="G170" s="590">
        <v>42321</v>
      </c>
      <c r="H170" s="591">
        <v>1692840</v>
      </c>
      <c r="I170" s="68" t="s">
        <v>369</v>
      </c>
      <c r="J170" s="68" t="s">
        <v>570</v>
      </c>
      <c r="K170" s="452"/>
      <c r="L170" s="452"/>
      <c r="M170" s="452"/>
      <c r="N170" s="452"/>
      <c r="O170" s="452"/>
      <c r="P170" s="452"/>
      <c r="Q170" s="452"/>
      <c r="R170" s="452"/>
      <c r="S170" s="452"/>
      <c r="T170" s="452"/>
      <c r="U170" s="452"/>
    </row>
    <row r="171" spans="1:21" ht="18">
      <c r="A171" s="429">
        <v>170</v>
      </c>
      <c r="B171" s="55" t="s">
        <v>122</v>
      </c>
      <c r="C171" s="592" t="s">
        <v>880</v>
      </c>
      <c r="D171" s="48">
        <v>40</v>
      </c>
      <c r="E171" s="49"/>
      <c r="F171" s="589"/>
      <c r="G171" s="590">
        <v>0</v>
      </c>
      <c r="H171" s="591">
        <v>0</v>
      </c>
      <c r="I171" s="50"/>
      <c r="J171" s="50"/>
      <c r="K171" s="419"/>
      <c r="L171" s="419"/>
      <c r="M171" s="419"/>
      <c r="N171" s="419"/>
      <c r="O171" s="419"/>
      <c r="P171" s="419"/>
      <c r="Q171" s="419"/>
      <c r="R171" s="419"/>
      <c r="S171" s="419"/>
      <c r="T171" s="419"/>
      <c r="U171" s="419"/>
    </row>
    <row r="172" spans="1:21" ht="18">
      <c r="A172" s="429">
        <v>171</v>
      </c>
      <c r="B172" s="46" t="s">
        <v>123</v>
      </c>
      <c r="C172" s="69" t="s">
        <v>877</v>
      </c>
      <c r="D172" s="48">
        <v>4</v>
      </c>
      <c r="E172" s="49"/>
      <c r="F172" s="589"/>
      <c r="G172" s="590">
        <v>0</v>
      </c>
      <c r="H172" s="591">
        <v>0</v>
      </c>
      <c r="I172" s="50"/>
      <c r="J172" s="50"/>
      <c r="K172" s="419"/>
      <c r="L172" s="419"/>
      <c r="M172" s="419"/>
      <c r="N172" s="419"/>
      <c r="O172" s="419"/>
      <c r="P172" s="419"/>
      <c r="Q172" s="419"/>
      <c r="R172" s="419"/>
      <c r="S172" s="419"/>
      <c r="T172" s="419"/>
      <c r="U172" s="419"/>
    </row>
    <row r="173" spans="1:21" ht="18">
      <c r="A173" s="429">
        <v>172</v>
      </c>
      <c r="B173" s="46" t="s">
        <v>124</v>
      </c>
      <c r="C173" s="69" t="s">
        <v>319</v>
      </c>
      <c r="D173" s="48">
        <v>240</v>
      </c>
      <c r="E173" s="49"/>
      <c r="F173" s="589"/>
      <c r="G173" s="590">
        <v>0</v>
      </c>
      <c r="H173" s="591">
        <v>0</v>
      </c>
      <c r="I173" s="50"/>
      <c r="J173" s="50"/>
      <c r="K173" s="419"/>
      <c r="L173" s="419"/>
      <c r="M173" s="419"/>
      <c r="N173" s="419"/>
      <c r="O173" s="419"/>
      <c r="P173" s="419"/>
      <c r="Q173" s="419"/>
      <c r="R173" s="419"/>
      <c r="S173" s="419"/>
      <c r="T173" s="419"/>
      <c r="U173" s="419"/>
    </row>
    <row r="174" spans="1:21" ht="18">
      <c r="A174" s="429">
        <v>173</v>
      </c>
      <c r="B174" s="46" t="s">
        <v>125</v>
      </c>
      <c r="C174" s="69" t="s">
        <v>320</v>
      </c>
      <c r="D174" s="48">
        <v>24</v>
      </c>
      <c r="E174" s="49"/>
      <c r="F174" s="589"/>
      <c r="G174" s="590">
        <v>0</v>
      </c>
      <c r="H174" s="591">
        <v>0</v>
      </c>
      <c r="I174" s="50"/>
      <c r="J174" s="50"/>
      <c r="K174" s="419"/>
      <c r="L174" s="419"/>
      <c r="M174" s="419"/>
      <c r="N174" s="419"/>
      <c r="O174" s="419"/>
      <c r="P174" s="419"/>
      <c r="Q174" s="419"/>
      <c r="R174" s="419"/>
      <c r="S174" s="419"/>
      <c r="T174" s="419"/>
      <c r="U174" s="419"/>
    </row>
    <row r="175" spans="1:21" ht="18">
      <c r="A175" s="429">
        <v>174</v>
      </c>
      <c r="B175" s="46" t="s">
        <v>126</v>
      </c>
      <c r="C175" s="69" t="s">
        <v>320</v>
      </c>
      <c r="D175" s="48">
        <v>800</v>
      </c>
      <c r="E175" s="49"/>
      <c r="F175" s="589"/>
      <c r="G175" s="590">
        <v>0</v>
      </c>
      <c r="H175" s="591">
        <v>0</v>
      </c>
      <c r="I175" s="50"/>
      <c r="J175" s="50"/>
      <c r="K175" s="419"/>
      <c r="L175" s="419"/>
      <c r="M175" s="419"/>
      <c r="N175" s="419"/>
      <c r="O175" s="419"/>
      <c r="P175" s="419"/>
      <c r="Q175" s="419"/>
      <c r="R175" s="419"/>
      <c r="S175" s="419"/>
      <c r="T175" s="419"/>
      <c r="U175" s="419"/>
    </row>
    <row r="176" spans="1:21" ht="18">
      <c r="A176" s="429">
        <v>175</v>
      </c>
      <c r="B176" s="46" t="s">
        <v>127</v>
      </c>
      <c r="C176" s="69" t="s">
        <v>320</v>
      </c>
      <c r="D176" s="48">
        <v>800</v>
      </c>
      <c r="E176" s="49"/>
      <c r="F176" s="589"/>
      <c r="G176" s="590">
        <v>0</v>
      </c>
      <c r="H176" s="591">
        <v>0</v>
      </c>
      <c r="I176" s="50"/>
      <c r="J176" s="50"/>
      <c r="K176" s="419"/>
      <c r="L176" s="419"/>
      <c r="M176" s="419"/>
      <c r="N176" s="419"/>
      <c r="O176" s="419"/>
      <c r="P176" s="419"/>
      <c r="Q176" s="419"/>
      <c r="R176" s="419"/>
      <c r="S176" s="419"/>
      <c r="T176" s="419"/>
      <c r="U176" s="419"/>
    </row>
    <row r="177" spans="1:21" ht="18">
      <c r="A177" s="429">
        <v>176</v>
      </c>
      <c r="B177" s="46" t="s">
        <v>128</v>
      </c>
      <c r="C177" s="69" t="s">
        <v>320</v>
      </c>
      <c r="D177" s="48">
        <v>40</v>
      </c>
      <c r="E177" s="49"/>
      <c r="F177" s="589"/>
      <c r="G177" s="590">
        <v>0</v>
      </c>
      <c r="H177" s="591">
        <v>0</v>
      </c>
      <c r="I177" s="50"/>
      <c r="J177" s="50"/>
      <c r="K177" s="419"/>
      <c r="L177" s="419"/>
      <c r="M177" s="419"/>
      <c r="N177" s="419"/>
      <c r="O177" s="419"/>
      <c r="P177" s="419"/>
      <c r="Q177" s="419"/>
      <c r="R177" s="419"/>
      <c r="S177" s="419"/>
      <c r="T177" s="419"/>
      <c r="U177" s="419"/>
    </row>
    <row r="178" spans="1:21" ht="18">
      <c r="A178" s="429">
        <v>177</v>
      </c>
      <c r="B178" s="46" t="s">
        <v>129</v>
      </c>
      <c r="C178" s="69" t="s">
        <v>320</v>
      </c>
      <c r="D178" s="48">
        <v>60</v>
      </c>
      <c r="E178" s="49"/>
      <c r="F178" s="589"/>
      <c r="G178" s="590">
        <v>0</v>
      </c>
      <c r="H178" s="591">
        <v>0</v>
      </c>
      <c r="I178" s="50"/>
      <c r="J178" s="50"/>
      <c r="K178" s="419"/>
      <c r="L178" s="419"/>
      <c r="M178" s="419"/>
      <c r="N178" s="419"/>
      <c r="O178" s="419"/>
      <c r="P178" s="419"/>
      <c r="Q178" s="419"/>
      <c r="R178" s="419"/>
      <c r="S178" s="419"/>
      <c r="T178" s="419"/>
      <c r="U178" s="419"/>
    </row>
    <row r="179" spans="1:21" ht="18">
      <c r="A179" s="429">
        <v>178</v>
      </c>
      <c r="B179" s="46" t="s">
        <v>130</v>
      </c>
      <c r="C179" s="69" t="s">
        <v>320</v>
      </c>
      <c r="D179" s="48">
        <v>60</v>
      </c>
      <c r="E179" s="49"/>
      <c r="F179" s="589"/>
      <c r="G179" s="590">
        <v>0</v>
      </c>
      <c r="H179" s="591">
        <v>0</v>
      </c>
      <c r="I179" s="50"/>
      <c r="J179" s="50"/>
      <c r="K179" s="419"/>
      <c r="L179" s="419"/>
      <c r="M179" s="419"/>
      <c r="N179" s="419"/>
      <c r="O179" s="419"/>
      <c r="P179" s="419"/>
      <c r="Q179" s="419"/>
      <c r="R179" s="419"/>
      <c r="S179" s="419"/>
      <c r="T179" s="419"/>
      <c r="U179" s="419"/>
    </row>
    <row r="180" spans="1:21" ht="18">
      <c r="A180" s="429">
        <v>179</v>
      </c>
      <c r="B180" s="46" t="s">
        <v>131</v>
      </c>
      <c r="C180" s="69" t="s">
        <v>320</v>
      </c>
      <c r="D180" s="48">
        <v>80</v>
      </c>
      <c r="E180" s="49"/>
      <c r="F180" s="589"/>
      <c r="G180" s="590">
        <v>0</v>
      </c>
      <c r="H180" s="591">
        <v>0</v>
      </c>
      <c r="I180" s="50"/>
      <c r="J180" s="50"/>
      <c r="K180" s="419"/>
      <c r="L180" s="419"/>
      <c r="M180" s="419"/>
      <c r="N180" s="419"/>
      <c r="O180" s="419"/>
      <c r="P180" s="419"/>
      <c r="Q180" s="419"/>
      <c r="R180" s="419"/>
      <c r="S180" s="419"/>
      <c r="T180" s="419"/>
      <c r="U180" s="419"/>
    </row>
    <row r="181" spans="1:21" ht="18">
      <c r="A181" s="429">
        <v>180</v>
      </c>
      <c r="B181" s="46" t="s">
        <v>132</v>
      </c>
      <c r="C181" s="69" t="s">
        <v>320</v>
      </c>
      <c r="D181" s="48">
        <v>24</v>
      </c>
      <c r="E181" s="49"/>
      <c r="F181" s="589"/>
      <c r="G181" s="590">
        <v>0</v>
      </c>
      <c r="H181" s="591">
        <v>0</v>
      </c>
      <c r="I181" s="50"/>
      <c r="J181" s="50"/>
      <c r="K181" s="419"/>
      <c r="L181" s="419"/>
      <c r="M181" s="419"/>
      <c r="N181" s="419"/>
      <c r="O181" s="419"/>
      <c r="P181" s="419"/>
      <c r="Q181" s="419"/>
      <c r="R181" s="419"/>
      <c r="S181" s="419"/>
      <c r="T181" s="419"/>
      <c r="U181" s="419"/>
    </row>
    <row r="182" spans="1:21" ht="18">
      <c r="A182" s="429">
        <v>181</v>
      </c>
      <c r="B182" s="46" t="s">
        <v>133</v>
      </c>
      <c r="C182" s="69" t="s">
        <v>320</v>
      </c>
      <c r="D182" s="48">
        <v>12</v>
      </c>
      <c r="E182" s="49"/>
      <c r="F182" s="589"/>
      <c r="G182" s="590">
        <v>0</v>
      </c>
      <c r="H182" s="591">
        <v>0</v>
      </c>
      <c r="I182" s="50"/>
      <c r="J182" s="50"/>
      <c r="K182" s="419"/>
      <c r="L182" s="419"/>
      <c r="M182" s="419"/>
      <c r="N182" s="419"/>
      <c r="O182" s="419"/>
      <c r="P182" s="419"/>
      <c r="Q182" s="419"/>
      <c r="R182" s="419"/>
      <c r="S182" s="419"/>
      <c r="T182" s="419"/>
      <c r="U182" s="419"/>
    </row>
    <row r="183" spans="1:21" s="58" customFormat="1" ht="18">
      <c r="A183" s="429">
        <v>182</v>
      </c>
      <c r="B183" s="46" t="s">
        <v>134</v>
      </c>
      <c r="C183" s="69" t="s">
        <v>320</v>
      </c>
      <c r="D183" s="48">
        <v>12</v>
      </c>
      <c r="E183" s="49"/>
      <c r="F183" s="595"/>
      <c r="G183" s="590">
        <v>0</v>
      </c>
      <c r="H183" s="591">
        <v>0</v>
      </c>
      <c r="I183" s="59"/>
      <c r="J183" s="59"/>
      <c r="K183" s="437"/>
      <c r="L183" s="437"/>
      <c r="M183" s="437"/>
      <c r="N183" s="437"/>
      <c r="O183" s="437"/>
      <c r="P183" s="437"/>
      <c r="Q183" s="437"/>
      <c r="R183" s="437"/>
      <c r="S183" s="437"/>
      <c r="T183" s="437"/>
      <c r="U183" s="437"/>
    </row>
    <row r="184" spans="1:21" s="67" customFormat="1" ht="18">
      <c r="A184" s="429">
        <v>183</v>
      </c>
      <c r="B184" s="46" t="s">
        <v>135</v>
      </c>
      <c r="C184" s="69" t="s">
        <v>320</v>
      </c>
      <c r="D184" s="48">
        <v>20</v>
      </c>
      <c r="E184" s="49"/>
      <c r="F184" s="598"/>
      <c r="G184" s="590">
        <v>0</v>
      </c>
      <c r="H184" s="591">
        <v>0</v>
      </c>
      <c r="I184" s="68"/>
      <c r="J184" s="68"/>
      <c r="K184" s="452"/>
      <c r="L184" s="452"/>
      <c r="M184" s="452"/>
      <c r="N184" s="452"/>
      <c r="O184" s="452"/>
      <c r="P184" s="452"/>
      <c r="Q184" s="452"/>
      <c r="R184" s="452"/>
      <c r="S184" s="452"/>
      <c r="T184" s="452"/>
      <c r="U184" s="452"/>
    </row>
    <row r="185" spans="1:21" s="63" customFormat="1" ht="18">
      <c r="A185" s="429">
        <v>184</v>
      </c>
      <c r="B185" s="46" t="s">
        <v>136</v>
      </c>
      <c r="C185" s="69" t="s">
        <v>292</v>
      </c>
      <c r="D185" s="48">
        <v>300</v>
      </c>
      <c r="E185" s="49"/>
      <c r="F185" s="598"/>
      <c r="G185" s="590">
        <v>0</v>
      </c>
      <c r="H185" s="591">
        <v>0</v>
      </c>
      <c r="I185" s="444"/>
      <c r="J185" s="444"/>
      <c r="K185" s="445"/>
      <c r="L185" s="445"/>
      <c r="M185" s="445"/>
      <c r="N185" s="445"/>
      <c r="O185" s="445"/>
      <c r="P185" s="445"/>
      <c r="Q185" s="445"/>
      <c r="R185" s="445"/>
      <c r="S185" s="445"/>
      <c r="T185" s="445"/>
      <c r="U185" s="445"/>
    </row>
    <row r="186" spans="1:21" s="67" customFormat="1" ht="18">
      <c r="A186" s="429">
        <v>185</v>
      </c>
      <c r="B186" s="46" t="s">
        <v>137</v>
      </c>
      <c r="C186" s="69" t="s">
        <v>292</v>
      </c>
      <c r="D186" s="48">
        <v>120</v>
      </c>
      <c r="E186" s="49"/>
      <c r="F186" s="598"/>
      <c r="G186" s="590">
        <v>0</v>
      </c>
      <c r="H186" s="591">
        <v>0</v>
      </c>
      <c r="I186" s="68"/>
      <c r="J186" s="68"/>
      <c r="K186" s="452"/>
      <c r="L186" s="452"/>
      <c r="M186" s="452"/>
      <c r="N186" s="452"/>
      <c r="O186" s="452"/>
      <c r="P186" s="452"/>
      <c r="Q186" s="452"/>
      <c r="R186" s="452"/>
      <c r="S186" s="452"/>
      <c r="T186" s="452"/>
      <c r="U186" s="452"/>
    </row>
    <row r="187" spans="1:21" ht="18">
      <c r="A187" s="429">
        <v>186</v>
      </c>
      <c r="B187" s="46" t="s">
        <v>138</v>
      </c>
      <c r="C187" s="69" t="s">
        <v>292</v>
      </c>
      <c r="D187" s="48">
        <v>200</v>
      </c>
      <c r="E187" s="49"/>
      <c r="F187" s="589"/>
      <c r="G187" s="590">
        <v>0</v>
      </c>
      <c r="H187" s="591">
        <v>0</v>
      </c>
      <c r="I187" s="50"/>
      <c r="J187" s="50"/>
      <c r="K187" s="419"/>
      <c r="L187" s="419"/>
      <c r="M187" s="419"/>
      <c r="N187" s="419"/>
      <c r="O187" s="419"/>
      <c r="P187" s="419"/>
      <c r="Q187" s="419"/>
      <c r="R187" s="419"/>
      <c r="S187" s="419"/>
      <c r="T187" s="419"/>
      <c r="U187" s="419"/>
    </row>
    <row r="188" spans="1:21" s="63" customFormat="1" ht="18">
      <c r="A188" s="429">
        <v>187</v>
      </c>
      <c r="B188" s="55" t="s">
        <v>787</v>
      </c>
      <c r="C188" s="592" t="s">
        <v>292</v>
      </c>
      <c r="D188" s="48">
        <v>4</v>
      </c>
      <c r="E188" s="49"/>
      <c r="F188" s="596"/>
      <c r="G188" s="590">
        <v>0</v>
      </c>
      <c r="H188" s="591">
        <v>0</v>
      </c>
      <c r="I188" s="444"/>
      <c r="J188" s="444"/>
      <c r="K188" s="445"/>
      <c r="L188" s="445"/>
      <c r="M188" s="445"/>
      <c r="N188" s="445"/>
      <c r="O188" s="445"/>
      <c r="P188" s="445"/>
      <c r="Q188" s="445"/>
      <c r="R188" s="445"/>
      <c r="S188" s="445"/>
      <c r="T188" s="445"/>
      <c r="U188" s="445"/>
    </row>
    <row r="189" spans="1:21" s="60" customFormat="1" ht="18">
      <c r="A189" s="429">
        <v>188</v>
      </c>
      <c r="B189" s="55" t="s">
        <v>788</v>
      </c>
      <c r="C189" s="592" t="s">
        <v>292</v>
      </c>
      <c r="D189" s="48">
        <v>4</v>
      </c>
      <c r="E189" s="49"/>
      <c r="F189" s="589"/>
      <c r="G189" s="590">
        <v>0</v>
      </c>
      <c r="H189" s="591">
        <v>0</v>
      </c>
      <c r="I189" s="66"/>
      <c r="J189" s="66"/>
      <c r="K189" s="438"/>
      <c r="L189" s="438"/>
      <c r="M189" s="438"/>
      <c r="N189" s="438"/>
      <c r="O189" s="438"/>
      <c r="P189" s="438"/>
      <c r="Q189" s="438"/>
      <c r="R189" s="438"/>
      <c r="S189" s="438"/>
      <c r="T189" s="438"/>
      <c r="U189" s="438"/>
    </row>
    <row r="190" spans="1:21" s="63" customFormat="1" ht="18">
      <c r="A190" s="429">
        <v>189</v>
      </c>
      <c r="B190" s="55" t="s">
        <v>789</v>
      </c>
      <c r="C190" s="592" t="s">
        <v>292</v>
      </c>
      <c r="D190" s="48">
        <v>4</v>
      </c>
      <c r="E190" s="49"/>
      <c r="F190" s="596"/>
      <c r="G190" s="590">
        <v>0</v>
      </c>
      <c r="H190" s="591">
        <v>0</v>
      </c>
      <c r="I190" s="444"/>
      <c r="J190" s="444"/>
      <c r="K190" s="445"/>
      <c r="L190" s="445"/>
      <c r="M190" s="445"/>
      <c r="N190" s="445"/>
      <c r="O190" s="445"/>
      <c r="P190" s="445"/>
      <c r="Q190" s="445"/>
      <c r="R190" s="445"/>
      <c r="S190" s="445"/>
      <c r="T190" s="445"/>
      <c r="U190" s="445"/>
    </row>
    <row r="191" spans="1:21" s="63" customFormat="1" ht="18">
      <c r="A191" s="429">
        <v>190</v>
      </c>
      <c r="B191" s="46" t="s">
        <v>139</v>
      </c>
      <c r="C191" s="69" t="s">
        <v>292</v>
      </c>
      <c r="D191" s="48">
        <v>8</v>
      </c>
      <c r="E191" s="49"/>
      <c r="F191" s="596"/>
      <c r="G191" s="590">
        <v>0</v>
      </c>
      <c r="H191" s="591">
        <v>0</v>
      </c>
      <c r="I191" s="444"/>
      <c r="J191" s="444"/>
      <c r="K191" s="445"/>
      <c r="L191" s="445"/>
      <c r="M191" s="445"/>
      <c r="N191" s="445"/>
      <c r="O191" s="445"/>
      <c r="P191" s="445"/>
      <c r="Q191" s="445"/>
      <c r="R191" s="445"/>
      <c r="S191" s="445"/>
      <c r="T191" s="445"/>
      <c r="U191" s="445"/>
    </row>
    <row r="192" spans="1:21" s="63" customFormat="1" ht="18">
      <c r="A192" s="429">
        <v>191</v>
      </c>
      <c r="B192" s="46" t="s">
        <v>140</v>
      </c>
      <c r="C192" s="69" t="s">
        <v>292</v>
      </c>
      <c r="D192" s="48">
        <v>8</v>
      </c>
      <c r="E192" s="49"/>
      <c r="F192" s="596"/>
      <c r="G192" s="590">
        <v>0</v>
      </c>
      <c r="H192" s="591">
        <v>0</v>
      </c>
      <c r="I192" s="444"/>
      <c r="J192" s="444"/>
      <c r="K192" s="445"/>
      <c r="L192" s="445"/>
      <c r="M192" s="445"/>
      <c r="N192" s="445"/>
      <c r="O192" s="445"/>
      <c r="P192" s="445"/>
      <c r="Q192" s="445"/>
      <c r="R192" s="445"/>
      <c r="S192" s="445"/>
      <c r="T192" s="445"/>
      <c r="U192" s="445"/>
    </row>
    <row r="193" spans="1:21" s="58" customFormat="1" ht="18">
      <c r="A193" s="429">
        <v>192</v>
      </c>
      <c r="B193" s="46" t="s">
        <v>141</v>
      </c>
      <c r="C193" s="69" t="s">
        <v>292</v>
      </c>
      <c r="D193" s="48">
        <v>8</v>
      </c>
      <c r="E193" s="49"/>
      <c r="F193" s="595"/>
      <c r="G193" s="590">
        <v>0</v>
      </c>
      <c r="H193" s="591">
        <v>0</v>
      </c>
      <c r="I193" s="59"/>
      <c r="J193" s="59"/>
      <c r="K193" s="437"/>
      <c r="L193" s="437"/>
      <c r="M193" s="437"/>
      <c r="N193" s="437"/>
      <c r="O193" s="437"/>
      <c r="P193" s="437"/>
      <c r="Q193" s="437"/>
      <c r="R193" s="437"/>
      <c r="S193" s="437"/>
      <c r="T193" s="437"/>
      <c r="U193" s="437"/>
    </row>
    <row r="194" spans="1:21" s="60" customFormat="1" ht="36">
      <c r="A194" s="429">
        <v>193</v>
      </c>
      <c r="B194" s="46" t="s">
        <v>790</v>
      </c>
      <c r="C194" s="69" t="s">
        <v>302</v>
      </c>
      <c r="D194" s="48">
        <v>4</v>
      </c>
      <c r="E194" s="49">
        <v>1228782</v>
      </c>
      <c r="F194" s="589">
        <v>0</v>
      </c>
      <c r="G194" s="590">
        <v>1228782</v>
      </c>
      <c r="H194" s="591">
        <v>4915128</v>
      </c>
      <c r="I194" s="66" t="s">
        <v>686</v>
      </c>
      <c r="J194" s="66" t="s">
        <v>693</v>
      </c>
      <c r="K194" s="438"/>
      <c r="L194" s="438"/>
      <c r="M194" s="438"/>
      <c r="N194" s="438"/>
      <c r="O194" s="438"/>
      <c r="P194" s="438"/>
      <c r="Q194" s="438"/>
      <c r="R194" s="438"/>
      <c r="S194" s="438"/>
      <c r="T194" s="438"/>
      <c r="U194" s="438"/>
    </row>
    <row r="195" spans="1:21" s="60" customFormat="1" ht="18">
      <c r="A195" s="429">
        <v>194</v>
      </c>
      <c r="B195" s="46" t="s">
        <v>142</v>
      </c>
      <c r="C195" s="69" t="s">
        <v>292</v>
      </c>
      <c r="D195" s="48">
        <v>1600</v>
      </c>
      <c r="E195" s="49"/>
      <c r="F195" s="589"/>
      <c r="G195" s="590">
        <v>0</v>
      </c>
      <c r="H195" s="591">
        <v>0</v>
      </c>
      <c r="I195" s="66"/>
      <c r="J195" s="66"/>
      <c r="K195" s="438"/>
      <c r="L195" s="438"/>
      <c r="M195" s="438"/>
      <c r="N195" s="438"/>
      <c r="O195" s="438"/>
      <c r="P195" s="438"/>
      <c r="Q195" s="438"/>
      <c r="R195" s="438"/>
      <c r="S195" s="438"/>
      <c r="T195" s="438"/>
      <c r="U195" s="438"/>
    </row>
    <row r="196" spans="1:21" s="67" customFormat="1" ht="36">
      <c r="A196" s="429">
        <v>195</v>
      </c>
      <c r="B196" s="46" t="s">
        <v>143</v>
      </c>
      <c r="C196" s="69" t="s">
        <v>292</v>
      </c>
      <c r="D196" s="48">
        <v>200</v>
      </c>
      <c r="E196" s="49"/>
      <c r="F196" s="598"/>
      <c r="G196" s="590">
        <v>0</v>
      </c>
      <c r="H196" s="591">
        <v>0</v>
      </c>
      <c r="I196" s="68"/>
      <c r="J196" s="68"/>
      <c r="K196" s="452"/>
      <c r="L196" s="452"/>
      <c r="M196" s="452"/>
      <c r="N196" s="452"/>
      <c r="O196" s="452"/>
      <c r="P196" s="452"/>
      <c r="Q196" s="452"/>
      <c r="R196" s="452"/>
      <c r="S196" s="452"/>
      <c r="T196" s="452"/>
      <c r="U196" s="452"/>
    </row>
    <row r="197" spans="1:21" s="54" customFormat="1" ht="36">
      <c r="A197" s="429">
        <v>196</v>
      </c>
      <c r="B197" s="46" t="s">
        <v>144</v>
      </c>
      <c r="C197" s="69" t="s">
        <v>292</v>
      </c>
      <c r="D197" s="48">
        <v>160</v>
      </c>
      <c r="E197" s="49"/>
      <c r="F197" s="589"/>
      <c r="G197" s="590">
        <v>0</v>
      </c>
      <c r="H197" s="591">
        <v>0</v>
      </c>
      <c r="I197" s="53"/>
      <c r="J197" s="53"/>
      <c r="K197" s="435"/>
      <c r="L197" s="435"/>
      <c r="M197" s="435"/>
      <c r="N197" s="435"/>
      <c r="O197" s="435"/>
      <c r="P197" s="435"/>
      <c r="Q197" s="435"/>
      <c r="R197" s="435"/>
      <c r="S197" s="435"/>
      <c r="T197" s="435"/>
      <c r="U197" s="435"/>
    </row>
    <row r="198" spans="1:21" ht="36">
      <c r="A198" s="429">
        <v>197</v>
      </c>
      <c r="B198" s="55" t="s">
        <v>791</v>
      </c>
      <c r="C198" s="592" t="s">
        <v>292</v>
      </c>
      <c r="D198" s="48">
        <v>4</v>
      </c>
      <c r="E198" s="49"/>
      <c r="F198" s="589"/>
      <c r="G198" s="590">
        <v>0</v>
      </c>
      <c r="H198" s="591">
        <v>0</v>
      </c>
      <c r="I198" s="50"/>
      <c r="J198" s="50"/>
      <c r="K198" s="419"/>
      <c r="L198" s="419"/>
      <c r="M198" s="419"/>
      <c r="N198" s="419"/>
      <c r="O198" s="419"/>
      <c r="P198" s="419"/>
      <c r="Q198" s="419"/>
      <c r="R198" s="419"/>
      <c r="S198" s="419"/>
      <c r="T198" s="419"/>
      <c r="U198" s="419"/>
    </row>
    <row r="199" spans="1:21" ht="36">
      <c r="A199" s="429">
        <v>198</v>
      </c>
      <c r="B199" s="46" t="s">
        <v>145</v>
      </c>
      <c r="C199" s="69" t="s">
        <v>292</v>
      </c>
      <c r="D199" s="48">
        <v>8</v>
      </c>
      <c r="E199" s="49"/>
      <c r="F199" s="589"/>
      <c r="G199" s="590">
        <v>0</v>
      </c>
      <c r="H199" s="591">
        <v>0</v>
      </c>
      <c r="I199" s="50"/>
      <c r="J199" s="50"/>
      <c r="K199" s="419"/>
      <c r="L199" s="419"/>
      <c r="M199" s="419"/>
      <c r="N199" s="419"/>
      <c r="O199" s="419"/>
      <c r="P199" s="419"/>
      <c r="Q199" s="419"/>
      <c r="R199" s="419"/>
      <c r="S199" s="419"/>
      <c r="T199" s="419"/>
      <c r="U199" s="419"/>
    </row>
    <row r="200" spans="1:21" ht="54">
      <c r="A200" s="429">
        <v>199</v>
      </c>
      <c r="B200" s="46" t="s">
        <v>792</v>
      </c>
      <c r="C200" s="69" t="s">
        <v>322</v>
      </c>
      <c r="D200" s="48">
        <v>1000</v>
      </c>
      <c r="E200" s="49"/>
      <c r="F200" s="589"/>
      <c r="G200" s="590">
        <v>0</v>
      </c>
      <c r="H200" s="591">
        <v>0</v>
      </c>
      <c r="I200" s="50"/>
      <c r="J200" s="50"/>
      <c r="K200" s="419"/>
      <c r="L200" s="419"/>
      <c r="M200" s="419"/>
      <c r="N200" s="419"/>
      <c r="O200" s="419"/>
      <c r="P200" s="419"/>
      <c r="Q200" s="419"/>
      <c r="R200" s="419"/>
      <c r="S200" s="419"/>
      <c r="T200" s="419"/>
      <c r="U200" s="419"/>
    </row>
    <row r="201" spans="1:21" ht="54">
      <c r="A201" s="429">
        <v>200</v>
      </c>
      <c r="B201" s="46" t="s">
        <v>793</v>
      </c>
      <c r="C201" s="69" t="s">
        <v>322</v>
      </c>
      <c r="D201" s="48">
        <v>1000</v>
      </c>
      <c r="E201" s="49"/>
      <c r="F201" s="589"/>
      <c r="G201" s="590">
        <v>0</v>
      </c>
      <c r="H201" s="591">
        <v>0</v>
      </c>
      <c r="I201" s="50"/>
      <c r="J201" s="50"/>
      <c r="K201" s="419"/>
      <c r="L201" s="419"/>
      <c r="M201" s="419"/>
      <c r="N201" s="419"/>
      <c r="O201" s="419"/>
      <c r="P201" s="419"/>
      <c r="Q201" s="419"/>
      <c r="R201" s="419"/>
      <c r="S201" s="419"/>
      <c r="T201" s="419"/>
      <c r="U201" s="419"/>
    </row>
    <row r="202" spans="1:21" ht="54">
      <c r="A202" s="429">
        <v>201</v>
      </c>
      <c r="B202" s="46" t="s">
        <v>794</v>
      </c>
      <c r="C202" s="69" t="s">
        <v>321</v>
      </c>
      <c r="D202" s="48">
        <v>40</v>
      </c>
      <c r="E202" s="49"/>
      <c r="F202" s="589"/>
      <c r="G202" s="590">
        <v>0</v>
      </c>
      <c r="H202" s="591">
        <v>0</v>
      </c>
      <c r="I202" s="50"/>
      <c r="J202" s="50"/>
      <c r="K202" s="419"/>
      <c r="L202" s="419"/>
      <c r="M202" s="419"/>
      <c r="N202" s="419"/>
      <c r="O202" s="419"/>
      <c r="P202" s="419"/>
      <c r="Q202" s="419"/>
      <c r="R202" s="419"/>
      <c r="S202" s="419"/>
      <c r="T202" s="419"/>
      <c r="U202" s="419"/>
    </row>
    <row r="203" spans="1:21" s="67" customFormat="1" ht="54">
      <c r="A203" s="429">
        <v>202</v>
      </c>
      <c r="B203" s="46" t="s">
        <v>146</v>
      </c>
      <c r="C203" s="69" t="s">
        <v>321</v>
      </c>
      <c r="D203" s="48">
        <v>80</v>
      </c>
      <c r="E203" s="49"/>
      <c r="F203" s="598"/>
      <c r="G203" s="590">
        <v>0</v>
      </c>
      <c r="H203" s="591">
        <v>0</v>
      </c>
      <c r="I203" s="68"/>
      <c r="J203" s="68"/>
      <c r="K203" s="452"/>
      <c r="L203" s="452"/>
      <c r="M203" s="452"/>
      <c r="N203" s="452"/>
      <c r="O203" s="452"/>
      <c r="P203" s="452"/>
      <c r="Q203" s="452"/>
      <c r="R203" s="452"/>
      <c r="S203" s="452"/>
      <c r="T203" s="452"/>
      <c r="U203" s="452"/>
    </row>
    <row r="204" spans="1:21" s="67" customFormat="1" ht="18">
      <c r="A204" s="429">
        <v>203</v>
      </c>
      <c r="B204" s="46" t="s">
        <v>148</v>
      </c>
      <c r="C204" s="69" t="s">
        <v>292</v>
      </c>
      <c r="D204" s="48">
        <v>800</v>
      </c>
      <c r="E204" s="49"/>
      <c r="F204" s="598"/>
      <c r="G204" s="590">
        <v>0</v>
      </c>
      <c r="H204" s="591">
        <v>0</v>
      </c>
      <c r="I204" s="68"/>
      <c r="J204" s="68"/>
      <c r="K204" s="452"/>
      <c r="L204" s="452"/>
      <c r="M204" s="452"/>
      <c r="N204" s="452"/>
      <c r="O204" s="452"/>
      <c r="P204" s="452"/>
      <c r="Q204" s="452"/>
      <c r="R204" s="452"/>
      <c r="S204" s="452"/>
      <c r="T204" s="452"/>
      <c r="U204" s="452"/>
    </row>
    <row r="205" spans="1:21" s="67" customFormat="1" ht="36">
      <c r="A205" s="429">
        <v>204</v>
      </c>
      <c r="B205" s="46" t="s">
        <v>795</v>
      </c>
      <c r="C205" s="69" t="s">
        <v>292</v>
      </c>
      <c r="D205" s="48">
        <v>2000</v>
      </c>
      <c r="E205" s="49"/>
      <c r="F205" s="598"/>
      <c r="G205" s="590">
        <v>0</v>
      </c>
      <c r="H205" s="591">
        <v>0</v>
      </c>
      <c r="I205" s="68"/>
      <c r="J205" s="68"/>
      <c r="K205" s="452"/>
      <c r="L205" s="452"/>
      <c r="M205" s="452"/>
      <c r="N205" s="452"/>
      <c r="O205" s="452"/>
      <c r="P205" s="452"/>
      <c r="Q205" s="452"/>
      <c r="R205" s="452"/>
      <c r="S205" s="452"/>
      <c r="T205" s="452"/>
      <c r="U205" s="452"/>
    </row>
    <row r="206" spans="1:21" s="67" customFormat="1" ht="16.5" customHeight="1">
      <c r="A206" s="429">
        <v>205</v>
      </c>
      <c r="B206" s="46" t="s">
        <v>149</v>
      </c>
      <c r="C206" s="69" t="s">
        <v>292</v>
      </c>
      <c r="D206" s="48">
        <v>4000</v>
      </c>
      <c r="E206" s="49"/>
      <c r="F206" s="598"/>
      <c r="G206" s="590">
        <v>0</v>
      </c>
      <c r="H206" s="591">
        <v>0</v>
      </c>
      <c r="I206" s="68"/>
      <c r="J206" s="68"/>
      <c r="K206" s="452"/>
      <c r="L206" s="452"/>
      <c r="M206" s="452"/>
      <c r="N206" s="452"/>
      <c r="O206" s="452"/>
      <c r="P206" s="452"/>
      <c r="Q206" s="452"/>
      <c r="R206" s="452"/>
      <c r="S206" s="452"/>
      <c r="T206" s="452"/>
      <c r="U206" s="452"/>
    </row>
    <row r="207" spans="1:21" s="67" customFormat="1" ht="18">
      <c r="A207" s="429">
        <v>206</v>
      </c>
      <c r="B207" s="46" t="s">
        <v>150</v>
      </c>
      <c r="C207" s="69" t="s">
        <v>292</v>
      </c>
      <c r="D207" s="48">
        <v>40000</v>
      </c>
      <c r="E207" s="49"/>
      <c r="F207" s="598"/>
      <c r="G207" s="590">
        <v>0</v>
      </c>
      <c r="H207" s="591">
        <v>0</v>
      </c>
      <c r="I207" s="68"/>
      <c r="J207" s="68"/>
      <c r="K207" s="452"/>
      <c r="L207" s="452"/>
      <c r="M207" s="452"/>
      <c r="N207" s="452"/>
      <c r="O207" s="452"/>
      <c r="P207" s="452"/>
      <c r="Q207" s="452"/>
      <c r="R207" s="452"/>
      <c r="S207" s="452"/>
      <c r="T207" s="452"/>
      <c r="U207" s="452"/>
    </row>
    <row r="208" spans="1:21" s="67" customFormat="1" ht="18">
      <c r="A208" s="429">
        <v>207</v>
      </c>
      <c r="B208" s="46" t="s">
        <v>151</v>
      </c>
      <c r="C208" s="69" t="s">
        <v>292</v>
      </c>
      <c r="D208" s="48">
        <v>20000</v>
      </c>
      <c r="E208" s="49"/>
      <c r="F208" s="598"/>
      <c r="G208" s="590">
        <v>0</v>
      </c>
      <c r="H208" s="591">
        <v>0</v>
      </c>
      <c r="I208" s="68"/>
      <c r="J208" s="68"/>
      <c r="K208" s="452"/>
      <c r="L208" s="452"/>
      <c r="M208" s="452"/>
      <c r="N208" s="452"/>
      <c r="O208" s="452"/>
      <c r="P208" s="452"/>
      <c r="Q208" s="452"/>
      <c r="R208" s="452"/>
      <c r="S208" s="452"/>
      <c r="T208" s="452"/>
      <c r="U208" s="452"/>
    </row>
    <row r="209" spans="1:21" s="67" customFormat="1" ht="18">
      <c r="A209" s="429">
        <v>208</v>
      </c>
      <c r="B209" s="46" t="s">
        <v>152</v>
      </c>
      <c r="C209" s="69" t="s">
        <v>292</v>
      </c>
      <c r="D209" s="48">
        <v>20000</v>
      </c>
      <c r="E209" s="49"/>
      <c r="F209" s="598"/>
      <c r="G209" s="590">
        <v>0</v>
      </c>
      <c r="H209" s="591">
        <v>0</v>
      </c>
      <c r="I209" s="68"/>
      <c r="J209" s="68"/>
      <c r="K209" s="452"/>
      <c r="L209" s="452"/>
      <c r="M209" s="452"/>
      <c r="N209" s="452"/>
      <c r="O209" s="452"/>
      <c r="P209" s="452"/>
      <c r="Q209" s="452"/>
      <c r="R209" s="452"/>
      <c r="S209" s="452"/>
      <c r="T209" s="452"/>
      <c r="U209" s="452"/>
    </row>
    <row r="210" spans="1:21" s="67" customFormat="1" ht="18">
      <c r="A210" s="429">
        <v>209</v>
      </c>
      <c r="B210" s="46" t="s">
        <v>153</v>
      </c>
      <c r="C210" s="69" t="s">
        <v>292</v>
      </c>
      <c r="D210" s="48">
        <v>32000</v>
      </c>
      <c r="E210" s="49"/>
      <c r="F210" s="598"/>
      <c r="G210" s="590">
        <v>0</v>
      </c>
      <c r="H210" s="591">
        <v>0</v>
      </c>
      <c r="I210" s="68"/>
      <c r="J210" s="68"/>
      <c r="K210" s="452"/>
      <c r="L210" s="452"/>
      <c r="M210" s="452"/>
      <c r="N210" s="452"/>
      <c r="O210" s="452"/>
      <c r="P210" s="452"/>
      <c r="Q210" s="452"/>
      <c r="R210" s="452"/>
      <c r="S210" s="452"/>
      <c r="T210" s="452"/>
      <c r="U210" s="452"/>
    </row>
    <row r="211" spans="1:21" s="67" customFormat="1" ht="18">
      <c r="A211" s="429">
        <v>210</v>
      </c>
      <c r="B211" s="46" t="s">
        <v>154</v>
      </c>
      <c r="C211" s="69" t="s">
        <v>292</v>
      </c>
      <c r="D211" s="48">
        <v>200</v>
      </c>
      <c r="E211" s="49"/>
      <c r="F211" s="598"/>
      <c r="G211" s="590">
        <v>0</v>
      </c>
      <c r="H211" s="591">
        <v>0</v>
      </c>
      <c r="I211" s="68"/>
      <c r="J211" s="68"/>
      <c r="K211" s="452"/>
      <c r="L211" s="452"/>
      <c r="M211" s="452"/>
      <c r="N211" s="452"/>
      <c r="O211" s="452"/>
      <c r="P211" s="452"/>
      <c r="Q211" s="452"/>
      <c r="R211" s="452"/>
      <c r="S211" s="452"/>
      <c r="T211" s="452"/>
      <c r="U211" s="452"/>
    </row>
    <row r="212" spans="1:21" ht="36">
      <c r="A212" s="429">
        <v>211</v>
      </c>
      <c r="B212" s="46" t="s">
        <v>155</v>
      </c>
      <c r="C212" s="69" t="s">
        <v>323</v>
      </c>
      <c r="D212" s="48">
        <v>4</v>
      </c>
      <c r="E212" s="49"/>
      <c r="F212" s="589"/>
      <c r="G212" s="590">
        <v>0</v>
      </c>
      <c r="H212" s="591">
        <v>0</v>
      </c>
      <c r="I212" s="50"/>
      <c r="J212" s="50"/>
      <c r="K212" s="419"/>
      <c r="L212" s="419"/>
      <c r="M212" s="419"/>
      <c r="N212" s="419"/>
      <c r="O212" s="419"/>
      <c r="P212" s="419"/>
      <c r="Q212" s="419"/>
      <c r="R212" s="419"/>
      <c r="S212" s="419"/>
      <c r="T212" s="419"/>
      <c r="U212" s="419"/>
    </row>
    <row r="213" spans="1:21" ht="36">
      <c r="A213" s="429">
        <v>212</v>
      </c>
      <c r="B213" s="46" t="s">
        <v>158</v>
      </c>
      <c r="C213" s="69" t="s">
        <v>292</v>
      </c>
      <c r="D213" s="48">
        <v>10</v>
      </c>
      <c r="E213" s="49"/>
      <c r="F213" s="589"/>
      <c r="G213" s="590">
        <v>0</v>
      </c>
      <c r="H213" s="591">
        <v>0</v>
      </c>
      <c r="I213" s="50"/>
      <c r="J213" s="50"/>
      <c r="K213" s="419"/>
      <c r="L213" s="419"/>
      <c r="M213" s="419"/>
      <c r="N213" s="419"/>
      <c r="O213" s="419"/>
      <c r="P213" s="419"/>
      <c r="Q213" s="419"/>
      <c r="R213" s="419"/>
      <c r="S213" s="419"/>
      <c r="T213" s="419"/>
      <c r="U213" s="419"/>
    </row>
    <row r="214" spans="1:21" ht="54">
      <c r="A214" s="429">
        <v>213</v>
      </c>
      <c r="B214" s="46" t="s">
        <v>157</v>
      </c>
      <c r="C214" s="69" t="s">
        <v>292</v>
      </c>
      <c r="D214" s="48">
        <v>10</v>
      </c>
      <c r="E214" s="49"/>
      <c r="F214" s="589"/>
      <c r="G214" s="590">
        <v>0</v>
      </c>
      <c r="H214" s="591">
        <v>0</v>
      </c>
      <c r="I214" s="50"/>
      <c r="J214" s="50"/>
      <c r="K214" s="419"/>
      <c r="L214" s="419"/>
      <c r="M214" s="419"/>
      <c r="N214" s="419"/>
      <c r="O214" s="419"/>
      <c r="P214" s="419"/>
      <c r="Q214" s="419"/>
      <c r="R214" s="419"/>
      <c r="S214" s="419"/>
      <c r="T214" s="419"/>
      <c r="U214" s="419"/>
    </row>
    <row r="215" spans="1:21" ht="36">
      <c r="A215" s="429">
        <v>214</v>
      </c>
      <c r="B215" s="46" t="s">
        <v>156</v>
      </c>
      <c r="C215" s="69" t="s">
        <v>292</v>
      </c>
      <c r="D215" s="48">
        <v>10</v>
      </c>
      <c r="E215" s="49"/>
      <c r="F215" s="589"/>
      <c r="G215" s="590">
        <v>0</v>
      </c>
      <c r="H215" s="591">
        <v>0</v>
      </c>
      <c r="I215" s="50"/>
      <c r="J215" s="50"/>
      <c r="K215" s="419"/>
      <c r="L215" s="419"/>
      <c r="M215" s="419"/>
      <c r="N215" s="419"/>
      <c r="O215" s="419"/>
      <c r="P215" s="419"/>
      <c r="Q215" s="419"/>
      <c r="R215" s="419"/>
      <c r="S215" s="419"/>
      <c r="T215" s="419"/>
      <c r="U215" s="419"/>
    </row>
    <row r="216" spans="1:21" ht="18">
      <c r="A216" s="429">
        <v>215</v>
      </c>
      <c r="B216" s="46" t="s">
        <v>159</v>
      </c>
      <c r="C216" s="69" t="s">
        <v>324</v>
      </c>
      <c r="D216" s="48">
        <v>120</v>
      </c>
      <c r="E216" s="49"/>
      <c r="F216" s="589"/>
      <c r="G216" s="590">
        <v>0</v>
      </c>
      <c r="H216" s="591">
        <v>0</v>
      </c>
      <c r="I216" s="50"/>
      <c r="J216" s="50"/>
      <c r="K216" s="419"/>
      <c r="L216" s="419"/>
      <c r="M216" s="419"/>
      <c r="N216" s="419"/>
      <c r="O216" s="419"/>
      <c r="P216" s="419"/>
      <c r="Q216" s="419"/>
      <c r="R216" s="419"/>
      <c r="S216" s="419"/>
      <c r="T216" s="419"/>
      <c r="U216" s="419"/>
    </row>
    <row r="217" spans="1:21" ht="18">
      <c r="A217" s="429">
        <v>216</v>
      </c>
      <c r="B217" s="46" t="s">
        <v>161</v>
      </c>
      <c r="C217" s="69" t="s">
        <v>325</v>
      </c>
      <c r="D217" s="48">
        <v>12</v>
      </c>
      <c r="E217" s="49"/>
      <c r="F217" s="589"/>
      <c r="G217" s="590">
        <v>0</v>
      </c>
      <c r="H217" s="591">
        <v>0</v>
      </c>
      <c r="I217" s="50"/>
      <c r="J217" s="50"/>
      <c r="K217" s="419"/>
      <c r="L217" s="419"/>
      <c r="M217" s="419"/>
      <c r="N217" s="419"/>
      <c r="O217" s="419"/>
      <c r="P217" s="419"/>
      <c r="Q217" s="419"/>
      <c r="R217" s="419"/>
      <c r="S217" s="419"/>
      <c r="T217" s="419"/>
      <c r="U217" s="419"/>
    </row>
    <row r="218" spans="1:21" ht="36">
      <c r="A218" s="429">
        <v>217</v>
      </c>
      <c r="B218" s="46" t="s">
        <v>160</v>
      </c>
      <c r="C218" s="69" t="s">
        <v>324</v>
      </c>
      <c r="D218" s="48">
        <v>20</v>
      </c>
      <c r="E218" s="49"/>
      <c r="F218" s="589"/>
      <c r="G218" s="590">
        <v>0</v>
      </c>
      <c r="H218" s="591">
        <v>0</v>
      </c>
      <c r="I218" s="50"/>
      <c r="J218" s="50"/>
      <c r="K218" s="419"/>
      <c r="L218" s="419"/>
      <c r="M218" s="419"/>
      <c r="N218" s="419"/>
      <c r="O218" s="419"/>
      <c r="P218" s="419"/>
      <c r="Q218" s="419"/>
      <c r="R218" s="419"/>
      <c r="S218" s="419"/>
      <c r="T218" s="419"/>
      <c r="U218" s="419"/>
    </row>
    <row r="219" spans="1:21" ht="18">
      <c r="A219" s="429">
        <v>218</v>
      </c>
      <c r="B219" s="46" t="s">
        <v>202</v>
      </c>
      <c r="C219" s="69" t="s">
        <v>292</v>
      </c>
      <c r="D219" s="48">
        <v>20</v>
      </c>
      <c r="E219" s="49"/>
      <c r="F219" s="589"/>
      <c r="G219" s="590">
        <v>0</v>
      </c>
      <c r="H219" s="591">
        <v>0</v>
      </c>
      <c r="I219" s="50"/>
      <c r="J219" s="50"/>
      <c r="K219" s="419"/>
      <c r="L219" s="419"/>
      <c r="M219" s="419"/>
      <c r="N219" s="419"/>
      <c r="O219" s="419"/>
      <c r="P219" s="419"/>
      <c r="Q219" s="419"/>
      <c r="R219" s="419"/>
      <c r="S219" s="419"/>
      <c r="T219" s="419"/>
      <c r="U219" s="419"/>
    </row>
    <row r="220" spans="1:21" ht="54">
      <c r="A220" s="429">
        <v>219</v>
      </c>
      <c r="B220" s="46" t="s">
        <v>796</v>
      </c>
      <c r="C220" s="69" t="s">
        <v>324</v>
      </c>
      <c r="D220" s="48">
        <v>2</v>
      </c>
      <c r="E220" s="49"/>
      <c r="F220" s="589"/>
      <c r="G220" s="590">
        <v>0</v>
      </c>
      <c r="H220" s="591">
        <v>0</v>
      </c>
      <c r="I220" s="50"/>
      <c r="J220" s="50"/>
      <c r="K220" s="419"/>
      <c r="L220" s="419"/>
      <c r="M220" s="419"/>
      <c r="N220" s="419"/>
      <c r="O220" s="419"/>
      <c r="P220" s="419"/>
      <c r="Q220" s="419"/>
      <c r="R220" s="419"/>
      <c r="S220" s="419"/>
      <c r="T220" s="419"/>
      <c r="U220" s="419"/>
    </row>
    <row r="221" spans="1:21" ht="18">
      <c r="A221" s="429">
        <v>220</v>
      </c>
      <c r="B221" s="46" t="s">
        <v>162</v>
      </c>
      <c r="C221" s="69" t="s">
        <v>291</v>
      </c>
      <c r="D221" s="48">
        <v>16</v>
      </c>
      <c r="E221" s="49"/>
      <c r="F221" s="589"/>
      <c r="G221" s="590">
        <v>0</v>
      </c>
      <c r="H221" s="591">
        <v>0</v>
      </c>
      <c r="I221" s="50"/>
      <c r="J221" s="50"/>
      <c r="K221" s="419"/>
      <c r="L221" s="419"/>
      <c r="M221" s="419"/>
      <c r="N221" s="419"/>
      <c r="O221" s="419"/>
      <c r="P221" s="419"/>
      <c r="Q221" s="419"/>
      <c r="R221" s="419"/>
      <c r="S221" s="419"/>
      <c r="T221" s="419"/>
      <c r="U221" s="419"/>
    </row>
    <row r="222" spans="1:21" ht="18">
      <c r="A222" s="429">
        <v>221</v>
      </c>
      <c r="B222" s="46" t="s">
        <v>163</v>
      </c>
      <c r="C222" s="69" t="s">
        <v>291</v>
      </c>
      <c r="D222" s="48">
        <v>8</v>
      </c>
      <c r="E222" s="49"/>
      <c r="F222" s="589"/>
      <c r="G222" s="590">
        <v>0</v>
      </c>
      <c r="H222" s="591">
        <v>0</v>
      </c>
      <c r="I222" s="50"/>
      <c r="J222" s="50"/>
      <c r="K222" s="419"/>
      <c r="L222" s="419"/>
      <c r="M222" s="419"/>
      <c r="N222" s="419"/>
      <c r="O222" s="419"/>
      <c r="P222" s="419"/>
      <c r="Q222" s="419"/>
      <c r="R222" s="419"/>
      <c r="S222" s="419"/>
      <c r="T222" s="419"/>
      <c r="U222" s="419"/>
    </row>
    <row r="223" spans="1:21" ht="36">
      <c r="A223" s="429">
        <v>222</v>
      </c>
      <c r="B223" s="46" t="s">
        <v>164</v>
      </c>
      <c r="C223" s="69" t="s">
        <v>292</v>
      </c>
      <c r="D223" s="48">
        <v>700</v>
      </c>
      <c r="E223" s="49"/>
      <c r="F223" s="589"/>
      <c r="G223" s="590">
        <v>0</v>
      </c>
      <c r="H223" s="591">
        <v>0</v>
      </c>
      <c r="I223" s="50"/>
      <c r="J223" s="50"/>
      <c r="K223" s="419"/>
      <c r="L223" s="419"/>
      <c r="M223" s="419"/>
      <c r="N223" s="419"/>
      <c r="O223" s="419"/>
      <c r="P223" s="419"/>
      <c r="Q223" s="419"/>
      <c r="R223" s="419"/>
      <c r="S223" s="419"/>
      <c r="T223" s="419"/>
      <c r="U223" s="419"/>
    </row>
    <row r="224" spans="1:21" ht="19">
      <c r="A224" s="429">
        <v>223</v>
      </c>
      <c r="B224" s="594" t="s">
        <v>797</v>
      </c>
      <c r="C224" s="592" t="s">
        <v>292</v>
      </c>
      <c r="D224" s="48">
        <v>4</v>
      </c>
      <c r="E224" s="49">
        <v>25921</v>
      </c>
      <c r="F224" s="589">
        <v>4147</v>
      </c>
      <c r="G224" s="590">
        <v>30068</v>
      </c>
      <c r="H224" s="591">
        <v>120272</v>
      </c>
      <c r="I224" s="50" t="s">
        <v>686</v>
      </c>
      <c r="J224" s="50" t="s">
        <v>1457</v>
      </c>
      <c r="K224" s="419"/>
      <c r="L224" s="419"/>
      <c r="M224" s="419"/>
      <c r="N224" s="419"/>
      <c r="O224" s="419"/>
      <c r="P224" s="419"/>
      <c r="Q224" s="419"/>
      <c r="R224" s="419"/>
      <c r="S224" s="419"/>
      <c r="T224" s="419"/>
      <c r="U224" s="419"/>
    </row>
    <row r="225" spans="1:21" ht="18">
      <c r="A225" s="429">
        <v>224</v>
      </c>
      <c r="B225" s="46" t="s">
        <v>165</v>
      </c>
      <c r="C225" s="69" t="s">
        <v>292</v>
      </c>
      <c r="D225" s="48">
        <v>120</v>
      </c>
      <c r="E225" s="49"/>
      <c r="F225" s="593"/>
      <c r="G225" s="590">
        <v>0</v>
      </c>
      <c r="H225" s="591">
        <v>0</v>
      </c>
      <c r="I225" s="50"/>
      <c r="J225" s="50"/>
      <c r="K225" s="419"/>
      <c r="L225" s="419"/>
      <c r="M225" s="419"/>
      <c r="N225" s="419"/>
      <c r="O225" s="419"/>
      <c r="P225" s="419"/>
      <c r="Q225" s="419"/>
      <c r="R225" s="419"/>
      <c r="S225" s="419"/>
      <c r="T225" s="419"/>
      <c r="U225" s="419"/>
    </row>
    <row r="226" spans="1:21" ht="18">
      <c r="A226" s="429">
        <v>225</v>
      </c>
      <c r="B226" s="46" t="s">
        <v>166</v>
      </c>
      <c r="C226" s="69" t="s">
        <v>292</v>
      </c>
      <c r="D226" s="48">
        <v>4</v>
      </c>
      <c r="E226" s="49">
        <v>300766</v>
      </c>
      <c r="F226" s="593">
        <v>0</v>
      </c>
      <c r="G226" s="590">
        <v>300766</v>
      </c>
      <c r="H226" s="591">
        <v>1203064</v>
      </c>
      <c r="I226" s="50" t="s">
        <v>686</v>
      </c>
      <c r="J226" s="50" t="s">
        <v>1458</v>
      </c>
      <c r="K226" s="419"/>
      <c r="L226" s="419"/>
      <c r="M226" s="419"/>
      <c r="N226" s="419"/>
      <c r="O226" s="419"/>
      <c r="P226" s="419"/>
      <c r="Q226" s="419"/>
      <c r="R226" s="419"/>
      <c r="S226" s="419"/>
      <c r="T226" s="419"/>
      <c r="U226" s="419"/>
    </row>
    <row r="227" spans="1:21" s="54" customFormat="1" ht="18">
      <c r="A227" s="429">
        <v>226</v>
      </c>
      <c r="B227" s="46" t="s">
        <v>167</v>
      </c>
      <c r="C227" s="69" t="s">
        <v>326</v>
      </c>
      <c r="D227" s="48">
        <v>4</v>
      </c>
      <c r="E227" s="49"/>
      <c r="F227" s="589"/>
      <c r="G227" s="590">
        <v>0</v>
      </c>
      <c r="H227" s="591">
        <v>0</v>
      </c>
      <c r="I227" s="53"/>
      <c r="J227" s="53"/>
      <c r="K227" s="435"/>
      <c r="L227" s="435"/>
      <c r="M227" s="435"/>
      <c r="N227" s="435"/>
      <c r="O227" s="435"/>
      <c r="P227" s="435"/>
      <c r="Q227" s="435"/>
      <c r="R227" s="435"/>
      <c r="S227" s="435"/>
      <c r="T227" s="435"/>
      <c r="U227" s="435"/>
    </row>
    <row r="228" spans="1:21" s="54" customFormat="1" ht="36">
      <c r="A228" s="429">
        <v>227</v>
      </c>
      <c r="B228" s="46" t="s">
        <v>168</v>
      </c>
      <c r="C228" s="69" t="s">
        <v>292</v>
      </c>
      <c r="D228" s="48">
        <v>200</v>
      </c>
      <c r="E228" s="49"/>
      <c r="F228" s="589"/>
      <c r="G228" s="590">
        <v>0</v>
      </c>
      <c r="H228" s="591">
        <v>0</v>
      </c>
      <c r="I228" s="53"/>
      <c r="J228" s="53"/>
      <c r="K228" s="435"/>
      <c r="L228" s="435"/>
      <c r="M228" s="435"/>
      <c r="N228" s="435"/>
      <c r="O228" s="435"/>
      <c r="P228" s="435"/>
      <c r="Q228" s="435"/>
      <c r="R228" s="435"/>
      <c r="S228" s="435"/>
      <c r="T228" s="435"/>
      <c r="U228" s="435"/>
    </row>
    <row r="229" spans="1:21" s="70" customFormat="1" ht="18">
      <c r="A229" s="429">
        <v>228</v>
      </c>
      <c r="B229" s="46" t="s">
        <v>172</v>
      </c>
      <c r="C229" s="69" t="s">
        <v>292</v>
      </c>
      <c r="D229" s="48">
        <v>12</v>
      </c>
      <c r="E229" s="49"/>
      <c r="F229" s="598"/>
      <c r="G229" s="590">
        <v>0</v>
      </c>
      <c r="H229" s="591">
        <v>0</v>
      </c>
      <c r="I229" s="68"/>
      <c r="J229" s="68"/>
      <c r="K229" s="452"/>
      <c r="L229" s="452"/>
      <c r="M229" s="452"/>
      <c r="N229" s="452"/>
      <c r="O229" s="452"/>
      <c r="P229" s="452"/>
      <c r="Q229" s="452"/>
      <c r="R229" s="452"/>
      <c r="S229" s="452"/>
      <c r="T229" s="452"/>
      <c r="U229" s="452"/>
    </row>
    <row r="230" spans="1:21" ht="18">
      <c r="A230" s="429">
        <v>229</v>
      </c>
      <c r="B230" s="46" t="s">
        <v>169</v>
      </c>
      <c r="C230" s="69" t="s">
        <v>292</v>
      </c>
      <c r="D230" s="48">
        <v>40</v>
      </c>
      <c r="E230" s="49"/>
      <c r="F230" s="589"/>
      <c r="G230" s="590">
        <v>0</v>
      </c>
      <c r="H230" s="591">
        <v>0</v>
      </c>
      <c r="I230" s="50"/>
      <c r="J230" s="50"/>
      <c r="K230" s="419"/>
      <c r="L230" s="419"/>
      <c r="M230" s="419"/>
      <c r="N230" s="419"/>
      <c r="O230" s="419"/>
      <c r="P230" s="419"/>
      <c r="Q230" s="419"/>
      <c r="R230" s="419"/>
      <c r="S230" s="419"/>
      <c r="T230" s="419"/>
      <c r="U230" s="419"/>
    </row>
    <row r="231" spans="1:21" ht="18">
      <c r="A231" s="429">
        <v>230</v>
      </c>
      <c r="B231" s="46" t="s">
        <v>170</v>
      </c>
      <c r="C231" s="69" t="s">
        <v>292</v>
      </c>
      <c r="D231" s="48">
        <v>4</v>
      </c>
      <c r="E231" s="49"/>
      <c r="F231" s="589"/>
      <c r="G231" s="590">
        <v>0</v>
      </c>
      <c r="H231" s="591">
        <v>0</v>
      </c>
      <c r="I231" s="50"/>
      <c r="J231" s="50"/>
      <c r="K231" s="419"/>
      <c r="L231" s="419"/>
      <c r="M231" s="419"/>
      <c r="N231" s="419"/>
      <c r="O231" s="419"/>
      <c r="P231" s="419"/>
      <c r="Q231" s="419"/>
      <c r="R231" s="419"/>
      <c r="S231" s="419"/>
      <c r="T231" s="419"/>
      <c r="U231" s="419"/>
    </row>
    <row r="232" spans="1:21" ht="18">
      <c r="A232" s="429">
        <v>231</v>
      </c>
      <c r="B232" s="46" t="s">
        <v>171</v>
      </c>
      <c r="C232" s="69" t="s">
        <v>292</v>
      </c>
      <c r="D232" s="48">
        <v>4</v>
      </c>
      <c r="E232" s="49"/>
      <c r="F232" s="593"/>
      <c r="G232" s="590">
        <v>0</v>
      </c>
      <c r="H232" s="591">
        <v>0</v>
      </c>
      <c r="I232" s="50"/>
      <c r="J232" s="50"/>
      <c r="K232" s="419"/>
      <c r="L232" s="419"/>
      <c r="M232" s="419"/>
      <c r="N232" s="419"/>
      <c r="O232" s="419"/>
      <c r="P232" s="419"/>
      <c r="Q232" s="419"/>
      <c r="R232" s="419"/>
      <c r="S232" s="419"/>
      <c r="T232" s="419"/>
      <c r="U232" s="419"/>
    </row>
    <row r="233" spans="1:21" s="71" customFormat="1" ht="18">
      <c r="A233" s="429">
        <v>232</v>
      </c>
      <c r="B233" s="46" t="s">
        <v>174</v>
      </c>
      <c r="C233" s="69" t="s">
        <v>292</v>
      </c>
      <c r="D233" s="48">
        <v>12</v>
      </c>
      <c r="E233" s="49"/>
      <c r="F233" s="589"/>
      <c r="G233" s="590">
        <v>0</v>
      </c>
      <c r="H233" s="591">
        <v>0</v>
      </c>
      <c r="I233" s="64"/>
      <c r="J233" s="64"/>
      <c r="K233" s="453"/>
      <c r="L233" s="453"/>
      <c r="M233" s="453"/>
      <c r="N233" s="453"/>
      <c r="O233" s="453"/>
      <c r="P233" s="453"/>
      <c r="Q233" s="453"/>
      <c r="R233" s="453"/>
      <c r="S233" s="453"/>
      <c r="T233" s="453"/>
      <c r="U233" s="453"/>
    </row>
    <row r="234" spans="1:21" s="63" customFormat="1" ht="18">
      <c r="A234" s="429">
        <v>233</v>
      </c>
      <c r="B234" s="46" t="s">
        <v>176</v>
      </c>
      <c r="C234" s="69" t="s">
        <v>292</v>
      </c>
      <c r="D234" s="48">
        <v>12</v>
      </c>
      <c r="E234" s="49"/>
      <c r="F234" s="589"/>
      <c r="G234" s="590">
        <v>0</v>
      </c>
      <c r="H234" s="591">
        <v>0</v>
      </c>
      <c r="I234" s="444"/>
      <c r="J234" s="444"/>
      <c r="K234" s="445"/>
      <c r="L234" s="445"/>
      <c r="M234" s="445"/>
      <c r="N234" s="445"/>
      <c r="O234" s="445"/>
      <c r="P234" s="445"/>
      <c r="Q234" s="445"/>
      <c r="R234" s="445"/>
      <c r="S234" s="445"/>
      <c r="T234" s="445"/>
      <c r="U234" s="445"/>
    </row>
    <row r="235" spans="1:21" s="63" customFormat="1" ht="18">
      <c r="A235" s="429">
        <v>234</v>
      </c>
      <c r="B235" s="46" t="s">
        <v>177</v>
      </c>
      <c r="C235" s="69" t="s">
        <v>292</v>
      </c>
      <c r="D235" s="48">
        <v>12</v>
      </c>
      <c r="E235" s="49"/>
      <c r="F235" s="589"/>
      <c r="G235" s="590">
        <v>0</v>
      </c>
      <c r="H235" s="591">
        <v>0</v>
      </c>
      <c r="I235" s="444"/>
      <c r="J235" s="444"/>
      <c r="K235" s="445"/>
      <c r="L235" s="445"/>
      <c r="M235" s="445"/>
      <c r="N235" s="445"/>
      <c r="O235" s="445"/>
      <c r="P235" s="445"/>
      <c r="Q235" s="445"/>
      <c r="R235" s="445"/>
      <c r="S235" s="445"/>
      <c r="T235" s="445"/>
      <c r="U235" s="445"/>
    </row>
    <row r="236" spans="1:21" s="54" customFormat="1" ht="18">
      <c r="A236" s="429">
        <v>235</v>
      </c>
      <c r="B236" s="46" t="s">
        <v>178</v>
      </c>
      <c r="C236" s="69" t="s">
        <v>292</v>
      </c>
      <c r="D236" s="48">
        <v>12</v>
      </c>
      <c r="E236" s="49"/>
      <c r="F236" s="593"/>
      <c r="G236" s="590">
        <v>0</v>
      </c>
      <c r="H236" s="591">
        <v>0</v>
      </c>
      <c r="I236" s="53"/>
      <c r="J236" s="53"/>
      <c r="K236" s="435"/>
      <c r="L236" s="435"/>
      <c r="M236" s="435"/>
      <c r="N236" s="435"/>
      <c r="O236" s="435"/>
      <c r="P236" s="435"/>
      <c r="Q236" s="435"/>
      <c r="R236" s="435"/>
      <c r="S236" s="435"/>
      <c r="T236" s="435"/>
      <c r="U236" s="435"/>
    </row>
    <row r="237" spans="1:21" s="54" customFormat="1" ht="18">
      <c r="A237" s="429">
        <v>236</v>
      </c>
      <c r="B237" s="46" t="s">
        <v>179</v>
      </c>
      <c r="C237" s="69" t="s">
        <v>292</v>
      </c>
      <c r="D237" s="48">
        <v>12</v>
      </c>
      <c r="E237" s="49"/>
      <c r="F237" s="593"/>
      <c r="G237" s="590">
        <v>0</v>
      </c>
      <c r="H237" s="591">
        <v>0</v>
      </c>
      <c r="I237" s="53"/>
      <c r="J237" s="53"/>
      <c r="K237" s="435"/>
      <c r="L237" s="435"/>
      <c r="M237" s="435"/>
      <c r="N237" s="435"/>
      <c r="O237" s="435"/>
      <c r="P237" s="435"/>
      <c r="Q237" s="435"/>
      <c r="R237" s="435"/>
      <c r="S237" s="435"/>
      <c r="T237" s="435"/>
      <c r="U237" s="435"/>
    </row>
    <row r="238" spans="1:21" s="54" customFormat="1" ht="18">
      <c r="A238" s="429">
        <v>237</v>
      </c>
      <c r="B238" s="46" t="s">
        <v>180</v>
      </c>
      <c r="C238" s="69" t="s">
        <v>292</v>
      </c>
      <c r="D238" s="48">
        <v>12</v>
      </c>
      <c r="E238" s="49"/>
      <c r="F238" s="593"/>
      <c r="G238" s="590">
        <v>0</v>
      </c>
      <c r="H238" s="591">
        <v>0</v>
      </c>
      <c r="I238" s="53"/>
      <c r="J238" s="53"/>
      <c r="K238" s="435"/>
      <c r="L238" s="435"/>
      <c r="M238" s="435"/>
      <c r="N238" s="435"/>
      <c r="O238" s="435"/>
      <c r="P238" s="435"/>
      <c r="Q238" s="435"/>
      <c r="R238" s="435"/>
      <c r="S238" s="435"/>
      <c r="T238" s="435"/>
      <c r="U238" s="435"/>
    </row>
    <row r="239" spans="1:21" s="54" customFormat="1" ht="18">
      <c r="A239" s="429">
        <v>238</v>
      </c>
      <c r="B239" s="46" t="s">
        <v>173</v>
      </c>
      <c r="C239" s="69" t="s">
        <v>292</v>
      </c>
      <c r="D239" s="48">
        <v>12</v>
      </c>
      <c r="E239" s="49"/>
      <c r="F239" s="593"/>
      <c r="G239" s="590">
        <v>0</v>
      </c>
      <c r="H239" s="591">
        <v>0</v>
      </c>
      <c r="I239" s="53"/>
      <c r="J239" s="53"/>
      <c r="K239" s="435"/>
      <c r="L239" s="435"/>
      <c r="M239" s="435"/>
      <c r="N239" s="435"/>
      <c r="O239" s="435"/>
      <c r="P239" s="435"/>
      <c r="Q239" s="435"/>
      <c r="R239" s="435"/>
      <c r="S239" s="435"/>
      <c r="T239" s="435"/>
      <c r="U239" s="435"/>
    </row>
    <row r="240" spans="1:21" s="54" customFormat="1" ht="18">
      <c r="A240" s="429">
        <v>239</v>
      </c>
      <c r="B240" s="46" t="s">
        <v>175</v>
      </c>
      <c r="C240" s="69" t="s">
        <v>292</v>
      </c>
      <c r="D240" s="48">
        <v>12</v>
      </c>
      <c r="E240" s="49"/>
      <c r="F240" s="593"/>
      <c r="G240" s="590">
        <v>0</v>
      </c>
      <c r="H240" s="591">
        <v>0</v>
      </c>
      <c r="I240" s="53"/>
      <c r="J240" s="53"/>
      <c r="K240" s="435"/>
      <c r="L240" s="435"/>
      <c r="M240" s="435"/>
      <c r="N240" s="435"/>
      <c r="O240" s="435"/>
      <c r="P240" s="435"/>
      <c r="Q240" s="435"/>
      <c r="R240" s="435"/>
      <c r="S240" s="435"/>
      <c r="T240" s="435"/>
      <c r="U240" s="435"/>
    </row>
    <row r="241" spans="1:21" s="54" customFormat="1" ht="36">
      <c r="A241" s="429">
        <v>240</v>
      </c>
      <c r="B241" s="46" t="s">
        <v>181</v>
      </c>
      <c r="C241" s="69" t="s">
        <v>292</v>
      </c>
      <c r="D241" s="48">
        <v>80</v>
      </c>
      <c r="E241" s="49"/>
      <c r="F241" s="593"/>
      <c r="G241" s="590">
        <v>0</v>
      </c>
      <c r="H241" s="591">
        <v>0</v>
      </c>
      <c r="I241" s="53"/>
      <c r="J241" s="53"/>
      <c r="K241" s="435"/>
      <c r="L241" s="435"/>
      <c r="M241" s="435"/>
      <c r="N241" s="435"/>
      <c r="O241" s="435"/>
      <c r="P241" s="435"/>
      <c r="Q241" s="435"/>
      <c r="R241" s="435"/>
      <c r="S241" s="435"/>
      <c r="T241" s="435"/>
      <c r="U241" s="435"/>
    </row>
    <row r="242" spans="1:21" s="54" customFormat="1" ht="36">
      <c r="A242" s="429">
        <v>241</v>
      </c>
      <c r="B242" s="55" t="s">
        <v>798</v>
      </c>
      <c r="C242" s="592" t="s">
        <v>292</v>
      </c>
      <c r="D242" s="48">
        <v>40</v>
      </c>
      <c r="E242" s="49"/>
      <c r="F242" s="593"/>
      <c r="G242" s="590">
        <v>0</v>
      </c>
      <c r="H242" s="591">
        <v>0</v>
      </c>
      <c r="I242" s="53"/>
      <c r="J242" s="53"/>
      <c r="K242" s="435"/>
      <c r="L242" s="435"/>
      <c r="M242" s="435"/>
      <c r="N242" s="435"/>
      <c r="O242" s="435"/>
      <c r="P242" s="435"/>
      <c r="Q242" s="435"/>
      <c r="R242" s="435"/>
      <c r="S242" s="435"/>
      <c r="T242" s="435"/>
      <c r="U242" s="435"/>
    </row>
    <row r="243" spans="1:21" s="54" customFormat="1" ht="18">
      <c r="A243" s="429">
        <v>242</v>
      </c>
      <c r="B243" s="46" t="s">
        <v>182</v>
      </c>
      <c r="C243" s="69" t="s">
        <v>292</v>
      </c>
      <c r="D243" s="48">
        <v>200</v>
      </c>
      <c r="E243" s="49"/>
      <c r="F243" s="593"/>
      <c r="G243" s="590">
        <v>0</v>
      </c>
      <c r="H243" s="591">
        <v>0</v>
      </c>
      <c r="I243" s="53"/>
      <c r="J243" s="53"/>
      <c r="K243" s="435"/>
      <c r="L243" s="435"/>
      <c r="M243" s="435"/>
      <c r="N243" s="435"/>
      <c r="O243" s="435"/>
      <c r="P243" s="435"/>
      <c r="Q243" s="435"/>
      <c r="R243" s="435"/>
      <c r="S243" s="435"/>
      <c r="T243" s="435"/>
      <c r="U243" s="435"/>
    </row>
    <row r="244" spans="1:21" s="54" customFormat="1" ht="18">
      <c r="A244" s="429">
        <v>243</v>
      </c>
      <c r="B244" s="46" t="s">
        <v>183</v>
      </c>
      <c r="C244" s="69" t="s">
        <v>292</v>
      </c>
      <c r="D244" s="48">
        <v>80</v>
      </c>
      <c r="E244" s="49"/>
      <c r="F244" s="593"/>
      <c r="G244" s="590">
        <v>0</v>
      </c>
      <c r="H244" s="591">
        <v>0</v>
      </c>
      <c r="I244" s="53"/>
      <c r="J244" s="53"/>
      <c r="K244" s="435"/>
      <c r="L244" s="435"/>
      <c r="M244" s="435"/>
      <c r="N244" s="435"/>
      <c r="O244" s="435"/>
      <c r="P244" s="435"/>
      <c r="Q244" s="435"/>
      <c r="R244" s="435"/>
      <c r="S244" s="435"/>
      <c r="T244" s="435"/>
      <c r="U244" s="435"/>
    </row>
    <row r="245" spans="1:21" s="54" customFormat="1" ht="18">
      <c r="A245" s="429">
        <v>244</v>
      </c>
      <c r="B245" s="46" t="s">
        <v>184</v>
      </c>
      <c r="C245" s="69" t="s">
        <v>292</v>
      </c>
      <c r="D245" s="48">
        <v>60</v>
      </c>
      <c r="E245" s="49"/>
      <c r="F245" s="593"/>
      <c r="G245" s="590">
        <v>0</v>
      </c>
      <c r="H245" s="591">
        <v>0</v>
      </c>
      <c r="I245" s="53"/>
      <c r="J245" s="53"/>
      <c r="K245" s="435"/>
      <c r="L245" s="435"/>
      <c r="M245" s="435"/>
      <c r="N245" s="435"/>
      <c r="O245" s="435"/>
      <c r="P245" s="435"/>
      <c r="Q245" s="435"/>
      <c r="R245" s="435"/>
      <c r="S245" s="435"/>
      <c r="T245" s="435"/>
      <c r="U245" s="435"/>
    </row>
    <row r="246" spans="1:21" s="54" customFormat="1" ht="18">
      <c r="A246" s="429">
        <v>245</v>
      </c>
      <c r="B246" s="46" t="s">
        <v>188</v>
      </c>
      <c r="C246" s="69" t="s">
        <v>292</v>
      </c>
      <c r="D246" s="48">
        <v>60</v>
      </c>
      <c r="E246" s="49"/>
      <c r="F246" s="593"/>
      <c r="G246" s="590">
        <v>0</v>
      </c>
      <c r="H246" s="591">
        <v>0</v>
      </c>
      <c r="I246" s="53"/>
      <c r="J246" s="53"/>
      <c r="K246" s="435"/>
      <c r="L246" s="435"/>
      <c r="M246" s="435"/>
      <c r="N246" s="435"/>
      <c r="O246" s="435"/>
      <c r="P246" s="435"/>
      <c r="Q246" s="435"/>
      <c r="R246" s="435"/>
      <c r="S246" s="435"/>
      <c r="T246" s="435"/>
      <c r="U246" s="435"/>
    </row>
    <row r="247" spans="1:21" s="54" customFormat="1" ht="18">
      <c r="A247" s="429">
        <v>246</v>
      </c>
      <c r="B247" s="46" t="s">
        <v>185</v>
      </c>
      <c r="C247" s="69" t="s">
        <v>292</v>
      </c>
      <c r="D247" s="48">
        <v>20</v>
      </c>
      <c r="E247" s="49"/>
      <c r="F247" s="593"/>
      <c r="G247" s="590">
        <v>0</v>
      </c>
      <c r="H247" s="591">
        <v>0</v>
      </c>
      <c r="I247" s="53"/>
      <c r="J247" s="53"/>
      <c r="K247" s="435"/>
      <c r="L247" s="435"/>
      <c r="M247" s="435"/>
      <c r="N247" s="435"/>
      <c r="O247" s="435"/>
      <c r="P247" s="435"/>
      <c r="Q247" s="435"/>
      <c r="R247" s="435"/>
      <c r="S247" s="435"/>
      <c r="T247" s="435"/>
      <c r="U247" s="435"/>
    </row>
    <row r="248" spans="1:21" s="54" customFormat="1" ht="18">
      <c r="A248" s="429">
        <v>247</v>
      </c>
      <c r="B248" s="46" t="s">
        <v>186</v>
      </c>
      <c r="C248" s="69" t="s">
        <v>292</v>
      </c>
      <c r="D248" s="48">
        <v>20</v>
      </c>
      <c r="E248" s="49"/>
      <c r="F248" s="593"/>
      <c r="G248" s="590">
        <v>0</v>
      </c>
      <c r="H248" s="591">
        <v>0</v>
      </c>
      <c r="I248" s="53"/>
      <c r="J248" s="53"/>
      <c r="K248" s="435"/>
      <c r="L248" s="435"/>
      <c r="M248" s="435"/>
      <c r="N248" s="435"/>
      <c r="O248" s="435"/>
      <c r="P248" s="435"/>
      <c r="Q248" s="435"/>
      <c r="R248" s="435"/>
      <c r="S248" s="435"/>
      <c r="T248" s="435"/>
      <c r="U248" s="435"/>
    </row>
    <row r="249" spans="1:21" s="54" customFormat="1" ht="18">
      <c r="A249" s="429">
        <v>248</v>
      </c>
      <c r="B249" s="46" t="s">
        <v>189</v>
      </c>
      <c r="C249" s="69" t="s">
        <v>292</v>
      </c>
      <c r="D249" s="48">
        <v>40</v>
      </c>
      <c r="E249" s="49"/>
      <c r="F249" s="589"/>
      <c r="G249" s="590">
        <v>0</v>
      </c>
      <c r="H249" s="591">
        <v>0</v>
      </c>
      <c r="I249" s="53"/>
      <c r="J249" s="53"/>
      <c r="K249" s="435"/>
      <c r="L249" s="435"/>
      <c r="M249" s="435"/>
      <c r="N249" s="435"/>
      <c r="O249" s="435"/>
      <c r="P249" s="435"/>
      <c r="Q249" s="435"/>
      <c r="R249" s="435"/>
      <c r="S249" s="435"/>
      <c r="T249" s="435"/>
      <c r="U249" s="435"/>
    </row>
    <row r="250" spans="1:21" ht="18">
      <c r="A250" s="429">
        <v>249</v>
      </c>
      <c r="B250" s="46" t="s">
        <v>190</v>
      </c>
      <c r="C250" s="69" t="s">
        <v>292</v>
      </c>
      <c r="D250" s="48">
        <v>40</v>
      </c>
      <c r="E250" s="49"/>
      <c r="F250" s="589"/>
      <c r="G250" s="590">
        <v>0</v>
      </c>
      <c r="H250" s="591">
        <v>0</v>
      </c>
      <c r="I250" s="50"/>
      <c r="J250" s="50"/>
      <c r="K250" s="419"/>
      <c r="L250" s="419"/>
      <c r="M250" s="419"/>
      <c r="N250" s="419"/>
      <c r="O250" s="419"/>
      <c r="P250" s="419"/>
      <c r="Q250" s="419"/>
      <c r="R250" s="419"/>
      <c r="S250" s="419"/>
      <c r="T250" s="419"/>
      <c r="U250" s="419"/>
    </row>
    <row r="251" spans="1:21" ht="18">
      <c r="A251" s="429">
        <v>250</v>
      </c>
      <c r="B251" s="46" t="s">
        <v>187</v>
      </c>
      <c r="C251" s="69" t="s">
        <v>292</v>
      </c>
      <c r="D251" s="48">
        <v>32</v>
      </c>
      <c r="E251" s="49"/>
      <c r="F251" s="589"/>
      <c r="G251" s="590">
        <v>0</v>
      </c>
      <c r="H251" s="591">
        <v>0</v>
      </c>
      <c r="I251" s="50"/>
      <c r="J251" s="50"/>
      <c r="K251" s="419"/>
      <c r="L251" s="419"/>
      <c r="M251" s="419"/>
      <c r="N251" s="419"/>
      <c r="O251" s="419"/>
      <c r="P251" s="419"/>
      <c r="Q251" s="419"/>
      <c r="R251" s="419"/>
      <c r="S251" s="419"/>
      <c r="T251" s="419"/>
      <c r="U251" s="419"/>
    </row>
    <row r="252" spans="1:21" ht="18">
      <c r="A252" s="429">
        <v>251</v>
      </c>
      <c r="B252" s="46" t="s">
        <v>191</v>
      </c>
      <c r="C252" s="69" t="s">
        <v>292</v>
      </c>
      <c r="D252" s="48">
        <v>600</v>
      </c>
      <c r="E252" s="49"/>
      <c r="F252" s="589"/>
      <c r="G252" s="590">
        <v>0</v>
      </c>
      <c r="H252" s="591">
        <v>0</v>
      </c>
      <c r="I252" s="50"/>
      <c r="J252" s="50"/>
      <c r="K252" s="419"/>
      <c r="L252" s="419"/>
      <c r="M252" s="419"/>
      <c r="N252" s="419"/>
      <c r="O252" s="419"/>
      <c r="P252" s="419"/>
      <c r="Q252" s="419"/>
      <c r="R252" s="419"/>
      <c r="S252" s="419"/>
      <c r="T252" s="419"/>
      <c r="U252" s="419"/>
    </row>
    <row r="253" spans="1:21" ht="18">
      <c r="A253" s="429">
        <v>252</v>
      </c>
      <c r="B253" s="46" t="s">
        <v>192</v>
      </c>
      <c r="C253" s="69" t="s">
        <v>292</v>
      </c>
      <c r="D253" s="48">
        <v>400</v>
      </c>
      <c r="E253" s="49"/>
      <c r="F253" s="593"/>
      <c r="G253" s="590">
        <v>0</v>
      </c>
      <c r="H253" s="591">
        <v>0</v>
      </c>
      <c r="I253" s="50"/>
      <c r="J253" s="50"/>
      <c r="K253" s="419"/>
      <c r="L253" s="419"/>
      <c r="M253" s="419"/>
      <c r="N253" s="419"/>
      <c r="O253" s="419"/>
      <c r="P253" s="419"/>
      <c r="Q253" s="419"/>
      <c r="R253" s="419"/>
      <c r="S253" s="419"/>
      <c r="T253" s="419"/>
      <c r="U253" s="419"/>
    </row>
    <row r="254" spans="1:21" s="54" customFormat="1" ht="18">
      <c r="A254" s="429">
        <v>253</v>
      </c>
      <c r="B254" s="46" t="s">
        <v>193</v>
      </c>
      <c r="C254" s="69" t="s">
        <v>292</v>
      </c>
      <c r="D254" s="48">
        <v>48</v>
      </c>
      <c r="E254" s="49">
        <v>20141</v>
      </c>
      <c r="F254" s="593">
        <v>0</v>
      </c>
      <c r="G254" s="590">
        <v>20141</v>
      </c>
      <c r="H254" s="591">
        <v>966768</v>
      </c>
      <c r="I254" s="53" t="s">
        <v>686</v>
      </c>
      <c r="J254" s="53" t="s">
        <v>1416</v>
      </c>
      <c r="K254" s="435"/>
      <c r="L254" s="435"/>
      <c r="M254" s="435"/>
      <c r="N254" s="435"/>
      <c r="O254" s="435"/>
      <c r="P254" s="435"/>
      <c r="Q254" s="435"/>
      <c r="R254" s="435"/>
      <c r="S254" s="435"/>
      <c r="T254" s="435"/>
      <c r="U254" s="435"/>
    </row>
    <row r="255" spans="1:21" s="54" customFormat="1" ht="18">
      <c r="A255" s="429">
        <v>254</v>
      </c>
      <c r="B255" s="46" t="s">
        <v>194</v>
      </c>
      <c r="C255" s="69" t="s">
        <v>292</v>
      </c>
      <c r="D255" s="48">
        <v>320</v>
      </c>
      <c r="E255" s="49"/>
      <c r="F255" s="593"/>
      <c r="G255" s="590">
        <v>0</v>
      </c>
      <c r="H255" s="591">
        <v>0</v>
      </c>
      <c r="I255" s="53"/>
      <c r="J255" s="53"/>
      <c r="K255" s="435"/>
      <c r="L255" s="435"/>
      <c r="M255" s="435"/>
      <c r="N255" s="435"/>
      <c r="O255" s="435"/>
      <c r="P255" s="435"/>
      <c r="Q255" s="435"/>
      <c r="R255" s="435"/>
      <c r="S255" s="435"/>
      <c r="T255" s="435"/>
      <c r="U255" s="435"/>
    </row>
    <row r="256" spans="1:21" s="54" customFormat="1" ht="18">
      <c r="A256" s="429">
        <v>255</v>
      </c>
      <c r="B256" s="46" t="s">
        <v>195</v>
      </c>
      <c r="C256" s="69" t="s">
        <v>327</v>
      </c>
      <c r="D256" s="48">
        <v>4</v>
      </c>
      <c r="E256" s="49">
        <v>22468</v>
      </c>
      <c r="F256" s="593">
        <v>0</v>
      </c>
      <c r="G256" s="590">
        <v>22468</v>
      </c>
      <c r="H256" s="591">
        <v>89872</v>
      </c>
      <c r="I256" s="53" t="s">
        <v>509</v>
      </c>
      <c r="J256" s="53" t="s">
        <v>1459</v>
      </c>
      <c r="K256" s="435"/>
      <c r="L256" s="435"/>
      <c r="M256" s="435"/>
      <c r="N256" s="435"/>
      <c r="O256" s="435"/>
      <c r="P256" s="435"/>
      <c r="Q256" s="435"/>
      <c r="R256" s="435"/>
      <c r="S256" s="435"/>
      <c r="T256" s="435"/>
      <c r="U256" s="435"/>
    </row>
    <row r="257" spans="1:21" s="63" customFormat="1" ht="18">
      <c r="A257" s="429">
        <v>256</v>
      </c>
      <c r="B257" s="46" t="s">
        <v>196</v>
      </c>
      <c r="C257" s="69" t="s">
        <v>327</v>
      </c>
      <c r="D257" s="48">
        <v>4</v>
      </c>
      <c r="E257" s="49">
        <v>20554</v>
      </c>
      <c r="F257" s="596">
        <v>0</v>
      </c>
      <c r="G257" s="590">
        <v>20554</v>
      </c>
      <c r="H257" s="591">
        <v>82216</v>
      </c>
      <c r="I257" s="444" t="s">
        <v>509</v>
      </c>
      <c r="J257" s="444" t="s">
        <v>1459</v>
      </c>
      <c r="K257" s="445"/>
      <c r="L257" s="445"/>
      <c r="M257" s="445"/>
      <c r="N257" s="445"/>
      <c r="O257" s="445"/>
      <c r="P257" s="445"/>
      <c r="Q257" s="445"/>
      <c r="R257" s="445"/>
      <c r="S257" s="445"/>
      <c r="T257" s="445"/>
      <c r="U257" s="445"/>
    </row>
    <row r="258" spans="1:21" s="63" customFormat="1" ht="18">
      <c r="A258" s="429">
        <v>257</v>
      </c>
      <c r="B258" s="46" t="s">
        <v>799</v>
      </c>
      <c r="C258" s="69" t="s">
        <v>317</v>
      </c>
      <c r="D258" s="48">
        <v>4</v>
      </c>
      <c r="E258" s="49">
        <v>51118</v>
      </c>
      <c r="F258" s="596">
        <v>0</v>
      </c>
      <c r="G258" s="590">
        <v>51118</v>
      </c>
      <c r="H258" s="591">
        <v>204472</v>
      </c>
      <c r="I258" s="444" t="s">
        <v>369</v>
      </c>
      <c r="J258" s="444" t="s">
        <v>1417</v>
      </c>
      <c r="K258" s="445"/>
      <c r="L258" s="445"/>
      <c r="M258" s="445"/>
      <c r="N258" s="445"/>
      <c r="O258" s="445"/>
      <c r="P258" s="445"/>
      <c r="Q258" s="445"/>
      <c r="R258" s="445"/>
      <c r="S258" s="445"/>
      <c r="T258" s="445"/>
      <c r="U258" s="445"/>
    </row>
    <row r="259" spans="1:21" s="58" customFormat="1" ht="18">
      <c r="A259" s="429">
        <v>258</v>
      </c>
      <c r="B259" s="46" t="s">
        <v>198</v>
      </c>
      <c r="C259" s="69" t="s">
        <v>328</v>
      </c>
      <c r="D259" s="48">
        <v>4</v>
      </c>
      <c r="E259" s="49">
        <v>41965</v>
      </c>
      <c r="F259" s="595">
        <v>0</v>
      </c>
      <c r="G259" s="590">
        <v>41965</v>
      </c>
      <c r="H259" s="591">
        <v>167860</v>
      </c>
      <c r="I259" s="59" t="s">
        <v>369</v>
      </c>
      <c r="J259" s="59" t="s">
        <v>674</v>
      </c>
      <c r="K259" s="437"/>
      <c r="L259" s="437"/>
      <c r="M259" s="437"/>
      <c r="N259" s="437"/>
      <c r="O259" s="437"/>
      <c r="P259" s="437"/>
      <c r="Q259" s="437"/>
      <c r="R259" s="437"/>
      <c r="S259" s="437"/>
      <c r="T259" s="437"/>
      <c r="U259" s="437"/>
    </row>
    <row r="260" spans="1:21" s="60" customFormat="1" ht="18">
      <c r="A260" s="429">
        <v>259</v>
      </c>
      <c r="B260" s="55" t="s">
        <v>213</v>
      </c>
      <c r="C260" s="592" t="s">
        <v>292</v>
      </c>
      <c r="D260" s="48">
        <v>36</v>
      </c>
      <c r="E260" s="49">
        <v>56419</v>
      </c>
      <c r="F260" s="589">
        <v>0</v>
      </c>
      <c r="G260" s="590">
        <v>56419</v>
      </c>
      <c r="H260" s="591">
        <v>2031084</v>
      </c>
      <c r="I260" s="66" t="s">
        <v>686</v>
      </c>
      <c r="J260" s="66" t="s">
        <v>1418</v>
      </c>
      <c r="K260" s="438"/>
      <c r="L260" s="438"/>
      <c r="M260" s="438"/>
      <c r="N260" s="438"/>
      <c r="O260" s="438"/>
      <c r="P260" s="438"/>
      <c r="Q260" s="438"/>
      <c r="R260" s="438"/>
      <c r="S260" s="438"/>
      <c r="T260" s="438"/>
      <c r="U260" s="438"/>
    </row>
    <row r="261" spans="1:21" s="58" customFormat="1" ht="54">
      <c r="A261" s="429">
        <v>260</v>
      </c>
      <c r="B261" s="55" t="s">
        <v>800</v>
      </c>
      <c r="C261" s="592" t="s">
        <v>292</v>
      </c>
      <c r="D261" s="48">
        <v>200</v>
      </c>
      <c r="E261" s="49">
        <v>2351</v>
      </c>
      <c r="F261" s="595">
        <v>0</v>
      </c>
      <c r="G261" s="590">
        <v>2351</v>
      </c>
      <c r="H261" s="591">
        <v>470200</v>
      </c>
      <c r="I261" s="59" t="s">
        <v>509</v>
      </c>
      <c r="J261" s="59" t="s">
        <v>1420</v>
      </c>
      <c r="K261" s="437"/>
      <c r="L261" s="437"/>
      <c r="M261" s="437"/>
      <c r="N261" s="437"/>
      <c r="O261" s="437"/>
      <c r="P261" s="437"/>
      <c r="Q261" s="437"/>
      <c r="R261" s="437"/>
      <c r="S261" s="437"/>
      <c r="T261" s="437"/>
      <c r="U261" s="437"/>
    </row>
    <row r="262" spans="1:21" s="58" customFormat="1" ht="54">
      <c r="A262" s="429">
        <v>261</v>
      </c>
      <c r="B262" s="55" t="s">
        <v>801</v>
      </c>
      <c r="C262" s="592"/>
      <c r="D262" s="48">
        <v>200</v>
      </c>
      <c r="E262" s="49">
        <v>3109</v>
      </c>
      <c r="F262" s="595">
        <v>0</v>
      </c>
      <c r="G262" s="590">
        <v>3109</v>
      </c>
      <c r="H262" s="591">
        <v>621800</v>
      </c>
      <c r="I262" s="59" t="s">
        <v>509</v>
      </c>
      <c r="J262" s="59" t="s">
        <v>1420</v>
      </c>
      <c r="K262" s="437"/>
      <c r="L262" s="437"/>
      <c r="M262" s="437"/>
      <c r="N262" s="437"/>
      <c r="O262" s="437"/>
      <c r="P262" s="437"/>
      <c r="Q262" s="437"/>
      <c r="R262" s="437"/>
      <c r="S262" s="437"/>
      <c r="T262" s="437"/>
      <c r="U262" s="437"/>
    </row>
    <row r="263" spans="1:21" s="58" customFormat="1" ht="36">
      <c r="A263" s="429">
        <v>262</v>
      </c>
      <c r="B263" s="46" t="s">
        <v>802</v>
      </c>
      <c r="C263" s="69" t="s">
        <v>292</v>
      </c>
      <c r="D263" s="48">
        <v>20</v>
      </c>
      <c r="E263" s="49"/>
      <c r="F263" s="595"/>
      <c r="G263" s="590">
        <v>0</v>
      </c>
      <c r="H263" s="591">
        <v>0</v>
      </c>
      <c r="I263" s="59"/>
      <c r="J263" s="59"/>
      <c r="K263" s="437"/>
      <c r="L263" s="437"/>
      <c r="M263" s="437"/>
      <c r="N263" s="437"/>
      <c r="O263" s="437"/>
      <c r="P263" s="437"/>
      <c r="Q263" s="437"/>
      <c r="R263" s="437"/>
      <c r="S263" s="437"/>
      <c r="T263" s="437"/>
      <c r="U263" s="437"/>
    </row>
    <row r="264" spans="1:21" s="58" customFormat="1" ht="36">
      <c r="A264" s="429">
        <v>263</v>
      </c>
      <c r="B264" s="46" t="s">
        <v>199</v>
      </c>
      <c r="C264" s="69" t="s">
        <v>292</v>
      </c>
      <c r="D264" s="48">
        <v>120</v>
      </c>
      <c r="E264" s="49">
        <v>8168</v>
      </c>
      <c r="F264" s="595">
        <v>1307</v>
      </c>
      <c r="G264" s="590">
        <v>9475</v>
      </c>
      <c r="H264" s="591">
        <v>1137000</v>
      </c>
      <c r="I264" s="59" t="s">
        <v>509</v>
      </c>
      <c r="J264" s="59" t="s">
        <v>1460</v>
      </c>
      <c r="K264" s="437"/>
      <c r="L264" s="437"/>
      <c r="M264" s="437"/>
      <c r="N264" s="437"/>
      <c r="O264" s="437"/>
      <c r="P264" s="437"/>
      <c r="Q264" s="437"/>
      <c r="R264" s="437"/>
      <c r="S264" s="437"/>
      <c r="T264" s="437"/>
      <c r="U264" s="437"/>
    </row>
    <row r="265" spans="1:21" s="58" customFormat="1" ht="36">
      <c r="A265" s="429">
        <v>264</v>
      </c>
      <c r="B265" s="46" t="s">
        <v>200</v>
      </c>
      <c r="C265" s="69" t="s">
        <v>292</v>
      </c>
      <c r="D265" s="48">
        <v>40</v>
      </c>
      <c r="E265" s="49"/>
      <c r="F265" s="595"/>
      <c r="G265" s="590">
        <v>0</v>
      </c>
      <c r="H265" s="591">
        <v>0</v>
      </c>
      <c r="I265" s="59"/>
      <c r="J265" s="59"/>
      <c r="K265" s="437"/>
      <c r="L265" s="437"/>
      <c r="M265" s="437"/>
      <c r="N265" s="437"/>
      <c r="O265" s="437"/>
      <c r="P265" s="437"/>
      <c r="Q265" s="437"/>
      <c r="R265" s="437"/>
      <c r="S265" s="437"/>
      <c r="T265" s="437"/>
      <c r="U265" s="437"/>
    </row>
    <row r="266" spans="1:21" s="58" customFormat="1" ht="36">
      <c r="A266" s="429">
        <v>265</v>
      </c>
      <c r="B266" s="46" t="s">
        <v>201</v>
      </c>
      <c r="C266" s="69" t="s">
        <v>292</v>
      </c>
      <c r="D266" s="48">
        <v>40</v>
      </c>
      <c r="E266" s="49"/>
      <c r="F266" s="595"/>
      <c r="G266" s="590">
        <v>0</v>
      </c>
      <c r="H266" s="591">
        <v>0</v>
      </c>
      <c r="I266" s="59"/>
      <c r="J266" s="59"/>
      <c r="K266" s="437"/>
      <c r="L266" s="437"/>
      <c r="M266" s="437"/>
      <c r="N266" s="437"/>
      <c r="O266" s="437"/>
      <c r="P266" s="437"/>
      <c r="Q266" s="437"/>
      <c r="R266" s="437"/>
      <c r="S266" s="437"/>
      <c r="T266" s="437"/>
      <c r="U266" s="437"/>
    </row>
    <row r="267" spans="1:21" s="58" customFormat="1" ht="18">
      <c r="A267" s="429">
        <v>266</v>
      </c>
      <c r="B267" s="46" t="s">
        <v>203</v>
      </c>
      <c r="C267" s="69" t="s">
        <v>329</v>
      </c>
      <c r="D267" s="48">
        <v>200</v>
      </c>
      <c r="E267" s="49"/>
      <c r="F267" s="595"/>
      <c r="G267" s="590">
        <v>0</v>
      </c>
      <c r="H267" s="591">
        <v>0</v>
      </c>
      <c r="I267" s="59"/>
      <c r="J267" s="59"/>
      <c r="K267" s="437"/>
      <c r="L267" s="437"/>
      <c r="M267" s="437"/>
      <c r="N267" s="437"/>
      <c r="O267" s="437"/>
      <c r="P267" s="437"/>
      <c r="Q267" s="437"/>
      <c r="R267" s="437"/>
      <c r="S267" s="437"/>
      <c r="T267" s="437"/>
      <c r="U267" s="437"/>
    </row>
    <row r="268" spans="1:21" s="58" customFormat="1" ht="36">
      <c r="A268" s="429">
        <v>267</v>
      </c>
      <c r="B268" s="46" t="s">
        <v>803</v>
      </c>
      <c r="C268" s="69" t="s">
        <v>330</v>
      </c>
      <c r="D268" s="48">
        <v>4</v>
      </c>
      <c r="E268" s="49">
        <v>37507</v>
      </c>
      <c r="F268" s="595">
        <v>0</v>
      </c>
      <c r="G268" s="590">
        <v>37507</v>
      </c>
      <c r="H268" s="591">
        <v>150028</v>
      </c>
      <c r="I268" s="59" t="s">
        <v>369</v>
      </c>
      <c r="J268" s="59" t="s">
        <v>1461</v>
      </c>
      <c r="K268" s="437"/>
      <c r="L268" s="437"/>
      <c r="M268" s="437"/>
      <c r="N268" s="437"/>
      <c r="O268" s="437"/>
      <c r="P268" s="437"/>
      <c r="Q268" s="437"/>
      <c r="R268" s="437"/>
      <c r="S268" s="437"/>
      <c r="T268" s="437"/>
      <c r="U268" s="437"/>
    </row>
    <row r="269" spans="1:21" ht="18">
      <c r="A269" s="429">
        <v>268</v>
      </c>
      <c r="B269" s="46" t="s">
        <v>204</v>
      </c>
      <c r="C269" s="69" t="s">
        <v>292</v>
      </c>
      <c r="D269" s="48">
        <v>48</v>
      </c>
      <c r="E269" s="49">
        <v>6900</v>
      </c>
      <c r="F269" s="589">
        <v>0</v>
      </c>
      <c r="G269" s="590">
        <v>6900</v>
      </c>
      <c r="H269" s="591">
        <v>331200</v>
      </c>
      <c r="I269" s="50" t="s">
        <v>686</v>
      </c>
      <c r="J269" s="50" t="s">
        <v>1462</v>
      </c>
      <c r="K269" s="419"/>
      <c r="L269" s="419"/>
      <c r="M269" s="419"/>
      <c r="N269" s="419"/>
      <c r="O269" s="419"/>
      <c r="P269" s="419"/>
      <c r="Q269" s="419"/>
      <c r="R269" s="419"/>
      <c r="S269" s="419"/>
      <c r="T269" s="419"/>
      <c r="U269" s="419"/>
    </row>
    <row r="270" spans="1:21" ht="18">
      <c r="A270" s="429">
        <v>269</v>
      </c>
      <c r="B270" s="46" t="s">
        <v>205</v>
      </c>
      <c r="C270" s="69" t="s">
        <v>292</v>
      </c>
      <c r="D270" s="48">
        <v>288</v>
      </c>
      <c r="E270" s="49">
        <v>7549</v>
      </c>
      <c r="F270" s="589">
        <v>0</v>
      </c>
      <c r="G270" s="590">
        <v>7549</v>
      </c>
      <c r="H270" s="591">
        <v>2174112</v>
      </c>
      <c r="I270" s="50" t="s">
        <v>686</v>
      </c>
      <c r="J270" s="50" t="s">
        <v>1462</v>
      </c>
      <c r="K270" s="419"/>
      <c r="L270" s="419"/>
      <c r="M270" s="419"/>
      <c r="N270" s="419"/>
      <c r="O270" s="419"/>
      <c r="P270" s="419"/>
      <c r="Q270" s="419"/>
      <c r="R270" s="419"/>
      <c r="S270" s="419"/>
      <c r="T270" s="419"/>
      <c r="U270" s="419"/>
    </row>
    <row r="271" spans="1:21" ht="18">
      <c r="A271" s="429">
        <v>270</v>
      </c>
      <c r="B271" s="46" t="s">
        <v>206</v>
      </c>
      <c r="C271" s="69" t="s">
        <v>292</v>
      </c>
      <c r="D271" s="48">
        <v>192</v>
      </c>
      <c r="E271" s="49">
        <v>7435</v>
      </c>
      <c r="F271" s="589">
        <v>0</v>
      </c>
      <c r="G271" s="590">
        <v>7435</v>
      </c>
      <c r="H271" s="591">
        <v>1427520</v>
      </c>
      <c r="I271" s="50" t="s">
        <v>686</v>
      </c>
      <c r="J271" s="50" t="s">
        <v>1462</v>
      </c>
      <c r="K271" s="419"/>
      <c r="L271" s="419"/>
      <c r="M271" s="419"/>
      <c r="N271" s="419"/>
      <c r="O271" s="419"/>
      <c r="P271" s="419"/>
      <c r="Q271" s="419"/>
      <c r="R271" s="419"/>
      <c r="S271" s="419"/>
      <c r="T271" s="419"/>
      <c r="U271" s="419"/>
    </row>
    <row r="272" spans="1:21" ht="18">
      <c r="A272" s="429">
        <v>271</v>
      </c>
      <c r="B272" s="46" t="s">
        <v>207</v>
      </c>
      <c r="C272" s="69" t="s">
        <v>292</v>
      </c>
      <c r="D272" s="48">
        <v>48</v>
      </c>
      <c r="E272" s="49">
        <v>16203</v>
      </c>
      <c r="F272" s="589">
        <v>0</v>
      </c>
      <c r="G272" s="590">
        <v>16203</v>
      </c>
      <c r="H272" s="591">
        <v>777744</v>
      </c>
      <c r="I272" s="50" t="s">
        <v>686</v>
      </c>
      <c r="J272" s="50" t="s">
        <v>1462</v>
      </c>
      <c r="K272" s="419"/>
      <c r="L272" s="419"/>
      <c r="M272" s="419"/>
      <c r="N272" s="419"/>
      <c r="O272" s="419"/>
      <c r="P272" s="419"/>
      <c r="Q272" s="419"/>
      <c r="R272" s="419"/>
      <c r="S272" s="419"/>
      <c r="T272" s="419"/>
      <c r="U272" s="419"/>
    </row>
    <row r="273" spans="1:21" ht="18">
      <c r="A273" s="429">
        <v>272</v>
      </c>
      <c r="B273" s="46" t="s">
        <v>208</v>
      </c>
      <c r="C273" s="69" t="s">
        <v>292</v>
      </c>
      <c r="D273" s="48">
        <v>192</v>
      </c>
      <c r="E273" s="49">
        <v>7549</v>
      </c>
      <c r="F273" s="589">
        <v>0</v>
      </c>
      <c r="G273" s="590">
        <v>7549</v>
      </c>
      <c r="H273" s="591">
        <v>1449408</v>
      </c>
      <c r="I273" s="50" t="s">
        <v>686</v>
      </c>
      <c r="J273" s="50" t="s">
        <v>1462</v>
      </c>
      <c r="K273" s="419"/>
      <c r="L273" s="419"/>
      <c r="M273" s="419"/>
      <c r="N273" s="419"/>
      <c r="O273" s="419"/>
      <c r="P273" s="419"/>
      <c r="Q273" s="419"/>
      <c r="R273" s="419"/>
      <c r="S273" s="419"/>
      <c r="T273" s="419"/>
      <c r="U273" s="419"/>
    </row>
    <row r="274" spans="1:21" ht="18">
      <c r="A274" s="429">
        <v>273</v>
      </c>
      <c r="B274" s="46" t="s">
        <v>209</v>
      </c>
      <c r="C274" s="69" t="s">
        <v>292</v>
      </c>
      <c r="D274" s="48">
        <v>288</v>
      </c>
      <c r="E274" s="49">
        <v>8512</v>
      </c>
      <c r="F274" s="589">
        <v>0</v>
      </c>
      <c r="G274" s="590">
        <v>8512</v>
      </c>
      <c r="H274" s="591">
        <v>2451456</v>
      </c>
      <c r="I274" s="50" t="s">
        <v>686</v>
      </c>
      <c r="J274" s="50" t="s">
        <v>1462</v>
      </c>
      <c r="K274" s="419"/>
      <c r="L274" s="419"/>
      <c r="M274" s="419"/>
      <c r="N274" s="419"/>
      <c r="O274" s="419"/>
      <c r="P274" s="419"/>
      <c r="Q274" s="419"/>
      <c r="R274" s="419"/>
      <c r="S274" s="419"/>
      <c r="T274" s="419"/>
      <c r="U274" s="419"/>
    </row>
    <row r="275" spans="1:21" ht="18">
      <c r="A275" s="429">
        <v>274</v>
      </c>
      <c r="B275" s="46" t="s">
        <v>210</v>
      </c>
      <c r="C275" s="69" t="s">
        <v>292</v>
      </c>
      <c r="D275" s="48">
        <v>288</v>
      </c>
      <c r="E275" s="49">
        <v>7435</v>
      </c>
      <c r="F275" s="589">
        <v>0</v>
      </c>
      <c r="G275" s="590">
        <v>7435</v>
      </c>
      <c r="H275" s="591">
        <v>2141280</v>
      </c>
      <c r="I275" s="50" t="s">
        <v>686</v>
      </c>
      <c r="J275" s="50" t="s">
        <v>1462</v>
      </c>
      <c r="K275" s="419"/>
      <c r="L275" s="419"/>
      <c r="M275" s="419"/>
      <c r="N275" s="419"/>
      <c r="O275" s="419"/>
      <c r="P275" s="419"/>
      <c r="Q275" s="419"/>
      <c r="R275" s="419"/>
      <c r="S275" s="419"/>
      <c r="T275" s="419"/>
      <c r="U275" s="419"/>
    </row>
    <row r="276" spans="1:21" ht="18">
      <c r="A276" s="429">
        <v>275</v>
      </c>
      <c r="B276" s="55" t="s">
        <v>804</v>
      </c>
      <c r="C276" s="592" t="s">
        <v>292</v>
      </c>
      <c r="D276" s="48">
        <v>48</v>
      </c>
      <c r="E276" s="49">
        <v>8512</v>
      </c>
      <c r="F276" s="589">
        <v>0</v>
      </c>
      <c r="G276" s="590">
        <v>8512</v>
      </c>
      <c r="H276" s="591">
        <v>408576</v>
      </c>
      <c r="I276" s="50" t="s">
        <v>686</v>
      </c>
      <c r="J276" s="50" t="s">
        <v>1462</v>
      </c>
      <c r="K276" s="419"/>
      <c r="L276" s="419"/>
      <c r="M276" s="419"/>
      <c r="N276" s="419"/>
      <c r="O276" s="419"/>
      <c r="P276" s="419"/>
      <c r="Q276" s="419"/>
      <c r="R276" s="419"/>
      <c r="S276" s="419"/>
      <c r="T276" s="419"/>
      <c r="U276" s="419"/>
    </row>
    <row r="277" spans="1:21" ht="18">
      <c r="A277" s="429">
        <v>276</v>
      </c>
      <c r="B277" s="46" t="s">
        <v>211</v>
      </c>
      <c r="C277" s="69" t="s">
        <v>292</v>
      </c>
      <c r="D277" s="48">
        <v>192</v>
      </c>
      <c r="E277" s="49">
        <v>12455</v>
      </c>
      <c r="F277" s="589">
        <v>0</v>
      </c>
      <c r="G277" s="590">
        <v>12455</v>
      </c>
      <c r="H277" s="591">
        <v>2391360</v>
      </c>
      <c r="I277" s="50" t="s">
        <v>686</v>
      </c>
      <c r="J277" s="50" t="s">
        <v>1462</v>
      </c>
      <c r="K277" s="419"/>
      <c r="L277" s="419"/>
      <c r="M277" s="419"/>
      <c r="N277" s="419"/>
      <c r="O277" s="419"/>
      <c r="P277" s="419"/>
      <c r="Q277" s="419"/>
      <c r="R277" s="419"/>
      <c r="S277" s="419"/>
      <c r="T277" s="419"/>
      <c r="U277" s="419"/>
    </row>
    <row r="278" spans="1:21" s="67" customFormat="1" ht="18">
      <c r="A278" s="429">
        <v>277</v>
      </c>
      <c r="B278" s="46" t="s">
        <v>212</v>
      </c>
      <c r="C278" s="69" t="s">
        <v>292</v>
      </c>
      <c r="D278" s="48">
        <v>96</v>
      </c>
      <c r="E278" s="49">
        <v>7435</v>
      </c>
      <c r="F278" s="598">
        <v>0</v>
      </c>
      <c r="G278" s="590">
        <v>7435</v>
      </c>
      <c r="H278" s="591">
        <v>713760</v>
      </c>
      <c r="I278" s="68" t="s">
        <v>686</v>
      </c>
      <c r="J278" s="68" t="s">
        <v>1462</v>
      </c>
      <c r="K278" s="452"/>
      <c r="L278" s="452"/>
      <c r="M278" s="452"/>
      <c r="N278" s="452"/>
      <c r="O278" s="452"/>
      <c r="P278" s="452"/>
      <c r="Q278" s="452"/>
      <c r="R278" s="452"/>
      <c r="S278" s="452"/>
      <c r="T278" s="452"/>
      <c r="U278" s="452"/>
    </row>
    <row r="279" spans="1:21" s="67" customFormat="1" ht="18">
      <c r="A279" s="429">
        <v>278</v>
      </c>
      <c r="B279" s="55" t="s">
        <v>805</v>
      </c>
      <c r="C279" s="592" t="s">
        <v>292</v>
      </c>
      <c r="D279" s="48">
        <v>48</v>
      </c>
      <c r="E279" s="49">
        <v>12455</v>
      </c>
      <c r="F279" s="598">
        <v>0</v>
      </c>
      <c r="G279" s="590">
        <v>12455</v>
      </c>
      <c r="H279" s="591">
        <v>597840</v>
      </c>
      <c r="I279" s="68" t="s">
        <v>686</v>
      </c>
      <c r="J279" s="68" t="s">
        <v>1462</v>
      </c>
      <c r="K279" s="452"/>
      <c r="L279" s="452"/>
      <c r="M279" s="452"/>
      <c r="N279" s="452"/>
      <c r="O279" s="452"/>
      <c r="P279" s="452"/>
      <c r="Q279" s="452"/>
      <c r="R279" s="452"/>
      <c r="S279" s="452"/>
      <c r="T279" s="452"/>
      <c r="U279" s="452"/>
    </row>
    <row r="280" spans="1:21" s="67" customFormat="1" ht="18">
      <c r="A280" s="429">
        <v>279</v>
      </c>
      <c r="B280" s="46" t="s">
        <v>214</v>
      </c>
      <c r="C280" s="69" t="s">
        <v>292</v>
      </c>
      <c r="D280" s="48">
        <v>16</v>
      </c>
      <c r="E280" s="49">
        <v>271439</v>
      </c>
      <c r="F280" s="598">
        <v>43430</v>
      </c>
      <c r="G280" s="590">
        <v>314869</v>
      </c>
      <c r="H280" s="591">
        <v>5037904</v>
      </c>
      <c r="I280" s="68" t="s">
        <v>686</v>
      </c>
      <c r="J280" s="68" t="s">
        <v>500</v>
      </c>
      <c r="K280" s="452"/>
      <c r="L280" s="452"/>
      <c r="M280" s="452"/>
      <c r="N280" s="452"/>
      <c r="O280" s="452"/>
      <c r="P280" s="452"/>
      <c r="Q280" s="452"/>
      <c r="R280" s="452"/>
      <c r="S280" s="452"/>
      <c r="T280" s="452"/>
      <c r="U280" s="452"/>
    </row>
    <row r="281" spans="1:21" s="54" customFormat="1" ht="18">
      <c r="A281" s="429">
        <v>280</v>
      </c>
      <c r="B281" s="46" t="s">
        <v>215</v>
      </c>
      <c r="C281" s="69" t="s">
        <v>292</v>
      </c>
      <c r="D281" s="48">
        <v>16</v>
      </c>
      <c r="E281" s="49">
        <v>241956</v>
      </c>
      <c r="F281" s="589">
        <v>38713</v>
      </c>
      <c r="G281" s="590">
        <v>280669</v>
      </c>
      <c r="H281" s="591">
        <v>4490704</v>
      </c>
      <c r="I281" s="53" t="s">
        <v>686</v>
      </c>
      <c r="J281" s="53" t="s">
        <v>500</v>
      </c>
      <c r="K281" s="435"/>
      <c r="L281" s="435"/>
      <c r="M281" s="435"/>
      <c r="N281" s="435"/>
      <c r="O281" s="435"/>
      <c r="P281" s="435"/>
      <c r="Q281" s="435"/>
      <c r="R281" s="435"/>
      <c r="S281" s="435"/>
      <c r="T281" s="435"/>
      <c r="U281" s="435"/>
    </row>
    <row r="282" spans="1:21" ht="18">
      <c r="A282" s="429">
        <v>281</v>
      </c>
      <c r="B282" s="46" t="s">
        <v>216</v>
      </c>
      <c r="C282" s="69" t="s">
        <v>292</v>
      </c>
      <c r="D282" s="48">
        <v>16</v>
      </c>
      <c r="E282" s="49">
        <v>273903</v>
      </c>
      <c r="F282" s="589">
        <v>43824</v>
      </c>
      <c r="G282" s="590">
        <v>317727</v>
      </c>
      <c r="H282" s="591">
        <v>5083632</v>
      </c>
      <c r="I282" s="50" t="s">
        <v>686</v>
      </c>
      <c r="J282" s="50" t="s">
        <v>500</v>
      </c>
      <c r="K282" s="419"/>
      <c r="L282" s="419"/>
      <c r="M282" s="419"/>
      <c r="N282" s="419"/>
      <c r="O282" s="419"/>
      <c r="P282" s="419"/>
      <c r="Q282" s="419"/>
      <c r="R282" s="419"/>
      <c r="S282" s="419"/>
      <c r="T282" s="419"/>
      <c r="U282" s="419"/>
    </row>
    <row r="283" spans="1:21" ht="18">
      <c r="A283" s="429">
        <v>282</v>
      </c>
      <c r="B283" s="46" t="s">
        <v>217</v>
      </c>
      <c r="C283" s="69" t="s">
        <v>292</v>
      </c>
      <c r="D283" s="48">
        <v>48</v>
      </c>
      <c r="E283" s="49">
        <v>6792</v>
      </c>
      <c r="F283" s="589">
        <v>0</v>
      </c>
      <c r="G283" s="590">
        <v>6792</v>
      </c>
      <c r="H283" s="591">
        <v>326016</v>
      </c>
      <c r="I283" s="50" t="s">
        <v>686</v>
      </c>
      <c r="J283" s="50" t="s">
        <v>1463</v>
      </c>
      <c r="K283" s="419"/>
      <c r="L283" s="419"/>
      <c r="M283" s="419"/>
      <c r="N283" s="419"/>
      <c r="O283" s="419"/>
      <c r="P283" s="419"/>
      <c r="Q283" s="419"/>
      <c r="R283" s="419"/>
      <c r="S283" s="419"/>
      <c r="T283" s="419"/>
      <c r="U283" s="419"/>
    </row>
    <row r="284" spans="1:21" ht="18">
      <c r="A284" s="429">
        <v>283</v>
      </c>
      <c r="B284" s="46" t="s">
        <v>218</v>
      </c>
      <c r="C284" s="69" t="s">
        <v>292</v>
      </c>
      <c r="D284" s="48">
        <v>96</v>
      </c>
      <c r="E284" s="49">
        <v>4456</v>
      </c>
      <c r="F284" s="589">
        <v>0</v>
      </c>
      <c r="G284" s="590">
        <v>4456</v>
      </c>
      <c r="H284" s="591">
        <v>427776</v>
      </c>
      <c r="I284" s="50" t="s">
        <v>686</v>
      </c>
      <c r="J284" s="50" t="s">
        <v>1463</v>
      </c>
      <c r="K284" s="419"/>
      <c r="L284" s="419"/>
      <c r="M284" s="419"/>
      <c r="N284" s="419"/>
      <c r="O284" s="419"/>
      <c r="P284" s="419"/>
      <c r="Q284" s="419"/>
      <c r="R284" s="419"/>
      <c r="S284" s="419"/>
      <c r="T284" s="419"/>
      <c r="U284" s="419"/>
    </row>
    <row r="285" spans="1:21" ht="18">
      <c r="A285" s="429">
        <v>284</v>
      </c>
      <c r="B285" s="46" t="s">
        <v>219</v>
      </c>
      <c r="C285" s="69" t="s">
        <v>292</v>
      </c>
      <c r="D285" s="48">
        <v>48</v>
      </c>
      <c r="E285" s="49">
        <v>6792</v>
      </c>
      <c r="F285" s="589">
        <v>0</v>
      </c>
      <c r="G285" s="590">
        <v>6792</v>
      </c>
      <c r="H285" s="591">
        <v>326016</v>
      </c>
      <c r="I285" s="50" t="s">
        <v>686</v>
      </c>
      <c r="J285" s="50" t="s">
        <v>1463</v>
      </c>
      <c r="K285" s="419"/>
      <c r="L285" s="419"/>
      <c r="M285" s="419"/>
      <c r="N285" s="419"/>
      <c r="O285" s="419"/>
      <c r="P285" s="419"/>
      <c r="Q285" s="419"/>
      <c r="R285" s="419"/>
      <c r="S285" s="419"/>
      <c r="T285" s="419"/>
      <c r="U285" s="419"/>
    </row>
    <row r="286" spans="1:21" ht="18">
      <c r="A286" s="429">
        <v>285</v>
      </c>
      <c r="B286" s="55" t="s">
        <v>806</v>
      </c>
      <c r="C286" s="592" t="s">
        <v>292</v>
      </c>
      <c r="D286" s="48">
        <v>48</v>
      </c>
      <c r="E286" s="49">
        <v>4456</v>
      </c>
      <c r="F286" s="589">
        <v>0</v>
      </c>
      <c r="G286" s="590">
        <v>4456</v>
      </c>
      <c r="H286" s="591">
        <v>213888</v>
      </c>
      <c r="I286" s="50" t="s">
        <v>686</v>
      </c>
      <c r="J286" s="50" t="s">
        <v>1463</v>
      </c>
      <c r="K286" s="419"/>
      <c r="L286" s="419"/>
      <c r="M286" s="419"/>
      <c r="N286" s="419"/>
      <c r="O286" s="419"/>
      <c r="P286" s="419"/>
      <c r="Q286" s="419"/>
      <c r="R286" s="419"/>
      <c r="S286" s="419"/>
      <c r="T286" s="419"/>
      <c r="U286" s="419"/>
    </row>
    <row r="287" spans="1:21" ht="36">
      <c r="A287" s="429">
        <v>286</v>
      </c>
      <c r="B287" s="46" t="s">
        <v>279</v>
      </c>
      <c r="C287" s="69" t="s">
        <v>333</v>
      </c>
      <c r="D287" s="48">
        <v>4</v>
      </c>
      <c r="E287" s="49"/>
      <c r="F287" s="589"/>
      <c r="G287" s="590">
        <v>0</v>
      </c>
      <c r="H287" s="591">
        <v>0</v>
      </c>
      <c r="I287" s="50"/>
      <c r="J287" s="50"/>
      <c r="K287" s="419"/>
      <c r="L287" s="419"/>
      <c r="M287" s="419"/>
      <c r="N287" s="419"/>
      <c r="O287" s="419"/>
      <c r="P287" s="419"/>
      <c r="Q287" s="419"/>
      <c r="R287" s="419"/>
      <c r="S287" s="419"/>
      <c r="T287" s="419"/>
      <c r="U287" s="419"/>
    </row>
    <row r="288" spans="1:21" ht="36">
      <c r="A288" s="429">
        <v>287</v>
      </c>
      <c r="B288" s="46" t="s">
        <v>197</v>
      </c>
      <c r="C288" s="69" t="s">
        <v>292</v>
      </c>
      <c r="D288" s="48">
        <v>4</v>
      </c>
      <c r="E288" s="49"/>
      <c r="F288" s="599"/>
      <c r="G288" s="590">
        <v>0</v>
      </c>
      <c r="H288" s="591">
        <v>0</v>
      </c>
      <c r="I288" s="50"/>
      <c r="J288" s="50"/>
      <c r="K288" s="419"/>
      <c r="L288" s="419"/>
      <c r="M288" s="419"/>
      <c r="N288" s="419"/>
      <c r="O288" s="419"/>
      <c r="P288" s="419"/>
      <c r="Q288" s="419"/>
      <c r="R288" s="419"/>
      <c r="S288" s="419"/>
      <c r="T288" s="419"/>
      <c r="U288" s="419"/>
    </row>
    <row r="289" spans="1:21" ht="18">
      <c r="A289" s="429">
        <v>288</v>
      </c>
      <c r="B289" s="46" t="s">
        <v>807</v>
      </c>
      <c r="C289" s="69" t="s">
        <v>292</v>
      </c>
      <c r="D289" s="48">
        <v>8</v>
      </c>
      <c r="E289" s="49"/>
      <c r="F289" s="589"/>
      <c r="G289" s="590">
        <v>0</v>
      </c>
      <c r="H289" s="591">
        <v>0</v>
      </c>
      <c r="I289" s="50"/>
      <c r="J289" s="50"/>
      <c r="K289" s="419"/>
      <c r="L289" s="419"/>
      <c r="M289" s="419"/>
      <c r="N289" s="419"/>
      <c r="O289" s="419"/>
      <c r="P289" s="419"/>
      <c r="Q289" s="419"/>
      <c r="R289" s="419"/>
      <c r="S289" s="419"/>
      <c r="T289" s="419"/>
      <c r="U289" s="419"/>
    </row>
    <row r="290" spans="1:21" ht="18">
      <c r="A290" s="429">
        <v>289</v>
      </c>
      <c r="B290" s="46" t="s">
        <v>808</v>
      </c>
      <c r="C290" s="69" t="s">
        <v>292</v>
      </c>
      <c r="D290" s="48">
        <v>12</v>
      </c>
      <c r="E290" s="49"/>
      <c r="F290" s="589"/>
      <c r="G290" s="590">
        <v>0</v>
      </c>
      <c r="H290" s="591">
        <v>0</v>
      </c>
      <c r="I290" s="50"/>
      <c r="J290" s="50"/>
      <c r="K290" s="419"/>
      <c r="L290" s="419"/>
      <c r="M290" s="419"/>
      <c r="N290" s="419"/>
      <c r="O290" s="419"/>
      <c r="P290" s="419"/>
      <c r="Q290" s="419"/>
      <c r="R290" s="419"/>
      <c r="S290" s="419"/>
      <c r="T290" s="419"/>
      <c r="U290" s="419"/>
    </row>
    <row r="291" spans="1:21" ht="36">
      <c r="A291" s="429">
        <v>290</v>
      </c>
      <c r="B291" s="46" t="s">
        <v>809</v>
      </c>
      <c r="C291" s="69" t="s">
        <v>292</v>
      </c>
      <c r="D291" s="48">
        <v>12</v>
      </c>
      <c r="E291" s="49"/>
      <c r="F291" s="589"/>
      <c r="G291" s="590">
        <v>0</v>
      </c>
      <c r="H291" s="591">
        <v>0</v>
      </c>
      <c r="I291" s="50"/>
      <c r="J291" s="50"/>
      <c r="K291" s="419"/>
      <c r="L291" s="419"/>
      <c r="M291" s="419"/>
      <c r="N291" s="419"/>
      <c r="O291" s="419"/>
      <c r="P291" s="419"/>
      <c r="Q291" s="419"/>
      <c r="R291" s="419"/>
      <c r="S291" s="419"/>
      <c r="T291" s="419"/>
      <c r="U291" s="419"/>
    </row>
    <row r="292" spans="1:21" ht="36">
      <c r="A292" s="429">
        <v>291</v>
      </c>
      <c r="B292" s="55" t="s">
        <v>810</v>
      </c>
      <c r="C292" s="592" t="s">
        <v>292</v>
      </c>
      <c r="D292" s="48">
        <v>8</v>
      </c>
      <c r="E292" s="49"/>
      <c r="F292" s="589"/>
      <c r="G292" s="590">
        <v>0</v>
      </c>
      <c r="H292" s="591">
        <v>0</v>
      </c>
      <c r="I292" s="50"/>
      <c r="J292" s="50"/>
      <c r="K292" s="419"/>
      <c r="L292" s="419"/>
      <c r="M292" s="419"/>
      <c r="N292" s="419"/>
      <c r="O292" s="419"/>
      <c r="P292" s="419"/>
      <c r="Q292" s="419"/>
      <c r="R292" s="419"/>
      <c r="S292" s="419"/>
      <c r="T292" s="419"/>
      <c r="U292" s="419"/>
    </row>
    <row r="293" spans="1:21" ht="36">
      <c r="A293" s="429">
        <v>292</v>
      </c>
      <c r="B293" s="46" t="s">
        <v>811</v>
      </c>
      <c r="C293" s="69" t="s">
        <v>292</v>
      </c>
      <c r="D293" s="48">
        <v>40</v>
      </c>
      <c r="E293" s="49"/>
      <c r="F293" s="589"/>
      <c r="G293" s="590">
        <v>0</v>
      </c>
      <c r="H293" s="591">
        <v>0</v>
      </c>
      <c r="I293" s="50"/>
      <c r="J293" s="50"/>
      <c r="K293" s="419"/>
      <c r="L293" s="419"/>
      <c r="M293" s="419"/>
      <c r="N293" s="419"/>
      <c r="O293" s="419"/>
      <c r="P293" s="419"/>
      <c r="Q293" s="419"/>
      <c r="R293" s="419"/>
      <c r="S293" s="419"/>
      <c r="T293" s="419"/>
      <c r="U293" s="419"/>
    </row>
    <row r="294" spans="1:21" ht="36">
      <c r="A294" s="429">
        <v>293</v>
      </c>
      <c r="B294" s="46" t="s">
        <v>812</v>
      </c>
      <c r="C294" s="69" t="s">
        <v>292</v>
      </c>
      <c r="D294" s="48">
        <v>40</v>
      </c>
      <c r="E294" s="49"/>
      <c r="F294" s="589"/>
      <c r="G294" s="590">
        <v>0</v>
      </c>
      <c r="H294" s="591">
        <v>0</v>
      </c>
      <c r="I294" s="50"/>
      <c r="J294" s="50"/>
      <c r="K294" s="419"/>
      <c r="L294" s="419"/>
      <c r="M294" s="419"/>
      <c r="N294" s="419"/>
      <c r="O294" s="419"/>
      <c r="P294" s="419"/>
      <c r="Q294" s="419"/>
      <c r="R294" s="419"/>
      <c r="S294" s="419"/>
      <c r="T294" s="419"/>
      <c r="U294" s="419"/>
    </row>
    <row r="295" spans="1:21" ht="18">
      <c r="A295" s="429">
        <v>294</v>
      </c>
      <c r="B295" s="46" t="s">
        <v>220</v>
      </c>
      <c r="C295" s="69" t="s">
        <v>17</v>
      </c>
      <c r="D295" s="48">
        <v>4</v>
      </c>
      <c r="E295" s="49"/>
      <c r="F295" s="589"/>
      <c r="G295" s="590">
        <v>0</v>
      </c>
      <c r="H295" s="591">
        <v>0</v>
      </c>
      <c r="I295" s="50"/>
      <c r="J295" s="50"/>
      <c r="K295" s="419"/>
      <c r="L295" s="419"/>
      <c r="M295" s="419"/>
      <c r="N295" s="419"/>
      <c r="O295" s="419"/>
      <c r="P295" s="419"/>
      <c r="Q295" s="419"/>
      <c r="R295" s="419"/>
      <c r="S295" s="419"/>
      <c r="T295" s="419"/>
      <c r="U295" s="419"/>
    </row>
    <row r="296" spans="1:21" ht="52">
      <c r="A296" s="429">
        <v>295</v>
      </c>
      <c r="B296" s="600" t="s">
        <v>813</v>
      </c>
      <c r="C296" s="456" t="s">
        <v>881</v>
      </c>
      <c r="D296" s="48">
        <v>400</v>
      </c>
      <c r="E296" s="49"/>
      <c r="F296" s="589"/>
      <c r="G296" s="590">
        <v>0</v>
      </c>
      <c r="H296" s="591">
        <v>0</v>
      </c>
      <c r="I296" s="50"/>
      <c r="J296" s="50"/>
      <c r="K296" s="419"/>
      <c r="L296" s="419"/>
      <c r="M296" s="419"/>
      <c r="N296" s="419"/>
      <c r="O296" s="419"/>
      <c r="P296" s="419"/>
      <c r="Q296" s="419"/>
      <c r="R296" s="419"/>
      <c r="S296" s="419"/>
      <c r="T296" s="419"/>
      <c r="U296" s="419"/>
    </row>
    <row r="297" spans="1:21" ht="18">
      <c r="A297" s="429">
        <v>296</v>
      </c>
      <c r="B297" s="46" t="s">
        <v>221</v>
      </c>
      <c r="C297" s="69" t="s">
        <v>292</v>
      </c>
      <c r="D297" s="48">
        <v>4</v>
      </c>
      <c r="E297" s="49"/>
      <c r="F297" s="589"/>
      <c r="G297" s="590">
        <v>0</v>
      </c>
      <c r="H297" s="591">
        <v>0</v>
      </c>
      <c r="I297" s="50"/>
      <c r="J297" s="50"/>
      <c r="K297" s="419"/>
      <c r="L297" s="419"/>
      <c r="M297" s="419"/>
      <c r="N297" s="419"/>
      <c r="O297" s="419"/>
      <c r="P297" s="419"/>
      <c r="Q297" s="419"/>
      <c r="R297" s="419"/>
      <c r="S297" s="419"/>
      <c r="T297" s="419"/>
      <c r="U297" s="419"/>
    </row>
    <row r="298" spans="1:21" ht="18">
      <c r="A298" s="429">
        <v>297</v>
      </c>
      <c r="B298" s="46" t="s">
        <v>222</v>
      </c>
      <c r="C298" s="69" t="s">
        <v>292</v>
      </c>
      <c r="D298" s="48">
        <v>16</v>
      </c>
      <c r="E298" s="49"/>
      <c r="F298" s="589"/>
      <c r="G298" s="590">
        <v>0</v>
      </c>
      <c r="H298" s="591">
        <v>0</v>
      </c>
      <c r="I298" s="50"/>
      <c r="J298" s="50"/>
      <c r="K298" s="419"/>
      <c r="L298" s="419"/>
      <c r="M298" s="419"/>
      <c r="N298" s="419"/>
      <c r="O298" s="419"/>
      <c r="P298" s="419"/>
      <c r="Q298" s="419"/>
      <c r="R298" s="419"/>
      <c r="S298" s="419"/>
      <c r="T298" s="419"/>
      <c r="U298" s="419"/>
    </row>
    <row r="299" spans="1:21" ht="18">
      <c r="A299" s="429">
        <v>298</v>
      </c>
      <c r="B299" s="46" t="s">
        <v>223</v>
      </c>
      <c r="C299" s="69" t="s">
        <v>292</v>
      </c>
      <c r="D299" s="48">
        <v>16</v>
      </c>
      <c r="E299" s="49"/>
      <c r="F299" s="589"/>
      <c r="G299" s="590">
        <v>0</v>
      </c>
      <c r="H299" s="591">
        <v>0</v>
      </c>
      <c r="I299" s="50"/>
      <c r="J299" s="50"/>
      <c r="K299" s="419"/>
      <c r="L299" s="419"/>
      <c r="M299" s="419"/>
      <c r="N299" s="419"/>
      <c r="O299" s="419"/>
      <c r="P299" s="419"/>
      <c r="Q299" s="419"/>
      <c r="R299" s="419"/>
      <c r="S299" s="419"/>
      <c r="T299" s="419"/>
      <c r="U299" s="419"/>
    </row>
    <row r="300" spans="1:21" ht="18">
      <c r="A300" s="429">
        <v>299</v>
      </c>
      <c r="B300" s="46" t="s">
        <v>224</v>
      </c>
      <c r="C300" s="69" t="s">
        <v>292</v>
      </c>
      <c r="D300" s="48">
        <v>12</v>
      </c>
      <c r="E300" s="49"/>
      <c r="F300" s="589"/>
      <c r="G300" s="590">
        <v>0</v>
      </c>
      <c r="H300" s="591">
        <v>0</v>
      </c>
      <c r="I300" s="50"/>
      <c r="J300" s="50"/>
      <c r="K300" s="419"/>
      <c r="L300" s="419"/>
      <c r="M300" s="419"/>
      <c r="N300" s="419"/>
      <c r="O300" s="419"/>
      <c r="P300" s="419"/>
      <c r="Q300" s="419"/>
      <c r="R300" s="419"/>
      <c r="S300" s="419"/>
      <c r="T300" s="419"/>
      <c r="U300" s="419"/>
    </row>
    <row r="301" spans="1:21" s="54" customFormat="1" ht="18">
      <c r="A301" s="429">
        <v>300</v>
      </c>
      <c r="B301" s="46" t="s">
        <v>225</v>
      </c>
      <c r="C301" s="69" t="s">
        <v>292</v>
      </c>
      <c r="D301" s="48">
        <v>160</v>
      </c>
      <c r="E301" s="49"/>
      <c r="F301" s="593"/>
      <c r="G301" s="590">
        <v>0</v>
      </c>
      <c r="H301" s="591">
        <v>0</v>
      </c>
      <c r="I301" s="53"/>
      <c r="J301" s="53"/>
      <c r="K301" s="435"/>
      <c r="L301" s="435"/>
      <c r="M301" s="435"/>
      <c r="N301" s="435"/>
      <c r="O301" s="435"/>
      <c r="P301" s="435"/>
      <c r="Q301" s="435"/>
      <c r="R301" s="435"/>
      <c r="S301" s="435"/>
      <c r="T301" s="435"/>
      <c r="U301" s="435"/>
    </row>
    <row r="302" spans="1:21" s="71" customFormat="1" ht="18">
      <c r="A302" s="429">
        <v>301</v>
      </c>
      <c r="B302" s="46" t="s">
        <v>226</v>
      </c>
      <c r="C302" s="69" t="s">
        <v>292</v>
      </c>
      <c r="D302" s="48">
        <v>160</v>
      </c>
      <c r="E302" s="49"/>
      <c r="F302" s="599"/>
      <c r="G302" s="590">
        <v>0</v>
      </c>
      <c r="H302" s="591">
        <v>0</v>
      </c>
      <c r="I302" s="64"/>
      <c r="J302" s="64"/>
      <c r="K302" s="453"/>
      <c r="L302" s="453"/>
      <c r="M302" s="453"/>
      <c r="N302" s="453"/>
      <c r="O302" s="453"/>
      <c r="P302" s="453"/>
      <c r="Q302" s="453"/>
      <c r="R302" s="453"/>
      <c r="S302" s="453"/>
      <c r="T302" s="453"/>
      <c r="U302" s="453"/>
    </row>
    <row r="303" spans="1:21" s="54" customFormat="1" ht="18">
      <c r="A303" s="429">
        <v>302</v>
      </c>
      <c r="B303" s="46" t="s">
        <v>227</v>
      </c>
      <c r="C303" s="69" t="s">
        <v>292</v>
      </c>
      <c r="D303" s="48">
        <v>8</v>
      </c>
      <c r="E303" s="49"/>
      <c r="F303" s="593"/>
      <c r="G303" s="590">
        <v>0</v>
      </c>
      <c r="H303" s="591">
        <v>0</v>
      </c>
      <c r="I303" s="53"/>
      <c r="J303" s="53"/>
      <c r="K303" s="435"/>
      <c r="L303" s="435"/>
      <c r="M303" s="435"/>
      <c r="N303" s="435"/>
      <c r="O303" s="435"/>
      <c r="P303" s="435"/>
      <c r="Q303" s="435"/>
      <c r="R303" s="435"/>
      <c r="S303" s="435"/>
      <c r="T303" s="435"/>
      <c r="U303" s="435"/>
    </row>
    <row r="304" spans="1:21" s="54" customFormat="1" ht="18">
      <c r="A304" s="429">
        <v>303</v>
      </c>
      <c r="B304" s="46" t="s">
        <v>228</v>
      </c>
      <c r="C304" s="69" t="s">
        <v>292</v>
      </c>
      <c r="D304" s="48">
        <v>8</v>
      </c>
      <c r="E304" s="49"/>
      <c r="F304" s="593"/>
      <c r="G304" s="590">
        <v>0</v>
      </c>
      <c r="H304" s="591">
        <v>0</v>
      </c>
      <c r="I304" s="53"/>
      <c r="J304" s="53"/>
      <c r="K304" s="435"/>
      <c r="L304" s="435"/>
      <c r="M304" s="435"/>
      <c r="N304" s="435"/>
      <c r="O304" s="435"/>
      <c r="P304" s="435"/>
      <c r="Q304" s="435"/>
      <c r="R304" s="435"/>
      <c r="S304" s="435"/>
      <c r="T304" s="435"/>
      <c r="U304" s="435"/>
    </row>
    <row r="305" spans="1:21" s="54" customFormat="1" ht="18">
      <c r="A305" s="429">
        <v>304</v>
      </c>
      <c r="B305" s="46" t="s">
        <v>229</v>
      </c>
      <c r="C305" s="69" t="s">
        <v>292</v>
      </c>
      <c r="D305" s="48">
        <v>8</v>
      </c>
      <c r="E305" s="49"/>
      <c r="F305" s="593"/>
      <c r="G305" s="590">
        <v>0</v>
      </c>
      <c r="H305" s="591">
        <v>0</v>
      </c>
      <c r="I305" s="53"/>
      <c r="J305" s="53"/>
      <c r="K305" s="435"/>
      <c r="L305" s="435"/>
      <c r="M305" s="435"/>
      <c r="N305" s="435"/>
      <c r="O305" s="435"/>
      <c r="P305" s="435"/>
      <c r="Q305" s="435"/>
      <c r="R305" s="435"/>
      <c r="S305" s="435"/>
      <c r="T305" s="435"/>
      <c r="U305" s="435"/>
    </row>
    <row r="306" spans="1:21" s="54" customFormat="1" ht="18">
      <c r="A306" s="429">
        <v>305</v>
      </c>
      <c r="B306" s="46" t="s">
        <v>230</v>
      </c>
      <c r="C306" s="69" t="s">
        <v>292</v>
      </c>
      <c r="D306" s="48">
        <v>200</v>
      </c>
      <c r="E306" s="49"/>
      <c r="F306" s="593"/>
      <c r="G306" s="590">
        <v>0</v>
      </c>
      <c r="H306" s="591">
        <v>0</v>
      </c>
      <c r="I306" s="53"/>
      <c r="J306" s="53"/>
      <c r="K306" s="435"/>
      <c r="L306" s="435"/>
      <c r="M306" s="435"/>
      <c r="N306" s="435"/>
      <c r="O306" s="435"/>
      <c r="P306" s="435"/>
      <c r="Q306" s="435"/>
      <c r="R306" s="435"/>
      <c r="S306" s="435"/>
      <c r="T306" s="435"/>
      <c r="U306" s="435"/>
    </row>
    <row r="307" spans="1:21" s="54" customFormat="1" ht="18">
      <c r="A307" s="429">
        <v>306</v>
      </c>
      <c r="B307" s="46" t="s">
        <v>231</v>
      </c>
      <c r="C307" s="69" t="s">
        <v>292</v>
      </c>
      <c r="D307" s="48">
        <v>80</v>
      </c>
      <c r="E307" s="49"/>
      <c r="F307" s="593"/>
      <c r="G307" s="590">
        <v>0</v>
      </c>
      <c r="H307" s="591">
        <v>0</v>
      </c>
      <c r="I307" s="53"/>
      <c r="J307" s="53"/>
      <c r="K307" s="435"/>
      <c r="L307" s="435"/>
      <c r="M307" s="435"/>
      <c r="N307" s="435"/>
      <c r="O307" s="435"/>
      <c r="P307" s="435"/>
      <c r="Q307" s="435"/>
      <c r="R307" s="435"/>
      <c r="S307" s="435"/>
      <c r="T307" s="435"/>
      <c r="U307" s="435"/>
    </row>
    <row r="308" spans="1:21" s="54" customFormat="1" ht="18">
      <c r="A308" s="429">
        <v>307</v>
      </c>
      <c r="B308" s="46" t="s">
        <v>232</v>
      </c>
      <c r="C308" s="69" t="s">
        <v>292</v>
      </c>
      <c r="D308" s="48">
        <v>80</v>
      </c>
      <c r="E308" s="49"/>
      <c r="F308" s="593"/>
      <c r="G308" s="590">
        <v>0</v>
      </c>
      <c r="H308" s="591">
        <v>0</v>
      </c>
      <c r="I308" s="53"/>
      <c r="J308" s="53"/>
      <c r="K308" s="435"/>
      <c r="L308" s="435"/>
      <c r="M308" s="435"/>
      <c r="N308" s="435"/>
      <c r="O308" s="435"/>
      <c r="P308" s="435"/>
      <c r="Q308" s="435"/>
      <c r="R308" s="435"/>
      <c r="S308" s="435"/>
      <c r="T308" s="435"/>
      <c r="U308" s="435"/>
    </row>
    <row r="309" spans="1:21" s="54" customFormat="1" ht="18">
      <c r="A309" s="429">
        <v>308</v>
      </c>
      <c r="B309" s="46" t="s">
        <v>233</v>
      </c>
      <c r="C309" s="69" t="s">
        <v>292</v>
      </c>
      <c r="D309" s="48">
        <v>120</v>
      </c>
      <c r="E309" s="49"/>
      <c r="F309" s="593"/>
      <c r="G309" s="590">
        <v>0</v>
      </c>
      <c r="H309" s="591">
        <v>0</v>
      </c>
      <c r="I309" s="53"/>
      <c r="J309" s="53"/>
      <c r="K309" s="435"/>
      <c r="L309" s="435"/>
      <c r="M309" s="435"/>
      <c r="N309" s="435"/>
      <c r="O309" s="435"/>
      <c r="P309" s="435"/>
      <c r="Q309" s="435"/>
      <c r="R309" s="435"/>
      <c r="S309" s="435"/>
      <c r="T309" s="435"/>
      <c r="U309" s="435"/>
    </row>
    <row r="310" spans="1:21" s="54" customFormat="1" ht="18">
      <c r="A310" s="429">
        <v>309</v>
      </c>
      <c r="B310" s="46" t="s">
        <v>234</v>
      </c>
      <c r="C310" s="69" t="s">
        <v>292</v>
      </c>
      <c r="D310" s="48">
        <v>120</v>
      </c>
      <c r="E310" s="49"/>
      <c r="F310" s="593"/>
      <c r="G310" s="590">
        <v>0</v>
      </c>
      <c r="H310" s="591">
        <v>0</v>
      </c>
      <c r="I310" s="53"/>
      <c r="J310" s="53"/>
      <c r="K310" s="435"/>
      <c r="L310" s="435"/>
      <c r="M310" s="435"/>
      <c r="N310" s="435"/>
      <c r="O310" s="435"/>
      <c r="P310" s="435"/>
      <c r="Q310" s="435"/>
      <c r="R310" s="435"/>
      <c r="S310" s="435"/>
      <c r="T310" s="435"/>
      <c r="U310" s="435"/>
    </row>
    <row r="311" spans="1:21" s="54" customFormat="1" ht="18">
      <c r="A311" s="429">
        <v>310</v>
      </c>
      <c r="B311" s="46" t="s">
        <v>235</v>
      </c>
      <c r="C311" s="69" t="s">
        <v>292</v>
      </c>
      <c r="D311" s="48">
        <v>80</v>
      </c>
      <c r="E311" s="49"/>
      <c r="F311" s="593"/>
      <c r="G311" s="590">
        <v>0</v>
      </c>
      <c r="H311" s="591">
        <v>0</v>
      </c>
      <c r="I311" s="53"/>
      <c r="J311" s="53"/>
      <c r="K311" s="435"/>
      <c r="L311" s="435"/>
      <c r="M311" s="435"/>
      <c r="N311" s="435"/>
      <c r="O311" s="435"/>
      <c r="P311" s="435"/>
      <c r="Q311" s="435"/>
      <c r="R311" s="435"/>
      <c r="S311" s="435"/>
      <c r="T311" s="435"/>
      <c r="U311" s="435"/>
    </row>
    <row r="312" spans="1:21" s="54" customFormat="1" ht="18">
      <c r="A312" s="429">
        <v>311</v>
      </c>
      <c r="B312" s="46" t="s">
        <v>236</v>
      </c>
      <c r="C312" s="69" t="s">
        <v>292</v>
      </c>
      <c r="D312" s="48">
        <v>200</v>
      </c>
      <c r="E312" s="49"/>
      <c r="F312" s="593"/>
      <c r="G312" s="590">
        <v>0</v>
      </c>
      <c r="H312" s="591">
        <v>0</v>
      </c>
      <c r="I312" s="53"/>
      <c r="J312" s="53"/>
      <c r="K312" s="435"/>
      <c r="L312" s="435"/>
      <c r="M312" s="435"/>
      <c r="N312" s="435"/>
      <c r="O312" s="435"/>
      <c r="P312" s="435"/>
      <c r="Q312" s="435"/>
      <c r="R312" s="435"/>
      <c r="S312" s="435"/>
      <c r="T312" s="435"/>
      <c r="U312" s="435"/>
    </row>
    <row r="313" spans="1:21" s="54" customFormat="1" ht="18">
      <c r="A313" s="429">
        <v>312</v>
      </c>
      <c r="B313" s="46" t="s">
        <v>237</v>
      </c>
      <c r="C313" s="69" t="s">
        <v>292</v>
      </c>
      <c r="D313" s="48">
        <v>240</v>
      </c>
      <c r="E313" s="49"/>
      <c r="F313" s="593"/>
      <c r="G313" s="590">
        <v>0</v>
      </c>
      <c r="H313" s="591">
        <v>0</v>
      </c>
      <c r="I313" s="53"/>
      <c r="J313" s="53"/>
      <c r="K313" s="435"/>
      <c r="L313" s="435"/>
      <c r="M313" s="435"/>
      <c r="N313" s="435"/>
      <c r="O313" s="435"/>
      <c r="P313" s="435"/>
      <c r="Q313" s="435"/>
      <c r="R313" s="435"/>
      <c r="S313" s="435"/>
      <c r="T313" s="435"/>
      <c r="U313" s="435"/>
    </row>
    <row r="314" spans="1:21" s="54" customFormat="1" ht="18">
      <c r="A314" s="429">
        <v>313</v>
      </c>
      <c r="B314" s="46" t="s">
        <v>238</v>
      </c>
      <c r="C314" s="69" t="s">
        <v>292</v>
      </c>
      <c r="D314" s="48">
        <v>400</v>
      </c>
      <c r="E314" s="49"/>
      <c r="F314" s="593"/>
      <c r="G314" s="590">
        <v>0</v>
      </c>
      <c r="H314" s="591">
        <v>0</v>
      </c>
      <c r="I314" s="53"/>
      <c r="J314" s="53"/>
      <c r="K314" s="435"/>
      <c r="L314" s="435"/>
      <c r="M314" s="435"/>
      <c r="N314" s="435"/>
      <c r="O314" s="435"/>
      <c r="P314" s="435"/>
      <c r="Q314" s="435"/>
      <c r="R314" s="435"/>
      <c r="S314" s="435"/>
      <c r="T314" s="435"/>
      <c r="U314" s="435"/>
    </row>
    <row r="315" spans="1:21" s="54" customFormat="1" ht="36">
      <c r="A315" s="429">
        <v>314</v>
      </c>
      <c r="B315" s="46" t="s">
        <v>239</v>
      </c>
      <c r="C315" s="69" t="s">
        <v>292</v>
      </c>
      <c r="D315" s="48">
        <v>4</v>
      </c>
      <c r="E315" s="49"/>
      <c r="F315" s="593"/>
      <c r="G315" s="590">
        <v>0</v>
      </c>
      <c r="H315" s="591">
        <v>0</v>
      </c>
      <c r="I315" s="53"/>
      <c r="J315" s="53"/>
      <c r="K315" s="435"/>
      <c r="L315" s="435"/>
      <c r="M315" s="435"/>
      <c r="N315" s="435"/>
      <c r="O315" s="435"/>
      <c r="P315" s="435"/>
      <c r="Q315" s="435"/>
      <c r="R315" s="435"/>
      <c r="S315" s="435"/>
      <c r="T315" s="435"/>
      <c r="U315" s="435"/>
    </row>
    <row r="316" spans="1:21" s="54" customFormat="1" ht="36">
      <c r="A316" s="429">
        <v>315</v>
      </c>
      <c r="B316" s="46" t="s">
        <v>240</v>
      </c>
      <c r="C316" s="69" t="s">
        <v>292</v>
      </c>
      <c r="D316" s="48">
        <v>4</v>
      </c>
      <c r="E316" s="49"/>
      <c r="F316" s="593"/>
      <c r="G316" s="590">
        <v>0</v>
      </c>
      <c r="H316" s="591">
        <v>0</v>
      </c>
      <c r="I316" s="53"/>
      <c r="J316" s="53"/>
      <c r="K316" s="435"/>
      <c r="L316" s="435"/>
      <c r="M316" s="435"/>
      <c r="N316" s="435"/>
      <c r="O316" s="435"/>
      <c r="P316" s="435"/>
      <c r="Q316" s="435"/>
      <c r="R316" s="435"/>
      <c r="S316" s="435"/>
      <c r="T316" s="435"/>
      <c r="U316" s="435"/>
    </row>
    <row r="317" spans="1:21" s="54" customFormat="1" ht="36">
      <c r="A317" s="429">
        <v>316</v>
      </c>
      <c r="B317" s="46" t="s">
        <v>243</v>
      </c>
      <c r="C317" s="69" t="s">
        <v>292</v>
      </c>
      <c r="D317" s="48">
        <v>4</v>
      </c>
      <c r="E317" s="49"/>
      <c r="F317" s="593"/>
      <c r="G317" s="590">
        <v>0</v>
      </c>
      <c r="H317" s="591">
        <v>0</v>
      </c>
      <c r="I317" s="53"/>
      <c r="J317" s="53"/>
      <c r="K317" s="435"/>
      <c r="L317" s="435"/>
      <c r="M317" s="435"/>
      <c r="N317" s="435"/>
      <c r="O317" s="435"/>
      <c r="P317" s="435"/>
      <c r="Q317" s="435"/>
      <c r="R317" s="435"/>
      <c r="S317" s="435"/>
      <c r="T317" s="435"/>
      <c r="U317" s="435"/>
    </row>
    <row r="318" spans="1:21" s="54" customFormat="1" ht="36">
      <c r="A318" s="429">
        <v>317</v>
      </c>
      <c r="B318" s="46" t="s">
        <v>814</v>
      </c>
      <c r="C318" s="69" t="s">
        <v>292</v>
      </c>
      <c r="D318" s="48">
        <v>4</v>
      </c>
      <c r="E318" s="49"/>
      <c r="F318" s="593"/>
      <c r="G318" s="590">
        <v>0</v>
      </c>
      <c r="H318" s="591">
        <v>0</v>
      </c>
      <c r="I318" s="53"/>
      <c r="J318" s="53"/>
      <c r="K318" s="435"/>
      <c r="L318" s="435"/>
      <c r="M318" s="435"/>
      <c r="N318" s="435"/>
      <c r="O318" s="435"/>
      <c r="P318" s="435"/>
      <c r="Q318" s="435"/>
      <c r="R318" s="435"/>
      <c r="S318" s="435"/>
      <c r="T318" s="435"/>
      <c r="U318" s="435"/>
    </row>
    <row r="319" spans="1:21" s="54" customFormat="1" ht="18">
      <c r="A319" s="429">
        <v>318</v>
      </c>
      <c r="B319" s="46" t="s">
        <v>244</v>
      </c>
      <c r="C319" s="69" t="s">
        <v>292</v>
      </c>
      <c r="D319" s="48">
        <v>400</v>
      </c>
      <c r="E319" s="49"/>
      <c r="F319" s="593"/>
      <c r="G319" s="590">
        <v>0</v>
      </c>
      <c r="H319" s="591">
        <v>0</v>
      </c>
      <c r="I319" s="53"/>
      <c r="J319" s="53"/>
      <c r="K319" s="435"/>
      <c r="L319" s="435"/>
      <c r="M319" s="435"/>
      <c r="N319" s="435"/>
      <c r="O319" s="435"/>
      <c r="P319" s="435"/>
      <c r="Q319" s="435"/>
      <c r="R319" s="435"/>
      <c r="S319" s="435"/>
      <c r="T319" s="435"/>
      <c r="U319" s="435"/>
    </row>
    <row r="320" spans="1:21" s="54" customFormat="1" ht="18">
      <c r="A320" s="429">
        <v>319</v>
      </c>
      <c r="B320" s="46" t="s">
        <v>245</v>
      </c>
      <c r="C320" s="69" t="s">
        <v>292</v>
      </c>
      <c r="D320" s="48">
        <v>400</v>
      </c>
      <c r="E320" s="49"/>
      <c r="F320" s="593"/>
      <c r="G320" s="590">
        <v>0</v>
      </c>
      <c r="H320" s="591">
        <v>0</v>
      </c>
      <c r="I320" s="53"/>
      <c r="J320" s="53"/>
      <c r="K320" s="435"/>
      <c r="L320" s="435"/>
      <c r="M320" s="435"/>
      <c r="N320" s="435"/>
      <c r="O320" s="435"/>
      <c r="P320" s="435"/>
      <c r="Q320" s="435"/>
      <c r="R320" s="435"/>
      <c r="S320" s="435"/>
      <c r="T320" s="435"/>
      <c r="U320" s="435"/>
    </row>
    <row r="321" spans="1:21" ht="18">
      <c r="A321" s="429">
        <v>320</v>
      </c>
      <c r="B321" s="55" t="s">
        <v>815</v>
      </c>
      <c r="C321" s="592"/>
      <c r="D321" s="48">
        <v>400</v>
      </c>
      <c r="E321" s="49"/>
      <c r="F321" s="589"/>
      <c r="G321" s="590">
        <v>0</v>
      </c>
      <c r="H321" s="591">
        <v>0</v>
      </c>
      <c r="I321" s="50"/>
      <c r="J321" s="50"/>
      <c r="K321" s="419"/>
      <c r="L321" s="419"/>
      <c r="M321" s="419"/>
      <c r="N321" s="419"/>
      <c r="O321" s="419"/>
      <c r="P321" s="419"/>
      <c r="Q321" s="419"/>
      <c r="R321" s="419"/>
      <c r="S321" s="419"/>
      <c r="T321" s="419"/>
      <c r="U321" s="419"/>
    </row>
    <row r="322" spans="1:21" ht="18">
      <c r="A322" s="429">
        <v>321</v>
      </c>
      <c r="B322" s="55" t="s">
        <v>816</v>
      </c>
      <c r="C322" s="592"/>
      <c r="D322" s="48">
        <v>8</v>
      </c>
      <c r="E322" s="49"/>
      <c r="F322" s="589"/>
      <c r="G322" s="590">
        <v>0</v>
      </c>
      <c r="H322" s="591">
        <v>0</v>
      </c>
      <c r="I322" s="50"/>
      <c r="J322" s="50"/>
      <c r="K322" s="419"/>
      <c r="L322" s="419"/>
      <c r="M322" s="419"/>
      <c r="N322" s="419"/>
      <c r="O322" s="419"/>
      <c r="P322" s="419"/>
      <c r="Q322" s="419"/>
      <c r="R322" s="419"/>
      <c r="S322" s="419"/>
      <c r="T322" s="419"/>
      <c r="U322" s="419"/>
    </row>
    <row r="323" spans="1:21" ht="18">
      <c r="A323" s="429">
        <v>322</v>
      </c>
      <c r="B323" s="46" t="s">
        <v>241</v>
      </c>
      <c r="C323" s="69" t="s">
        <v>292</v>
      </c>
      <c r="D323" s="48">
        <v>20</v>
      </c>
      <c r="E323" s="49"/>
      <c r="F323" s="589"/>
      <c r="G323" s="590">
        <v>0</v>
      </c>
      <c r="H323" s="591">
        <v>0</v>
      </c>
      <c r="I323" s="50"/>
      <c r="J323" s="50"/>
      <c r="K323" s="419"/>
      <c r="L323" s="419"/>
      <c r="M323" s="419"/>
      <c r="N323" s="419"/>
      <c r="O323" s="419"/>
      <c r="P323" s="419"/>
      <c r="Q323" s="419"/>
      <c r="R323" s="419"/>
      <c r="S323" s="419"/>
      <c r="T323" s="419"/>
      <c r="U323" s="419"/>
    </row>
    <row r="324" spans="1:21" ht="18">
      <c r="A324" s="429">
        <v>323</v>
      </c>
      <c r="B324" s="46" t="s">
        <v>242</v>
      </c>
      <c r="C324" s="69" t="s">
        <v>292</v>
      </c>
      <c r="D324" s="48">
        <v>8</v>
      </c>
      <c r="E324" s="49"/>
      <c r="F324" s="589"/>
      <c r="G324" s="590">
        <v>0</v>
      </c>
      <c r="H324" s="591">
        <v>0</v>
      </c>
      <c r="I324" s="50"/>
      <c r="J324" s="50"/>
      <c r="K324" s="419"/>
      <c r="L324" s="419"/>
      <c r="M324" s="419"/>
      <c r="N324" s="419"/>
      <c r="O324" s="419"/>
      <c r="P324" s="419"/>
      <c r="Q324" s="419"/>
      <c r="R324" s="419"/>
      <c r="S324" s="419"/>
      <c r="T324" s="419"/>
      <c r="U324" s="419"/>
    </row>
    <row r="325" spans="1:21" ht="18">
      <c r="A325" s="429">
        <v>324</v>
      </c>
      <c r="B325" s="55" t="s">
        <v>817</v>
      </c>
      <c r="C325" s="592" t="s">
        <v>292</v>
      </c>
      <c r="D325" s="48">
        <v>50</v>
      </c>
      <c r="E325" s="49"/>
      <c r="F325" s="589"/>
      <c r="G325" s="590">
        <v>0</v>
      </c>
      <c r="H325" s="591">
        <v>0</v>
      </c>
      <c r="I325" s="50"/>
      <c r="J325" s="50"/>
      <c r="K325" s="419"/>
      <c r="L325" s="419"/>
      <c r="M325" s="419"/>
      <c r="N325" s="419"/>
      <c r="O325" s="419"/>
      <c r="P325" s="419"/>
      <c r="Q325" s="419"/>
      <c r="R325" s="419"/>
      <c r="S325" s="419"/>
      <c r="T325" s="419"/>
      <c r="U325" s="419"/>
    </row>
    <row r="326" spans="1:21" ht="18">
      <c r="A326" s="429">
        <v>325</v>
      </c>
      <c r="B326" s="46" t="s">
        <v>246</v>
      </c>
      <c r="C326" s="69" t="s">
        <v>292</v>
      </c>
      <c r="D326" s="48">
        <v>12</v>
      </c>
      <c r="E326" s="49">
        <v>781410</v>
      </c>
      <c r="F326" s="589">
        <v>125026</v>
      </c>
      <c r="G326" s="590">
        <v>906436</v>
      </c>
      <c r="H326" s="591">
        <v>10877232</v>
      </c>
      <c r="I326" s="50" t="s">
        <v>686</v>
      </c>
      <c r="J326" s="50" t="s">
        <v>500</v>
      </c>
      <c r="K326" s="419"/>
      <c r="L326" s="419"/>
      <c r="M326" s="419"/>
      <c r="N326" s="419"/>
      <c r="O326" s="419"/>
      <c r="P326" s="419"/>
      <c r="Q326" s="419"/>
      <c r="R326" s="419"/>
      <c r="S326" s="419"/>
      <c r="T326" s="419"/>
      <c r="U326" s="419"/>
    </row>
    <row r="327" spans="1:21" ht="18">
      <c r="A327" s="429">
        <v>326</v>
      </c>
      <c r="B327" s="46" t="s">
        <v>247</v>
      </c>
      <c r="C327" s="69" t="s">
        <v>292</v>
      </c>
      <c r="D327" s="48">
        <v>12</v>
      </c>
      <c r="E327" s="49">
        <v>739538</v>
      </c>
      <c r="F327" s="589">
        <v>118326</v>
      </c>
      <c r="G327" s="590">
        <v>857864</v>
      </c>
      <c r="H327" s="591">
        <v>10294368</v>
      </c>
      <c r="I327" s="50" t="s">
        <v>686</v>
      </c>
      <c r="J327" s="50" t="s">
        <v>500</v>
      </c>
      <c r="K327" s="419"/>
      <c r="L327" s="419"/>
      <c r="M327" s="419"/>
      <c r="N327" s="419"/>
      <c r="O327" s="419"/>
      <c r="P327" s="419"/>
      <c r="Q327" s="419"/>
      <c r="R327" s="419"/>
      <c r="S327" s="419"/>
      <c r="T327" s="419"/>
      <c r="U327" s="419"/>
    </row>
    <row r="328" spans="1:21" ht="18">
      <c r="A328" s="429">
        <v>327</v>
      </c>
      <c r="B328" s="46" t="s">
        <v>248</v>
      </c>
      <c r="C328" s="69" t="s">
        <v>292</v>
      </c>
      <c r="D328" s="48">
        <v>12</v>
      </c>
      <c r="E328" s="49">
        <v>817143</v>
      </c>
      <c r="F328" s="589">
        <v>130743</v>
      </c>
      <c r="G328" s="590">
        <v>947886</v>
      </c>
      <c r="H328" s="591">
        <v>11374632</v>
      </c>
      <c r="I328" s="50" t="s">
        <v>686</v>
      </c>
      <c r="J328" s="50" t="s">
        <v>500</v>
      </c>
      <c r="K328" s="419"/>
      <c r="L328" s="419"/>
      <c r="M328" s="419"/>
      <c r="N328" s="419"/>
      <c r="O328" s="419"/>
      <c r="P328" s="419"/>
      <c r="Q328" s="419"/>
      <c r="R328" s="419"/>
      <c r="S328" s="419"/>
      <c r="T328" s="419"/>
      <c r="U328" s="419"/>
    </row>
    <row r="329" spans="1:21" ht="36">
      <c r="A329" s="429">
        <v>328</v>
      </c>
      <c r="B329" s="601" t="s">
        <v>818</v>
      </c>
      <c r="C329" s="592" t="s">
        <v>311</v>
      </c>
      <c r="D329" s="48">
        <v>200</v>
      </c>
      <c r="E329" s="49"/>
      <c r="F329" s="589"/>
      <c r="G329" s="590">
        <v>0</v>
      </c>
      <c r="H329" s="591">
        <v>0</v>
      </c>
      <c r="I329" s="50"/>
      <c r="J329" s="50"/>
      <c r="K329" s="419"/>
      <c r="L329" s="419"/>
      <c r="M329" s="419"/>
      <c r="N329" s="419"/>
      <c r="O329" s="419"/>
      <c r="P329" s="419"/>
      <c r="Q329" s="419"/>
      <c r="R329" s="419"/>
      <c r="S329" s="419"/>
      <c r="T329" s="419"/>
      <c r="U329" s="419"/>
    </row>
    <row r="330" spans="1:21" ht="18">
      <c r="A330" s="429">
        <v>329</v>
      </c>
      <c r="B330" s="46" t="s">
        <v>249</v>
      </c>
      <c r="C330" s="69" t="s">
        <v>331</v>
      </c>
      <c r="D330" s="48">
        <v>80</v>
      </c>
      <c r="E330" s="49"/>
      <c r="F330" s="589"/>
      <c r="G330" s="590">
        <v>0</v>
      </c>
      <c r="H330" s="591">
        <v>0</v>
      </c>
      <c r="I330" s="50"/>
      <c r="J330" s="50"/>
      <c r="K330" s="419"/>
      <c r="L330" s="419"/>
      <c r="M330" s="419"/>
      <c r="N330" s="419"/>
      <c r="O330" s="419"/>
      <c r="P330" s="419"/>
      <c r="Q330" s="419"/>
      <c r="R330" s="419"/>
      <c r="S330" s="419"/>
      <c r="T330" s="419"/>
      <c r="U330" s="419"/>
    </row>
    <row r="331" spans="1:21" s="54" customFormat="1" ht="18">
      <c r="A331" s="429">
        <v>330</v>
      </c>
      <c r="B331" s="46" t="s">
        <v>250</v>
      </c>
      <c r="C331" s="69" t="s">
        <v>332</v>
      </c>
      <c r="D331" s="48">
        <v>300</v>
      </c>
      <c r="E331" s="49"/>
      <c r="F331" s="593"/>
      <c r="G331" s="590">
        <v>0</v>
      </c>
      <c r="H331" s="591">
        <v>0</v>
      </c>
      <c r="I331" s="53"/>
      <c r="J331" s="53"/>
      <c r="K331" s="435"/>
      <c r="L331" s="435"/>
      <c r="M331" s="435"/>
      <c r="N331" s="435"/>
      <c r="O331" s="435"/>
      <c r="P331" s="435"/>
      <c r="Q331" s="435"/>
      <c r="R331" s="435"/>
      <c r="S331" s="435"/>
      <c r="T331" s="435"/>
      <c r="U331" s="435"/>
    </row>
    <row r="332" spans="1:21" s="54" customFormat="1" ht="18">
      <c r="A332" s="429">
        <v>331</v>
      </c>
      <c r="B332" s="46" t="s">
        <v>819</v>
      </c>
      <c r="C332" s="69" t="s">
        <v>313</v>
      </c>
      <c r="D332" s="48">
        <v>200</v>
      </c>
      <c r="E332" s="49">
        <v>2917</v>
      </c>
      <c r="F332" s="593">
        <v>467</v>
      </c>
      <c r="G332" s="590">
        <v>3384</v>
      </c>
      <c r="H332" s="591">
        <v>676800</v>
      </c>
      <c r="I332" s="53" t="s">
        <v>509</v>
      </c>
      <c r="J332" s="53" t="s">
        <v>1464</v>
      </c>
      <c r="K332" s="435"/>
      <c r="L332" s="435"/>
      <c r="M332" s="435"/>
      <c r="N332" s="435"/>
      <c r="O332" s="435"/>
      <c r="P332" s="435"/>
      <c r="Q332" s="435"/>
      <c r="R332" s="435"/>
      <c r="S332" s="435"/>
      <c r="T332" s="435"/>
      <c r="U332" s="435"/>
    </row>
    <row r="333" spans="1:21" s="54" customFormat="1" ht="18">
      <c r="A333" s="429">
        <v>332</v>
      </c>
      <c r="B333" s="46" t="s">
        <v>251</v>
      </c>
      <c r="C333" s="69" t="s">
        <v>292</v>
      </c>
      <c r="D333" s="48">
        <v>800</v>
      </c>
      <c r="E333" s="49"/>
      <c r="F333" s="593"/>
      <c r="G333" s="590">
        <v>0</v>
      </c>
      <c r="H333" s="591">
        <v>0</v>
      </c>
      <c r="I333" s="53"/>
      <c r="J333" s="53"/>
      <c r="K333" s="435"/>
      <c r="L333" s="435"/>
      <c r="M333" s="435"/>
      <c r="N333" s="435"/>
      <c r="O333" s="435"/>
      <c r="P333" s="435"/>
      <c r="Q333" s="435"/>
      <c r="R333" s="435"/>
      <c r="S333" s="435"/>
      <c r="T333" s="435"/>
      <c r="U333" s="435"/>
    </row>
    <row r="334" spans="1:21" s="54" customFormat="1" ht="18">
      <c r="A334" s="429">
        <v>333</v>
      </c>
      <c r="B334" s="46" t="s">
        <v>252</v>
      </c>
      <c r="C334" s="69" t="s">
        <v>882</v>
      </c>
      <c r="D334" s="48">
        <v>20</v>
      </c>
      <c r="E334" s="49"/>
      <c r="F334" s="593"/>
      <c r="G334" s="590">
        <v>0</v>
      </c>
      <c r="H334" s="591">
        <v>0</v>
      </c>
      <c r="I334" s="53"/>
      <c r="J334" s="53"/>
      <c r="K334" s="435"/>
      <c r="L334" s="435"/>
      <c r="M334" s="435"/>
      <c r="N334" s="435"/>
      <c r="O334" s="435"/>
      <c r="P334" s="435"/>
      <c r="Q334" s="435"/>
      <c r="R334" s="435"/>
      <c r="S334" s="435"/>
      <c r="T334" s="435"/>
      <c r="U334" s="435"/>
    </row>
    <row r="335" spans="1:21" s="54" customFormat="1" ht="36">
      <c r="A335" s="429">
        <v>334</v>
      </c>
      <c r="B335" s="46" t="s">
        <v>253</v>
      </c>
      <c r="C335" s="69" t="s">
        <v>331</v>
      </c>
      <c r="D335" s="48">
        <v>140</v>
      </c>
      <c r="E335" s="49"/>
      <c r="F335" s="593"/>
      <c r="G335" s="590">
        <v>0</v>
      </c>
      <c r="H335" s="591">
        <v>0</v>
      </c>
      <c r="I335" s="53"/>
      <c r="J335" s="53"/>
      <c r="K335" s="435"/>
      <c r="L335" s="435"/>
      <c r="M335" s="435"/>
      <c r="N335" s="435"/>
      <c r="O335" s="435"/>
      <c r="P335" s="435"/>
      <c r="Q335" s="435"/>
      <c r="R335" s="435"/>
      <c r="S335" s="435"/>
      <c r="T335" s="435"/>
      <c r="U335" s="435"/>
    </row>
    <row r="336" spans="1:21" s="54" customFormat="1" ht="72">
      <c r="A336" s="429">
        <v>335</v>
      </c>
      <c r="B336" s="46" t="s">
        <v>820</v>
      </c>
      <c r="C336" s="69" t="s">
        <v>292</v>
      </c>
      <c r="D336" s="48">
        <v>12</v>
      </c>
      <c r="E336" s="49"/>
      <c r="F336" s="593"/>
      <c r="G336" s="590">
        <v>0</v>
      </c>
      <c r="H336" s="591">
        <v>0</v>
      </c>
      <c r="I336" s="53"/>
      <c r="J336" s="53"/>
      <c r="K336" s="435"/>
      <c r="L336" s="435"/>
      <c r="M336" s="435"/>
      <c r="N336" s="435"/>
      <c r="O336" s="435"/>
      <c r="P336" s="435"/>
      <c r="Q336" s="435"/>
      <c r="R336" s="435"/>
      <c r="S336" s="435"/>
      <c r="T336" s="435"/>
      <c r="U336" s="435"/>
    </row>
    <row r="337" spans="1:21" s="54" customFormat="1" ht="72">
      <c r="A337" s="429">
        <v>336</v>
      </c>
      <c r="B337" s="46" t="s">
        <v>821</v>
      </c>
      <c r="C337" s="69" t="s">
        <v>292</v>
      </c>
      <c r="D337" s="48">
        <v>12</v>
      </c>
      <c r="E337" s="49"/>
      <c r="F337" s="593"/>
      <c r="G337" s="590">
        <v>0</v>
      </c>
      <c r="H337" s="591">
        <v>0</v>
      </c>
      <c r="I337" s="53"/>
      <c r="J337" s="53"/>
      <c r="K337" s="435"/>
      <c r="L337" s="435"/>
      <c r="M337" s="435"/>
      <c r="N337" s="435"/>
      <c r="O337" s="435"/>
      <c r="P337" s="435"/>
      <c r="Q337" s="435"/>
      <c r="R337" s="435"/>
      <c r="S337" s="435"/>
      <c r="T337" s="435"/>
      <c r="U337" s="435"/>
    </row>
    <row r="338" spans="1:21" s="54" customFormat="1" ht="18">
      <c r="A338" s="429">
        <v>337</v>
      </c>
      <c r="B338" s="55" t="s">
        <v>822</v>
      </c>
      <c r="C338" s="592" t="s">
        <v>292</v>
      </c>
      <c r="D338" s="48">
        <v>8</v>
      </c>
      <c r="E338" s="49"/>
      <c r="F338" s="593"/>
      <c r="G338" s="590">
        <v>0</v>
      </c>
      <c r="H338" s="591">
        <v>0</v>
      </c>
      <c r="I338" s="53"/>
      <c r="J338" s="53"/>
      <c r="K338" s="435"/>
      <c r="L338" s="435"/>
      <c r="M338" s="435"/>
      <c r="N338" s="435"/>
      <c r="O338" s="435"/>
      <c r="P338" s="435"/>
      <c r="Q338" s="435"/>
      <c r="R338" s="435"/>
      <c r="S338" s="435"/>
      <c r="T338" s="435"/>
      <c r="U338" s="435"/>
    </row>
    <row r="339" spans="1:21" s="54" customFormat="1" ht="18">
      <c r="A339" s="429">
        <v>338</v>
      </c>
      <c r="B339" s="55" t="s">
        <v>823</v>
      </c>
      <c r="C339" s="592" t="s">
        <v>292</v>
      </c>
      <c r="D339" s="48">
        <v>8</v>
      </c>
      <c r="E339" s="49"/>
      <c r="F339" s="593"/>
      <c r="G339" s="590">
        <v>0</v>
      </c>
      <c r="H339" s="591">
        <v>0</v>
      </c>
      <c r="I339" s="53"/>
      <c r="J339" s="53"/>
      <c r="K339" s="435"/>
      <c r="L339" s="435"/>
      <c r="M339" s="435"/>
      <c r="N339" s="435"/>
      <c r="O339" s="435"/>
      <c r="P339" s="435"/>
      <c r="Q339" s="435"/>
      <c r="R339" s="435"/>
      <c r="S339" s="435"/>
      <c r="T339" s="435"/>
      <c r="U339" s="435"/>
    </row>
    <row r="340" spans="1:21" s="67" customFormat="1" ht="18">
      <c r="A340" s="429">
        <v>339</v>
      </c>
      <c r="B340" s="55" t="s">
        <v>824</v>
      </c>
      <c r="C340" s="592" t="s">
        <v>292</v>
      </c>
      <c r="D340" s="48">
        <v>8</v>
      </c>
      <c r="E340" s="49"/>
      <c r="F340" s="598"/>
      <c r="G340" s="590">
        <v>0</v>
      </c>
      <c r="H340" s="591">
        <v>0</v>
      </c>
      <c r="I340" s="68"/>
      <c r="J340" s="68"/>
      <c r="K340" s="452"/>
      <c r="L340" s="452"/>
      <c r="M340" s="452"/>
      <c r="N340" s="452"/>
      <c r="O340" s="452"/>
      <c r="P340" s="452"/>
      <c r="Q340" s="452"/>
      <c r="R340" s="452"/>
      <c r="S340" s="452"/>
      <c r="T340" s="452"/>
      <c r="U340" s="452"/>
    </row>
    <row r="341" spans="1:21" s="67" customFormat="1" ht="18">
      <c r="A341" s="429">
        <v>340</v>
      </c>
      <c r="B341" s="55" t="s">
        <v>825</v>
      </c>
      <c r="C341" s="592" t="s">
        <v>292</v>
      </c>
      <c r="D341" s="48">
        <v>8</v>
      </c>
      <c r="E341" s="49"/>
      <c r="F341" s="598"/>
      <c r="G341" s="590">
        <v>0</v>
      </c>
      <c r="H341" s="591">
        <v>0</v>
      </c>
      <c r="I341" s="68"/>
      <c r="J341" s="68"/>
      <c r="K341" s="452"/>
      <c r="L341" s="452"/>
      <c r="M341" s="452"/>
      <c r="N341" s="452"/>
      <c r="O341" s="452"/>
      <c r="P341" s="452"/>
      <c r="Q341" s="452"/>
      <c r="R341" s="452"/>
      <c r="S341" s="452"/>
      <c r="T341" s="452"/>
      <c r="U341" s="452"/>
    </row>
    <row r="342" spans="1:21" ht="18">
      <c r="A342" s="429">
        <v>341</v>
      </c>
      <c r="B342" s="46" t="s">
        <v>254</v>
      </c>
      <c r="C342" s="69" t="s">
        <v>292</v>
      </c>
      <c r="D342" s="48">
        <v>8</v>
      </c>
      <c r="E342" s="49"/>
      <c r="F342" s="602"/>
      <c r="G342" s="590">
        <v>0</v>
      </c>
      <c r="H342" s="591">
        <v>0</v>
      </c>
      <c r="I342" s="50"/>
      <c r="J342" s="50"/>
      <c r="K342" s="419"/>
      <c r="L342" s="419"/>
      <c r="M342" s="419"/>
      <c r="N342" s="419"/>
      <c r="O342" s="419"/>
      <c r="P342" s="419"/>
      <c r="Q342" s="419"/>
      <c r="R342" s="419"/>
      <c r="S342" s="419"/>
      <c r="T342" s="419"/>
      <c r="U342" s="419"/>
    </row>
    <row r="343" spans="1:21" ht="18">
      <c r="A343" s="429">
        <v>342</v>
      </c>
      <c r="B343" s="46" t="s">
        <v>255</v>
      </c>
      <c r="C343" s="69" t="s">
        <v>292</v>
      </c>
      <c r="D343" s="48">
        <v>8</v>
      </c>
      <c r="E343" s="49"/>
      <c r="F343" s="589"/>
      <c r="G343" s="590">
        <v>0</v>
      </c>
      <c r="H343" s="591">
        <v>0</v>
      </c>
      <c r="I343" s="50"/>
      <c r="J343" s="50"/>
      <c r="K343" s="419"/>
      <c r="L343" s="419"/>
      <c r="M343" s="419"/>
      <c r="N343" s="419"/>
      <c r="O343" s="419"/>
      <c r="P343" s="419"/>
      <c r="Q343" s="419"/>
      <c r="R343" s="419"/>
      <c r="S343" s="419"/>
      <c r="T343" s="419"/>
      <c r="U343" s="419"/>
    </row>
    <row r="344" spans="1:21" ht="18">
      <c r="A344" s="429">
        <v>343</v>
      </c>
      <c r="B344" s="55" t="s">
        <v>826</v>
      </c>
      <c r="C344" s="592" t="s">
        <v>292</v>
      </c>
      <c r="D344" s="48">
        <v>8</v>
      </c>
      <c r="E344" s="49"/>
      <c r="F344" s="589"/>
      <c r="G344" s="590">
        <v>0</v>
      </c>
      <c r="H344" s="591">
        <v>0</v>
      </c>
      <c r="I344" s="50"/>
      <c r="J344" s="50"/>
      <c r="K344" s="419"/>
      <c r="L344" s="419"/>
      <c r="M344" s="419"/>
      <c r="N344" s="419"/>
      <c r="O344" s="419"/>
      <c r="P344" s="419"/>
      <c r="Q344" s="419"/>
      <c r="R344" s="419"/>
      <c r="S344" s="419"/>
      <c r="T344" s="419"/>
      <c r="U344" s="419"/>
    </row>
    <row r="345" spans="1:21" ht="18">
      <c r="A345" s="429">
        <v>344</v>
      </c>
      <c r="B345" s="55" t="s">
        <v>827</v>
      </c>
      <c r="C345" s="592" t="s">
        <v>292</v>
      </c>
      <c r="D345" s="48">
        <v>4</v>
      </c>
      <c r="E345" s="49"/>
      <c r="F345" s="589"/>
      <c r="G345" s="590">
        <v>0</v>
      </c>
      <c r="H345" s="591">
        <v>0</v>
      </c>
      <c r="I345" s="50"/>
      <c r="J345" s="50"/>
      <c r="K345" s="419"/>
      <c r="L345" s="419"/>
      <c r="M345" s="419"/>
      <c r="N345" s="419"/>
      <c r="O345" s="419"/>
      <c r="P345" s="419"/>
      <c r="Q345" s="419"/>
      <c r="R345" s="419"/>
      <c r="S345" s="419"/>
      <c r="T345" s="419"/>
      <c r="U345" s="419"/>
    </row>
    <row r="346" spans="1:21" ht="18">
      <c r="A346" s="429">
        <v>345</v>
      </c>
      <c r="B346" s="46" t="s">
        <v>256</v>
      </c>
      <c r="C346" s="69" t="s">
        <v>292</v>
      </c>
      <c r="D346" s="48">
        <v>4</v>
      </c>
      <c r="E346" s="49"/>
      <c r="F346" s="589"/>
      <c r="G346" s="590">
        <v>0</v>
      </c>
      <c r="H346" s="591">
        <v>0</v>
      </c>
      <c r="I346" s="50"/>
      <c r="J346" s="50"/>
      <c r="K346" s="419"/>
      <c r="L346" s="419"/>
      <c r="M346" s="419"/>
      <c r="N346" s="419"/>
      <c r="O346" s="419"/>
      <c r="P346" s="419"/>
      <c r="Q346" s="419"/>
      <c r="R346" s="419"/>
      <c r="S346" s="419"/>
      <c r="T346" s="419"/>
      <c r="U346" s="419"/>
    </row>
    <row r="347" spans="1:21" ht="18">
      <c r="A347" s="429">
        <v>346</v>
      </c>
      <c r="B347" s="55" t="s">
        <v>828</v>
      </c>
      <c r="C347" s="592"/>
      <c r="D347" s="48">
        <v>4</v>
      </c>
      <c r="E347" s="49"/>
      <c r="F347" s="589"/>
      <c r="G347" s="590">
        <v>0</v>
      </c>
      <c r="H347" s="591">
        <v>0</v>
      </c>
      <c r="I347" s="50"/>
      <c r="J347" s="50"/>
      <c r="K347" s="419"/>
      <c r="L347" s="419"/>
      <c r="M347" s="419"/>
      <c r="N347" s="419"/>
      <c r="O347" s="419"/>
      <c r="P347" s="419"/>
      <c r="Q347" s="419"/>
      <c r="R347" s="419"/>
      <c r="S347" s="419"/>
      <c r="T347" s="419"/>
      <c r="U347" s="419"/>
    </row>
    <row r="348" spans="1:21" ht="18">
      <c r="A348" s="429">
        <v>347</v>
      </c>
      <c r="B348" s="46" t="s">
        <v>257</v>
      </c>
      <c r="C348" s="69" t="s">
        <v>292</v>
      </c>
      <c r="D348" s="48">
        <v>8</v>
      </c>
      <c r="E348" s="49"/>
      <c r="F348" s="589"/>
      <c r="G348" s="590">
        <v>0</v>
      </c>
      <c r="H348" s="591">
        <v>0</v>
      </c>
      <c r="I348" s="50"/>
      <c r="J348" s="50"/>
      <c r="K348" s="419"/>
      <c r="L348" s="419"/>
      <c r="M348" s="419"/>
      <c r="N348" s="419"/>
      <c r="O348" s="419"/>
      <c r="P348" s="419"/>
      <c r="Q348" s="419"/>
      <c r="R348" s="419"/>
      <c r="S348" s="419"/>
      <c r="T348" s="419"/>
      <c r="U348" s="419"/>
    </row>
    <row r="349" spans="1:21" ht="36">
      <c r="A349" s="429">
        <v>348</v>
      </c>
      <c r="B349" s="55" t="s">
        <v>829</v>
      </c>
      <c r="C349" s="592" t="s">
        <v>292</v>
      </c>
      <c r="D349" s="48">
        <v>4</v>
      </c>
      <c r="E349" s="49"/>
      <c r="F349" s="589"/>
      <c r="G349" s="590">
        <v>0</v>
      </c>
      <c r="H349" s="591">
        <v>0</v>
      </c>
      <c r="I349" s="50"/>
      <c r="J349" s="50"/>
      <c r="K349" s="419"/>
      <c r="L349" s="419"/>
      <c r="M349" s="419"/>
      <c r="N349" s="419"/>
      <c r="O349" s="419"/>
      <c r="P349" s="419"/>
      <c r="Q349" s="419"/>
      <c r="R349" s="419"/>
      <c r="S349" s="419"/>
      <c r="T349" s="419"/>
      <c r="U349" s="419"/>
    </row>
    <row r="350" spans="1:21" ht="36">
      <c r="A350" s="429">
        <v>349</v>
      </c>
      <c r="B350" s="55" t="s">
        <v>830</v>
      </c>
      <c r="C350" s="592" t="s">
        <v>292</v>
      </c>
      <c r="D350" s="48">
        <v>4</v>
      </c>
      <c r="E350" s="49"/>
      <c r="F350" s="589"/>
      <c r="G350" s="590">
        <v>0</v>
      </c>
      <c r="H350" s="591">
        <v>0</v>
      </c>
      <c r="I350" s="50"/>
      <c r="J350" s="50"/>
      <c r="K350" s="419"/>
      <c r="L350" s="419"/>
      <c r="M350" s="419"/>
      <c r="N350" s="419"/>
      <c r="O350" s="419"/>
      <c r="P350" s="419"/>
      <c r="Q350" s="419"/>
      <c r="R350" s="419"/>
      <c r="S350" s="419"/>
      <c r="T350" s="419"/>
      <c r="U350" s="419"/>
    </row>
    <row r="351" spans="1:21" ht="36">
      <c r="A351" s="429">
        <v>350</v>
      </c>
      <c r="B351" s="55" t="s">
        <v>831</v>
      </c>
      <c r="C351" s="592" t="s">
        <v>292</v>
      </c>
      <c r="D351" s="48">
        <v>4</v>
      </c>
      <c r="E351" s="49"/>
      <c r="F351" s="589"/>
      <c r="G351" s="590">
        <v>0</v>
      </c>
      <c r="H351" s="591">
        <v>0</v>
      </c>
      <c r="I351" s="50"/>
      <c r="J351" s="50"/>
      <c r="K351" s="419"/>
      <c r="L351" s="419"/>
      <c r="M351" s="419"/>
      <c r="N351" s="419"/>
      <c r="O351" s="419"/>
      <c r="P351" s="419"/>
      <c r="Q351" s="419"/>
      <c r="R351" s="419"/>
      <c r="S351" s="419"/>
      <c r="T351" s="419"/>
      <c r="U351" s="419"/>
    </row>
    <row r="352" spans="1:21" ht="36">
      <c r="A352" s="429">
        <v>351</v>
      </c>
      <c r="B352" s="55" t="s">
        <v>832</v>
      </c>
      <c r="C352" s="592" t="s">
        <v>292</v>
      </c>
      <c r="D352" s="48">
        <v>4</v>
      </c>
      <c r="E352" s="49"/>
      <c r="F352" s="589"/>
      <c r="G352" s="590">
        <v>0</v>
      </c>
      <c r="H352" s="591">
        <v>0</v>
      </c>
      <c r="I352" s="50"/>
      <c r="J352" s="50"/>
      <c r="K352" s="419"/>
      <c r="L352" s="419"/>
      <c r="M352" s="419"/>
      <c r="N352" s="419"/>
      <c r="O352" s="419"/>
      <c r="P352" s="419"/>
      <c r="Q352" s="419"/>
      <c r="R352" s="419"/>
      <c r="S352" s="419"/>
      <c r="T352" s="419"/>
      <c r="U352" s="419"/>
    </row>
    <row r="353" spans="1:21" ht="36">
      <c r="A353" s="429">
        <v>352</v>
      </c>
      <c r="B353" s="55" t="s">
        <v>833</v>
      </c>
      <c r="C353" s="592" t="s">
        <v>292</v>
      </c>
      <c r="D353" s="48">
        <v>4</v>
      </c>
      <c r="E353" s="49"/>
      <c r="F353" s="589"/>
      <c r="G353" s="590">
        <v>0</v>
      </c>
      <c r="H353" s="591">
        <v>0</v>
      </c>
      <c r="I353" s="50"/>
      <c r="J353" s="50"/>
      <c r="K353" s="419"/>
      <c r="L353" s="419"/>
      <c r="M353" s="419"/>
      <c r="N353" s="419"/>
      <c r="O353" s="419"/>
      <c r="P353" s="419"/>
      <c r="Q353" s="419"/>
      <c r="R353" s="419"/>
      <c r="S353" s="419"/>
      <c r="T353" s="419"/>
      <c r="U353" s="419"/>
    </row>
    <row r="354" spans="1:21" ht="36">
      <c r="A354" s="429">
        <v>353</v>
      </c>
      <c r="B354" s="46" t="s">
        <v>258</v>
      </c>
      <c r="C354" s="69" t="s">
        <v>292</v>
      </c>
      <c r="D354" s="48">
        <v>24</v>
      </c>
      <c r="E354" s="49"/>
      <c r="F354" s="589"/>
      <c r="G354" s="590">
        <v>0</v>
      </c>
      <c r="H354" s="591">
        <v>0</v>
      </c>
      <c r="I354" s="50"/>
      <c r="J354" s="50"/>
      <c r="K354" s="419"/>
      <c r="L354" s="419"/>
      <c r="M354" s="419"/>
      <c r="N354" s="419"/>
      <c r="O354" s="419"/>
      <c r="P354" s="419"/>
      <c r="Q354" s="419"/>
      <c r="R354" s="419"/>
      <c r="S354" s="419"/>
      <c r="T354" s="419"/>
      <c r="U354" s="419"/>
    </row>
    <row r="355" spans="1:21" ht="18">
      <c r="A355" s="429">
        <v>354</v>
      </c>
      <c r="B355" s="55" t="s">
        <v>834</v>
      </c>
      <c r="C355" s="592" t="s">
        <v>292</v>
      </c>
      <c r="D355" s="72">
        <v>30</v>
      </c>
      <c r="E355" s="49"/>
      <c r="F355" s="589"/>
      <c r="G355" s="590">
        <v>0</v>
      </c>
      <c r="H355" s="591">
        <v>0</v>
      </c>
      <c r="I355" s="50"/>
      <c r="J355" s="50"/>
      <c r="K355" s="419"/>
      <c r="L355" s="419"/>
      <c r="M355" s="419"/>
      <c r="N355" s="419"/>
      <c r="O355" s="419"/>
      <c r="P355" s="419"/>
      <c r="Q355" s="419"/>
      <c r="R355" s="419"/>
      <c r="S355" s="419"/>
      <c r="T355" s="419"/>
      <c r="U355" s="419"/>
    </row>
    <row r="356" spans="1:21" ht="18">
      <c r="A356" s="429">
        <v>355</v>
      </c>
      <c r="B356" s="55" t="s">
        <v>835</v>
      </c>
      <c r="C356" s="592" t="s">
        <v>292</v>
      </c>
      <c r="D356" s="72">
        <v>30</v>
      </c>
      <c r="E356" s="49"/>
      <c r="F356" s="589"/>
      <c r="G356" s="590">
        <v>0</v>
      </c>
      <c r="H356" s="591">
        <v>0</v>
      </c>
      <c r="I356" s="50"/>
      <c r="J356" s="50"/>
      <c r="K356" s="419"/>
      <c r="L356" s="419"/>
      <c r="M356" s="419"/>
      <c r="N356" s="419"/>
      <c r="O356" s="419"/>
      <c r="P356" s="419"/>
      <c r="Q356" s="419"/>
      <c r="R356" s="419"/>
      <c r="S356" s="419"/>
      <c r="T356" s="419"/>
      <c r="U356" s="419"/>
    </row>
    <row r="357" spans="1:21" ht="36">
      <c r="A357" s="429">
        <v>356</v>
      </c>
      <c r="B357" s="46" t="s">
        <v>259</v>
      </c>
      <c r="C357" s="69" t="s">
        <v>292</v>
      </c>
      <c r="D357" s="48">
        <v>100</v>
      </c>
      <c r="E357" s="49"/>
      <c r="F357" s="589"/>
      <c r="G357" s="590">
        <v>0</v>
      </c>
      <c r="H357" s="591">
        <v>0</v>
      </c>
      <c r="I357" s="50"/>
      <c r="J357" s="50"/>
      <c r="K357" s="419"/>
      <c r="L357" s="419"/>
      <c r="M357" s="419"/>
      <c r="N357" s="419"/>
      <c r="O357" s="419"/>
      <c r="P357" s="419"/>
      <c r="Q357" s="419"/>
      <c r="R357" s="419"/>
      <c r="S357" s="419"/>
      <c r="T357" s="419"/>
      <c r="U357" s="419"/>
    </row>
    <row r="358" spans="1:21" ht="36">
      <c r="A358" s="429">
        <v>357</v>
      </c>
      <c r="B358" s="46" t="s">
        <v>260</v>
      </c>
      <c r="C358" s="69" t="s">
        <v>292</v>
      </c>
      <c r="D358" s="48">
        <v>100</v>
      </c>
      <c r="E358" s="49"/>
      <c r="F358" s="589"/>
      <c r="G358" s="590">
        <v>0</v>
      </c>
      <c r="H358" s="591">
        <v>0</v>
      </c>
      <c r="I358" s="50"/>
      <c r="J358" s="50"/>
      <c r="K358" s="419"/>
      <c r="L358" s="419"/>
      <c r="M358" s="419"/>
      <c r="N358" s="419"/>
      <c r="O358" s="419"/>
      <c r="P358" s="419"/>
      <c r="Q358" s="419"/>
      <c r="R358" s="419"/>
      <c r="S358" s="419"/>
      <c r="T358" s="419"/>
      <c r="U358" s="419"/>
    </row>
    <row r="359" spans="1:21" ht="36">
      <c r="A359" s="429">
        <v>358</v>
      </c>
      <c r="B359" s="46" t="s">
        <v>261</v>
      </c>
      <c r="C359" s="69" t="s">
        <v>292</v>
      </c>
      <c r="D359" s="48">
        <v>20</v>
      </c>
      <c r="E359" s="49"/>
      <c r="F359" s="589"/>
      <c r="G359" s="590">
        <v>0</v>
      </c>
      <c r="H359" s="591">
        <v>0</v>
      </c>
      <c r="I359" s="50"/>
      <c r="J359" s="50"/>
      <c r="K359" s="419"/>
      <c r="L359" s="419"/>
      <c r="M359" s="419"/>
      <c r="N359" s="419"/>
      <c r="O359" s="419"/>
      <c r="P359" s="419"/>
      <c r="Q359" s="419"/>
      <c r="R359" s="419"/>
      <c r="S359" s="419"/>
      <c r="T359" s="419"/>
      <c r="U359" s="419"/>
    </row>
    <row r="360" spans="1:21" ht="36">
      <c r="A360" s="429">
        <v>359</v>
      </c>
      <c r="B360" s="46" t="s">
        <v>262</v>
      </c>
      <c r="C360" s="69" t="s">
        <v>292</v>
      </c>
      <c r="D360" s="48">
        <v>20</v>
      </c>
      <c r="E360" s="49"/>
      <c r="F360" s="589"/>
      <c r="G360" s="590">
        <v>0</v>
      </c>
      <c r="H360" s="591">
        <v>0</v>
      </c>
      <c r="I360" s="50"/>
      <c r="J360" s="50"/>
      <c r="K360" s="419"/>
      <c r="L360" s="419"/>
      <c r="M360" s="419"/>
      <c r="N360" s="419"/>
      <c r="O360" s="419"/>
      <c r="P360" s="419"/>
      <c r="Q360" s="419"/>
      <c r="R360" s="419"/>
      <c r="S360" s="419"/>
      <c r="T360" s="419"/>
      <c r="U360" s="419"/>
    </row>
    <row r="361" spans="1:21" ht="36">
      <c r="A361" s="429">
        <v>360</v>
      </c>
      <c r="B361" s="46" t="s">
        <v>263</v>
      </c>
      <c r="C361" s="69" t="s">
        <v>292</v>
      </c>
      <c r="D361" s="48">
        <v>4</v>
      </c>
      <c r="E361" s="49"/>
      <c r="F361" s="589"/>
      <c r="G361" s="590">
        <v>0</v>
      </c>
      <c r="H361" s="591">
        <v>0</v>
      </c>
      <c r="I361" s="50"/>
      <c r="J361" s="50"/>
      <c r="K361" s="419"/>
      <c r="L361" s="419"/>
      <c r="M361" s="419"/>
      <c r="N361" s="419"/>
      <c r="O361" s="419"/>
      <c r="P361" s="419"/>
      <c r="Q361" s="419"/>
      <c r="R361" s="419"/>
      <c r="S361" s="419"/>
      <c r="T361" s="419"/>
      <c r="U361" s="419"/>
    </row>
    <row r="362" spans="1:21" ht="18">
      <c r="A362" s="429">
        <v>361</v>
      </c>
      <c r="B362" s="46" t="s">
        <v>264</v>
      </c>
      <c r="C362" s="69" t="s">
        <v>292</v>
      </c>
      <c r="D362" s="48">
        <v>12</v>
      </c>
      <c r="E362" s="49"/>
      <c r="F362" s="589"/>
      <c r="G362" s="590">
        <v>0</v>
      </c>
      <c r="H362" s="591">
        <v>0</v>
      </c>
      <c r="I362" s="50"/>
      <c r="J362" s="50"/>
      <c r="K362" s="419"/>
      <c r="L362" s="419"/>
      <c r="M362" s="419"/>
      <c r="N362" s="419"/>
      <c r="O362" s="419"/>
      <c r="P362" s="419"/>
      <c r="Q362" s="419"/>
      <c r="R362" s="419"/>
      <c r="S362" s="419"/>
      <c r="T362" s="419"/>
      <c r="U362" s="419"/>
    </row>
    <row r="363" spans="1:21" ht="18">
      <c r="A363" s="429">
        <v>362</v>
      </c>
      <c r="B363" s="55" t="s">
        <v>836</v>
      </c>
      <c r="C363" s="592" t="s">
        <v>292</v>
      </c>
      <c r="D363" s="48">
        <v>4</v>
      </c>
      <c r="E363" s="49"/>
      <c r="F363" s="589"/>
      <c r="G363" s="590">
        <v>0</v>
      </c>
      <c r="H363" s="591">
        <v>0</v>
      </c>
      <c r="I363" s="50"/>
      <c r="J363" s="50"/>
      <c r="K363" s="419"/>
      <c r="L363" s="419"/>
      <c r="M363" s="419"/>
      <c r="N363" s="419"/>
      <c r="O363" s="419"/>
      <c r="P363" s="419"/>
      <c r="Q363" s="419"/>
      <c r="R363" s="419"/>
      <c r="S363" s="419"/>
      <c r="T363" s="419"/>
      <c r="U363" s="419"/>
    </row>
    <row r="364" spans="1:21" ht="18">
      <c r="A364" s="429">
        <v>363</v>
      </c>
      <c r="B364" s="46" t="s">
        <v>265</v>
      </c>
      <c r="C364" s="69" t="s">
        <v>292</v>
      </c>
      <c r="D364" s="48">
        <v>16</v>
      </c>
      <c r="E364" s="49"/>
      <c r="F364" s="589"/>
      <c r="G364" s="590">
        <v>0</v>
      </c>
      <c r="H364" s="591">
        <v>0</v>
      </c>
      <c r="I364" s="50"/>
      <c r="J364" s="50"/>
      <c r="K364" s="419"/>
      <c r="L364" s="419"/>
      <c r="M364" s="419"/>
      <c r="N364" s="419"/>
      <c r="O364" s="419"/>
      <c r="P364" s="419"/>
      <c r="Q364" s="419"/>
      <c r="R364" s="419"/>
      <c r="S364" s="419"/>
      <c r="T364" s="419"/>
      <c r="U364" s="419"/>
    </row>
    <row r="365" spans="1:21" ht="18">
      <c r="A365" s="429">
        <v>364</v>
      </c>
      <c r="B365" s="55" t="s">
        <v>837</v>
      </c>
      <c r="C365" s="592" t="s">
        <v>292</v>
      </c>
      <c r="D365" s="48">
        <v>4</v>
      </c>
      <c r="E365" s="49"/>
      <c r="F365" s="589"/>
      <c r="G365" s="590">
        <v>0</v>
      </c>
      <c r="H365" s="591">
        <v>0</v>
      </c>
      <c r="I365" s="50"/>
      <c r="J365" s="50"/>
      <c r="K365" s="419"/>
      <c r="L365" s="419"/>
      <c r="M365" s="419"/>
      <c r="N365" s="419"/>
      <c r="O365" s="419"/>
      <c r="P365" s="419"/>
      <c r="Q365" s="419"/>
      <c r="R365" s="419"/>
      <c r="S365" s="419"/>
      <c r="T365" s="419"/>
      <c r="U365" s="419"/>
    </row>
    <row r="366" spans="1:21" ht="36">
      <c r="A366" s="429">
        <v>365</v>
      </c>
      <c r="B366" s="55" t="s">
        <v>838</v>
      </c>
      <c r="C366" s="592" t="s">
        <v>292</v>
      </c>
      <c r="D366" s="48">
        <v>4</v>
      </c>
      <c r="E366" s="49"/>
      <c r="F366" s="589"/>
      <c r="G366" s="590">
        <v>0</v>
      </c>
      <c r="H366" s="591">
        <v>0</v>
      </c>
      <c r="I366" s="50"/>
      <c r="J366" s="50"/>
      <c r="K366" s="419"/>
      <c r="L366" s="419"/>
      <c r="M366" s="419"/>
      <c r="N366" s="419"/>
      <c r="O366" s="419"/>
      <c r="P366" s="419"/>
      <c r="Q366" s="419"/>
      <c r="R366" s="419"/>
      <c r="S366" s="419"/>
      <c r="T366" s="419"/>
      <c r="U366" s="419"/>
    </row>
    <row r="367" spans="1:21" ht="36">
      <c r="A367" s="429">
        <v>366</v>
      </c>
      <c r="B367" s="46" t="s">
        <v>266</v>
      </c>
      <c r="C367" s="69" t="s">
        <v>292</v>
      </c>
      <c r="D367" s="48">
        <v>20</v>
      </c>
      <c r="E367" s="49"/>
      <c r="F367" s="589"/>
      <c r="G367" s="590">
        <v>0</v>
      </c>
      <c r="H367" s="591">
        <v>0</v>
      </c>
      <c r="I367" s="50"/>
      <c r="J367" s="50"/>
      <c r="K367" s="419"/>
      <c r="L367" s="419"/>
      <c r="M367" s="419"/>
      <c r="N367" s="419"/>
      <c r="O367" s="419"/>
      <c r="P367" s="419"/>
      <c r="Q367" s="419"/>
      <c r="R367" s="419"/>
      <c r="S367" s="419"/>
      <c r="T367" s="419"/>
      <c r="U367" s="419"/>
    </row>
    <row r="368" spans="1:21" ht="18">
      <c r="A368" s="429">
        <v>367</v>
      </c>
      <c r="B368" s="55" t="s">
        <v>839</v>
      </c>
      <c r="C368" s="592" t="s">
        <v>292</v>
      </c>
      <c r="D368" s="48">
        <v>4</v>
      </c>
      <c r="E368" s="49"/>
      <c r="F368" s="589"/>
      <c r="G368" s="590">
        <v>0</v>
      </c>
      <c r="H368" s="591">
        <v>0</v>
      </c>
      <c r="I368" s="50"/>
      <c r="J368" s="50"/>
      <c r="K368" s="419"/>
      <c r="L368" s="419"/>
      <c r="M368" s="419"/>
      <c r="N368" s="419"/>
      <c r="O368" s="419"/>
      <c r="P368" s="419"/>
      <c r="Q368" s="419"/>
      <c r="R368" s="419"/>
      <c r="S368" s="419"/>
      <c r="T368" s="419"/>
      <c r="U368" s="419"/>
    </row>
    <row r="369" spans="1:21" ht="36">
      <c r="A369" s="429">
        <v>368</v>
      </c>
      <c r="B369" s="46" t="s">
        <v>267</v>
      </c>
      <c r="C369" s="69" t="s">
        <v>292</v>
      </c>
      <c r="D369" s="48">
        <v>20</v>
      </c>
      <c r="E369" s="49"/>
      <c r="F369" s="589"/>
      <c r="G369" s="590">
        <v>0</v>
      </c>
      <c r="H369" s="591">
        <v>0</v>
      </c>
      <c r="I369" s="50"/>
      <c r="J369" s="50"/>
      <c r="K369" s="419"/>
      <c r="L369" s="419"/>
      <c r="M369" s="419"/>
      <c r="N369" s="419"/>
      <c r="O369" s="419"/>
      <c r="P369" s="419"/>
      <c r="Q369" s="419"/>
      <c r="R369" s="419"/>
      <c r="S369" s="419"/>
      <c r="T369" s="419"/>
      <c r="U369" s="419"/>
    </row>
    <row r="370" spans="1:21" ht="36">
      <c r="A370" s="429">
        <v>369</v>
      </c>
      <c r="B370" s="46" t="s">
        <v>268</v>
      </c>
      <c r="C370" s="69" t="s">
        <v>292</v>
      </c>
      <c r="D370" s="48">
        <v>20</v>
      </c>
      <c r="E370" s="49"/>
      <c r="F370" s="589"/>
      <c r="G370" s="590">
        <v>0</v>
      </c>
      <c r="H370" s="591">
        <v>0</v>
      </c>
      <c r="I370" s="50"/>
      <c r="J370" s="50"/>
      <c r="K370" s="419"/>
      <c r="L370" s="419"/>
      <c r="M370" s="419"/>
      <c r="N370" s="419"/>
      <c r="O370" s="419"/>
      <c r="P370" s="419"/>
      <c r="Q370" s="419"/>
      <c r="R370" s="419"/>
      <c r="S370" s="419"/>
      <c r="T370" s="419"/>
      <c r="U370" s="419"/>
    </row>
    <row r="371" spans="1:21" ht="36">
      <c r="A371" s="429">
        <v>370</v>
      </c>
      <c r="B371" s="55" t="s">
        <v>840</v>
      </c>
      <c r="C371" s="592" t="s">
        <v>292</v>
      </c>
      <c r="D371" s="48">
        <v>4</v>
      </c>
      <c r="E371" s="49"/>
      <c r="F371" s="589"/>
      <c r="G371" s="590">
        <v>0</v>
      </c>
      <c r="H371" s="591">
        <v>0</v>
      </c>
      <c r="I371" s="50"/>
      <c r="J371" s="50"/>
      <c r="K371" s="419"/>
      <c r="L371" s="419"/>
      <c r="M371" s="419"/>
      <c r="N371" s="419"/>
      <c r="O371" s="419"/>
      <c r="P371" s="419"/>
      <c r="Q371" s="419"/>
      <c r="R371" s="419"/>
      <c r="S371" s="419"/>
      <c r="T371" s="419"/>
      <c r="U371" s="419"/>
    </row>
    <row r="372" spans="1:21" ht="36">
      <c r="A372" s="429">
        <v>371</v>
      </c>
      <c r="B372" s="46" t="s">
        <v>269</v>
      </c>
      <c r="C372" s="69" t="s">
        <v>292</v>
      </c>
      <c r="D372" s="48">
        <v>20</v>
      </c>
      <c r="E372" s="49"/>
      <c r="F372" s="589"/>
      <c r="G372" s="590">
        <v>0</v>
      </c>
      <c r="H372" s="591">
        <v>0</v>
      </c>
      <c r="I372" s="50"/>
      <c r="J372" s="50"/>
      <c r="K372" s="419"/>
      <c r="L372" s="419"/>
      <c r="M372" s="419"/>
      <c r="N372" s="419"/>
      <c r="O372" s="419"/>
      <c r="P372" s="419"/>
      <c r="Q372" s="419"/>
      <c r="R372" s="419"/>
      <c r="S372" s="419"/>
      <c r="T372" s="419"/>
      <c r="U372" s="419"/>
    </row>
    <row r="373" spans="1:21" ht="36">
      <c r="A373" s="429">
        <v>372</v>
      </c>
      <c r="B373" s="55" t="s">
        <v>841</v>
      </c>
      <c r="C373" s="592" t="s">
        <v>292</v>
      </c>
      <c r="D373" s="48">
        <v>4</v>
      </c>
      <c r="E373" s="49"/>
      <c r="F373" s="589"/>
      <c r="G373" s="590">
        <v>0</v>
      </c>
      <c r="H373" s="591">
        <v>0</v>
      </c>
      <c r="I373" s="50"/>
      <c r="J373" s="50"/>
      <c r="K373" s="419"/>
      <c r="L373" s="419"/>
      <c r="M373" s="419"/>
      <c r="N373" s="419"/>
      <c r="O373" s="419"/>
      <c r="P373" s="419"/>
      <c r="Q373" s="419"/>
      <c r="R373" s="419"/>
      <c r="S373" s="419"/>
      <c r="T373" s="419"/>
      <c r="U373" s="419"/>
    </row>
    <row r="374" spans="1:21" ht="36">
      <c r="A374" s="429">
        <v>373</v>
      </c>
      <c r="B374" s="55" t="s">
        <v>842</v>
      </c>
      <c r="C374" s="592" t="s">
        <v>292</v>
      </c>
      <c r="D374" s="48">
        <v>4</v>
      </c>
      <c r="E374" s="49"/>
      <c r="F374" s="589"/>
      <c r="G374" s="590">
        <v>0</v>
      </c>
      <c r="H374" s="591">
        <v>0</v>
      </c>
      <c r="I374" s="50"/>
      <c r="J374" s="50"/>
      <c r="K374" s="419"/>
      <c r="L374" s="419"/>
      <c r="M374" s="419"/>
      <c r="N374" s="419"/>
      <c r="O374" s="419"/>
      <c r="P374" s="419"/>
      <c r="Q374" s="419"/>
      <c r="R374" s="419"/>
      <c r="S374" s="419"/>
      <c r="T374" s="419"/>
      <c r="U374" s="419"/>
    </row>
    <row r="375" spans="1:21" ht="36">
      <c r="A375" s="429">
        <v>374</v>
      </c>
      <c r="B375" s="55" t="s">
        <v>843</v>
      </c>
      <c r="C375" s="592" t="s">
        <v>292</v>
      </c>
      <c r="D375" s="48">
        <v>4</v>
      </c>
      <c r="E375" s="49"/>
      <c r="F375" s="589"/>
      <c r="G375" s="590">
        <v>0</v>
      </c>
      <c r="H375" s="591">
        <v>0</v>
      </c>
      <c r="I375" s="50"/>
      <c r="J375" s="50"/>
      <c r="K375" s="419"/>
      <c r="L375" s="419"/>
      <c r="M375" s="419"/>
      <c r="N375" s="419"/>
      <c r="O375" s="419"/>
      <c r="P375" s="419"/>
      <c r="Q375" s="419"/>
      <c r="R375" s="419"/>
      <c r="S375" s="419"/>
      <c r="T375" s="419"/>
      <c r="U375" s="419"/>
    </row>
    <row r="376" spans="1:21" ht="36">
      <c r="A376" s="429">
        <v>375</v>
      </c>
      <c r="B376" s="55" t="s">
        <v>844</v>
      </c>
      <c r="C376" s="592" t="s">
        <v>292</v>
      </c>
      <c r="D376" s="48">
        <v>4</v>
      </c>
      <c r="E376" s="49"/>
      <c r="F376" s="589"/>
      <c r="G376" s="590">
        <v>0</v>
      </c>
      <c r="H376" s="591">
        <v>0</v>
      </c>
      <c r="I376" s="50"/>
      <c r="J376" s="50"/>
      <c r="K376" s="419"/>
      <c r="L376" s="419"/>
      <c r="M376" s="419"/>
      <c r="N376" s="419"/>
      <c r="O376" s="419"/>
      <c r="P376" s="419"/>
      <c r="Q376" s="419"/>
      <c r="R376" s="419"/>
      <c r="S376" s="419"/>
      <c r="T376" s="419"/>
      <c r="U376" s="419"/>
    </row>
    <row r="377" spans="1:21" ht="18">
      <c r="A377" s="429">
        <v>376</v>
      </c>
      <c r="B377" s="46" t="s">
        <v>270</v>
      </c>
      <c r="C377" s="69" t="s">
        <v>292</v>
      </c>
      <c r="D377" s="48">
        <v>1200</v>
      </c>
      <c r="E377" s="49"/>
      <c r="F377" s="589"/>
      <c r="G377" s="590">
        <v>0</v>
      </c>
      <c r="H377" s="591">
        <v>0</v>
      </c>
      <c r="I377" s="50"/>
      <c r="J377" s="50"/>
      <c r="K377" s="419"/>
      <c r="L377" s="419"/>
      <c r="M377" s="419"/>
      <c r="N377" s="419"/>
      <c r="O377" s="419"/>
      <c r="P377" s="419"/>
      <c r="Q377" s="419"/>
      <c r="R377" s="419"/>
      <c r="S377" s="419"/>
      <c r="T377" s="419"/>
      <c r="U377" s="419"/>
    </row>
    <row r="378" spans="1:21" ht="18">
      <c r="A378" s="429">
        <v>377</v>
      </c>
      <c r="B378" s="46" t="s">
        <v>271</v>
      </c>
      <c r="C378" s="69" t="s">
        <v>292</v>
      </c>
      <c r="D378" s="48">
        <v>1600</v>
      </c>
      <c r="E378" s="49"/>
      <c r="F378" s="589"/>
      <c r="G378" s="590">
        <v>0</v>
      </c>
      <c r="H378" s="591">
        <v>0</v>
      </c>
      <c r="I378" s="50"/>
      <c r="J378" s="50"/>
      <c r="K378" s="419"/>
      <c r="L378" s="419"/>
      <c r="M378" s="419"/>
      <c r="N378" s="419"/>
      <c r="O378" s="419"/>
      <c r="P378" s="419"/>
      <c r="Q378" s="419"/>
      <c r="R378" s="419"/>
      <c r="S378" s="419"/>
      <c r="T378" s="419"/>
      <c r="U378" s="419"/>
    </row>
    <row r="379" spans="1:21" ht="18">
      <c r="A379" s="429">
        <v>378</v>
      </c>
      <c r="B379" s="46" t="s">
        <v>272</v>
      </c>
      <c r="C379" s="69" t="s">
        <v>292</v>
      </c>
      <c r="D379" s="48">
        <v>800</v>
      </c>
      <c r="E379" s="49"/>
      <c r="F379" s="589"/>
      <c r="G379" s="590">
        <v>0</v>
      </c>
      <c r="H379" s="591">
        <v>0</v>
      </c>
      <c r="I379" s="50"/>
      <c r="J379" s="50"/>
      <c r="K379" s="419"/>
      <c r="L379" s="419"/>
      <c r="M379" s="419"/>
      <c r="N379" s="419"/>
      <c r="O379" s="419"/>
      <c r="P379" s="419"/>
      <c r="Q379" s="419"/>
      <c r="R379" s="419"/>
      <c r="S379" s="419"/>
      <c r="T379" s="419"/>
      <c r="U379" s="419"/>
    </row>
    <row r="380" spans="1:21" ht="18">
      <c r="A380" s="429">
        <v>379</v>
      </c>
      <c r="B380" s="46" t="s">
        <v>273</v>
      </c>
      <c r="C380" s="69" t="s">
        <v>292</v>
      </c>
      <c r="D380" s="48">
        <v>288</v>
      </c>
      <c r="E380" s="49">
        <v>5516</v>
      </c>
      <c r="F380" s="589">
        <v>0</v>
      </c>
      <c r="G380" s="590">
        <v>5516</v>
      </c>
      <c r="H380" s="591">
        <v>1588608</v>
      </c>
      <c r="I380" s="50" t="s">
        <v>397</v>
      </c>
      <c r="J380" s="50" t="s">
        <v>1465</v>
      </c>
      <c r="K380" s="419"/>
      <c r="L380" s="419"/>
      <c r="M380" s="419"/>
      <c r="N380" s="419"/>
      <c r="O380" s="419"/>
      <c r="P380" s="419"/>
      <c r="Q380" s="419"/>
      <c r="R380" s="419"/>
      <c r="S380" s="419"/>
      <c r="T380" s="419"/>
      <c r="U380" s="419"/>
    </row>
    <row r="381" spans="1:21" ht="18">
      <c r="A381" s="429">
        <v>380</v>
      </c>
      <c r="B381" s="46" t="s">
        <v>274</v>
      </c>
      <c r="C381" s="69" t="s">
        <v>292</v>
      </c>
      <c r="D381" s="48">
        <v>288</v>
      </c>
      <c r="E381" s="49">
        <v>6491</v>
      </c>
      <c r="F381" s="589">
        <v>0</v>
      </c>
      <c r="G381" s="590">
        <v>6491</v>
      </c>
      <c r="H381" s="591">
        <v>1869408</v>
      </c>
      <c r="I381" s="50" t="s">
        <v>397</v>
      </c>
      <c r="J381" s="50" t="s">
        <v>1465</v>
      </c>
      <c r="K381" s="419"/>
      <c r="L381" s="419"/>
      <c r="M381" s="419"/>
      <c r="N381" s="419"/>
      <c r="O381" s="419"/>
      <c r="P381" s="419"/>
      <c r="Q381" s="419"/>
      <c r="R381" s="419"/>
      <c r="S381" s="419"/>
      <c r="T381" s="419"/>
      <c r="U381" s="419"/>
    </row>
    <row r="382" spans="1:21" ht="18">
      <c r="A382" s="429">
        <v>381</v>
      </c>
      <c r="B382" s="46" t="s">
        <v>275</v>
      </c>
      <c r="C382" s="69" t="s">
        <v>292</v>
      </c>
      <c r="D382" s="48">
        <v>288</v>
      </c>
      <c r="E382" s="49">
        <v>7715</v>
      </c>
      <c r="F382" s="589">
        <v>0</v>
      </c>
      <c r="G382" s="590">
        <v>7715</v>
      </c>
      <c r="H382" s="591">
        <v>2221920</v>
      </c>
      <c r="I382" s="50" t="s">
        <v>397</v>
      </c>
      <c r="J382" s="50" t="s">
        <v>1465</v>
      </c>
      <c r="K382" s="419"/>
      <c r="L382" s="419"/>
      <c r="M382" s="419"/>
      <c r="N382" s="419"/>
      <c r="O382" s="419"/>
      <c r="P382" s="419"/>
      <c r="Q382" s="419"/>
      <c r="R382" s="419"/>
      <c r="S382" s="419"/>
      <c r="T382" s="419"/>
      <c r="U382" s="419"/>
    </row>
    <row r="383" spans="1:21" ht="18">
      <c r="A383" s="429">
        <v>382</v>
      </c>
      <c r="B383" s="46" t="s">
        <v>276</v>
      </c>
      <c r="C383" s="69" t="s">
        <v>292</v>
      </c>
      <c r="D383" s="48">
        <v>1600</v>
      </c>
      <c r="E383" s="49"/>
      <c r="F383" s="589"/>
      <c r="G383" s="590">
        <v>0</v>
      </c>
      <c r="H383" s="591">
        <v>0</v>
      </c>
      <c r="I383" s="50"/>
      <c r="J383" s="50"/>
      <c r="K383" s="419"/>
      <c r="L383" s="419"/>
      <c r="M383" s="419"/>
      <c r="N383" s="419"/>
      <c r="O383" s="419"/>
      <c r="P383" s="419"/>
      <c r="Q383" s="419"/>
      <c r="R383" s="419"/>
      <c r="S383" s="419"/>
      <c r="T383" s="419"/>
      <c r="U383" s="419"/>
    </row>
    <row r="384" spans="1:21" ht="18">
      <c r="A384" s="429">
        <v>383</v>
      </c>
      <c r="B384" s="46" t="s">
        <v>277</v>
      </c>
      <c r="C384" s="69" t="s">
        <v>292</v>
      </c>
      <c r="D384" s="48">
        <v>1600</v>
      </c>
      <c r="E384" s="49"/>
      <c r="F384" s="589"/>
      <c r="G384" s="590">
        <v>0</v>
      </c>
      <c r="H384" s="591">
        <v>0</v>
      </c>
      <c r="I384" s="50"/>
      <c r="J384" s="50"/>
      <c r="K384" s="419"/>
      <c r="L384" s="419"/>
      <c r="M384" s="419"/>
      <c r="N384" s="419"/>
      <c r="O384" s="419"/>
      <c r="P384" s="419"/>
      <c r="Q384" s="419"/>
      <c r="R384" s="419"/>
      <c r="S384" s="419"/>
      <c r="T384" s="419"/>
      <c r="U384" s="419"/>
    </row>
    <row r="385" spans="1:21" ht="18">
      <c r="A385" s="429">
        <v>384</v>
      </c>
      <c r="B385" s="46" t="s">
        <v>278</v>
      </c>
      <c r="C385" s="69" t="s">
        <v>292</v>
      </c>
      <c r="D385" s="48">
        <v>1600</v>
      </c>
      <c r="E385" s="49"/>
      <c r="F385" s="589"/>
      <c r="G385" s="590">
        <v>0</v>
      </c>
      <c r="H385" s="591">
        <v>0</v>
      </c>
      <c r="I385" s="50"/>
      <c r="J385" s="50"/>
      <c r="K385" s="419"/>
      <c r="L385" s="419"/>
      <c r="M385" s="419"/>
      <c r="N385" s="419"/>
      <c r="O385" s="419"/>
      <c r="P385" s="419"/>
      <c r="Q385" s="419"/>
      <c r="R385" s="419"/>
      <c r="S385" s="419"/>
      <c r="T385" s="419"/>
      <c r="U385" s="419"/>
    </row>
    <row r="386" spans="1:21" ht="18">
      <c r="A386" s="429">
        <v>385</v>
      </c>
      <c r="B386" s="46" t="s">
        <v>281</v>
      </c>
      <c r="C386" s="69" t="s">
        <v>292</v>
      </c>
      <c r="D386" s="48">
        <v>288</v>
      </c>
      <c r="E386" s="49">
        <v>11294</v>
      </c>
      <c r="F386" s="589">
        <v>0</v>
      </c>
      <c r="G386" s="590">
        <v>11294</v>
      </c>
      <c r="H386" s="591">
        <v>3252672</v>
      </c>
      <c r="I386" s="50" t="s">
        <v>686</v>
      </c>
      <c r="J386" s="50" t="s">
        <v>1269</v>
      </c>
      <c r="K386" s="419"/>
      <c r="L386" s="419"/>
      <c r="M386" s="419"/>
      <c r="N386" s="419"/>
      <c r="O386" s="419"/>
      <c r="P386" s="419"/>
      <c r="Q386" s="419"/>
      <c r="R386" s="419"/>
      <c r="S386" s="419"/>
      <c r="T386" s="419"/>
      <c r="U386" s="419"/>
    </row>
    <row r="387" spans="1:21" ht="18">
      <c r="A387" s="429">
        <v>386</v>
      </c>
      <c r="B387" s="46" t="s">
        <v>282</v>
      </c>
      <c r="C387" s="69" t="s">
        <v>292</v>
      </c>
      <c r="D387" s="48">
        <v>96</v>
      </c>
      <c r="E387" s="49">
        <v>10910</v>
      </c>
      <c r="F387" s="589">
        <v>0</v>
      </c>
      <c r="G387" s="590">
        <v>10910</v>
      </c>
      <c r="H387" s="591">
        <v>1047360</v>
      </c>
      <c r="I387" s="50" t="s">
        <v>686</v>
      </c>
      <c r="J387" s="50" t="s">
        <v>1269</v>
      </c>
      <c r="K387" s="419"/>
      <c r="L387" s="419"/>
      <c r="M387" s="419"/>
      <c r="N387" s="419"/>
      <c r="O387" s="419"/>
      <c r="P387" s="419"/>
      <c r="Q387" s="419"/>
      <c r="R387" s="419"/>
      <c r="S387" s="419"/>
      <c r="T387" s="419"/>
      <c r="U387" s="419"/>
    </row>
    <row r="388" spans="1:21" ht="18">
      <c r="A388" s="429">
        <v>387</v>
      </c>
      <c r="B388" s="46" t="s">
        <v>284</v>
      </c>
      <c r="C388" s="69" t="s">
        <v>292</v>
      </c>
      <c r="D388" s="48">
        <v>288</v>
      </c>
      <c r="E388" s="49">
        <v>10910</v>
      </c>
      <c r="F388" s="589">
        <v>0</v>
      </c>
      <c r="G388" s="590">
        <v>10910</v>
      </c>
      <c r="H388" s="591">
        <v>3142080</v>
      </c>
      <c r="I388" s="50" t="s">
        <v>686</v>
      </c>
      <c r="J388" s="50" t="s">
        <v>1269</v>
      </c>
      <c r="K388" s="419"/>
      <c r="L388" s="419"/>
      <c r="M388" s="419"/>
      <c r="N388" s="419"/>
      <c r="O388" s="419"/>
      <c r="P388" s="419"/>
      <c r="Q388" s="419"/>
      <c r="R388" s="419"/>
      <c r="S388" s="419"/>
      <c r="T388" s="419"/>
      <c r="U388" s="419"/>
    </row>
    <row r="389" spans="1:21" ht="18">
      <c r="A389" s="429">
        <v>388</v>
      </c>
      <c r="B389" s="46" t="s">
        <v>286</v>
      </c>
      <c r="C389" s="69" t="s">
        <v>292</v>
      </c>
      <c r="D389" s="48">
        <v>48</v>
      </c>
      <c r="E389" s="49">
        <v>11455</v>
      </c>
      <c r="F389" s="589">
        <v>0</v>
      </c>
      <c r="G389" s="590">
        <v>11455</v>
      </c>
      <c r="H389" s="591">
        <v>549840</v>
      </c>
      <c r="I389" s="50" t="s">
        <v>686</v>
      </c>
      <c r="J389" s="50" t="s">
        <v>1269</v>
      </c>
      <c r="K389" s="419"/>
      <c r="L389" s="419"/>
      <c r="M389" s="419"/>
      <c r="N389" s="419"/>
      <c r="O389" s="419"/>
      <c r="P389" s="419"/>
      <c r="Q389" s="419"/>
      <c r="R389" s="419"/>
      <c r="S389" s="419"/>
      <c r="T389" s="419"/>
      <c r="U389" s="419"/>
    </row>
    <row r="390" spans="1:21" ht="18">
      <c r="A390" s="429">
        <v>389</v>
      </c>
      <c r="B390" s="46" t="s">
        <v>280</v>
      </c>
      <c r="C390" s="69" t="s">
        <v>292</v>
      </c>
      <c r="D390" s="48">
        <v>240</v>
      </c>
      <c r="E390" s="49">
        <v>11294</v>
      </c>
      <c r="F390" s="589">
        <v>0</v>
      </c>
      <c r="G390" s="590">
        <v>11294</v>
      </c>
      <c r="H390" s="591">
        <v>2710560</v>
      </c>
      <c r="I390" s="50" t="s">
        <v>686</v>
      </c>
      <c r="J390" s="50" t="s">
        <v>1269</v>
      </c>
      <c r="K390" s="419"/>
      <c r="L390" s="419"/>
      <c r="M390" s="419"/>
      <c r="N390" s="419"/>
      <c r="O390" s="419"/>
      <c r="P390" s="419"/>
      <c r="Q390" s="419"/>
      <c r="R390" s="419"/>
      <c r="S390" s="419"/>
      <c r="T390" s="419"/>
      <c r="U390" s="419"/>
    </row>
    <row r="391" spans="1:21" ht="18">
      <c r="A391" s="429">
        <v>390</v>
      </c>
      <c r="B391" s="46" t="s">
        <v>283</v>
      </c>
      <c r="C391" s="69" t="s">
        <v>292</v>
      </c>
      <c r="D391" s="48">
        <v>240</v>
      </c>
      <c r="E391" s="49">
        <v>11294</v>
      </c>
      <c r="F391" s="589">
        <v>0</v>
      </c>
      <c r="G391" s="590">
        <v>11294</v>
      </c>
      <c r="H391" s="591">
        <v>2710560</v>
      </c>
      <c r="I391" s="50" t="s">
        <v>686</v>
      </c>
      <c r="J391" s="50" t="s">
        <v>1269</v>
      </c>
      <c r="K391" s="419"/>
      <c r="L391" s="419"/>
      <c r="M391" s="419"/>
      <c r="N391" s="419"/>
      <c r="O391" s="419"/>
      <c r="P391" s="419"/>
      <c r="Q391" s="419"/>
      <c r="R391" s="419"/>
      <c r="S391" s="419"/>
      <c r="T391" s="419"/>
      <c r="U391" s="419"/>
    </row>
    <row r="392" spans="1:21" ht="18">
      <c r="A392" s="429">
        <v>391</v>
      </c>
      <c r="B392" s="55" t="s">
        <v>845</v>
      </c>
      <c r="C392" s="592" t="s">
        <v>292</v>
      </c>
      <c r="D392" s="48">
        <v>48</v>
      </c>
      <c r="E392" s="49">
        <v>9804</v>
      </c>
      <c r="F392" s="589">
        <v>0</v>
      </c>
      <c r="G392" s="590">
        <v>9804</v>
      </c>
      <c r="H392" s="591">
        <v>470592</v>
      </c>
      <c r="I392" s="50" t="s">
        <v>686</v>
      </c>
      <c r="J392" s="50" t="s">
        <v>648</v>
      </c>
      <c r="K392" s="419"/>
      <c r="L392" s="419"/>
      <c r="M392" s="419"/>
      <c r="N392" s="419"/>
      <c r="O392" s="419"/>
      <c r="P392" s="419"/>
      <c r="Q392" s="419"/>
      <c r="R392" s="419"/>
      <c r="S392" s="419"/>
      <c r="T392" s="419"/>
      <c r="U392" s="419"/>
    </row>
    <row r="393" spans="1:21" ht="18">
      <c r="A393" s="429">
        <v>392</v>
      </c>
      <c r="B393" s="46" t="s">
        <v>285</v>
      </c>
      <c r="C393" s="69" t="s">
        <v>292</v>
      </c>
      <c r="D393" s="48">
        <v>96</v>
      </c>
      <c r="E393" s="49">
        <v>11455</v>
      </c>
      <c r="F393" s="589">
        <v>0</v>
      </c>
      <c r="G393" s="590">
        <v>11455</v>
      </c>
      <c r="H393" s="591">
        <v>1099680</v>
      </c>
      <c r="I393" s="50" t="s">
        <v>686</v>
      </c>
      <c r="J393" s="50" t="s">
        <v>1269</v>
      </c>
      <c r="K393" s="419"/>
      <c r="L393" s="419"/>
      <c r="M393" s="419"/>
      <c r="N393" s="419"/>
      <c r="O393" s="419"/>
      <c r="P393" s="419"/>
      <c r="Q393" s="419"/>
      <c r="R393" s="419"/>
      <c r="S393" s="419"/>
      <c r="T393" s="419"/>
      <c r="U393" s="419"/>
    </row>
    <row r="394" spans="1:21" ht="18">
      <c r="A394" s="429">
        <v>393</v>
      </c>
      <c r="B394" s="55" t="s">
        <v>846</v>
      </c>
      <c r="C394" s="592" t="s">
        <v>292</v>
      </c>
      <c r="D394" s="48">
        <v>48</v>
      </c>
      <c r="E394" s="49">
        <v>11455</v>
      </c>
      <c r="F394" s="589">
        <v>0</v>
      </c>
      <c r="G394" s="590">
        <v>11455</v>
      </c>
      <c r="H394" s="591">
        <v>549840</v>
      </c>
      <c r="I394" s="50" t="s">
        <v>686</v>
      </c>
      <c r="J394" s="50" t="s">
        <v>1269</v>
      </c>
      <c r="K394" s="419"/>
      <c r="L394" s="419"/>
      <c r="M394" s="419"/>
      <c r="N394" s="419"/>
      <c r="O394" s="419"/>
      <c r="P394" s="419"/>
      <c r="Q394" s="419"/>
      <c r="R394" s="419"/>
      <c r="S394" s="419"/>
      <c r="T394" s="419"/>
      <c r="U394" s="419"/>
    </row>
    <row r="395" spans="1:21" ht="18">
      <c r="A395" s="429">
        <v>394</v>
      </c>
      <c r="B395" s="46" t="s">
        <v>287</v>
      </c>
      <c r="C395" s="69" t="s">
        <v>292</v>
      </c>
      <c r="D395" s="48">
        <v>80</v>
      </c>
      <c r="E395" s="49"/>
      <c r="F395" s="589"/>
      <c r="G395" s="590">
        <v>0</v>
      </c>
      <c r="H395" s="591">
        <v>0</v>
      </c>
      <c r="I395" s="50"/>
      <c r="J395" s="50"/>
      <c r="K395" s="419"/>
      <c r="L395" s="419"/>
      <c r="M395" s="419"/>
      <c r="N395" s="419"/>
      <c r="O395" s="419"/>
      <c r="P395" s="419"/>
      <c r="Q395" s="419"/>
      <c r="R395" s="419"/>
      <c r="S395" s="419"/>
      <c r="T395" s="419"/>
      <c r="U395" s="419"/>
    </row>
    <row r="396" spans="1:21" ht="18">
      <c r="A396" s="429">
        <v>395</v>
      </c>
      <c r="B396" s="46" t="s">
        <v>288</v>
      </c>
      <c r="C396" s="592" t="s">
        <v>883</v>
      </c>
      <c r="D396" s="48">
        <v>2000</v>
      </c>
      <c r="E396" s="49"/>
      <c r="F396" s="589"/>
      <c r="G396" s="590">
        <v>0</v>
      </c>
      <c r="H396" s="591">
        <v>0</v>
      </c>
      <c r="I396" s="50"/>
      <c r="J396" s="50"/>
      <c r="K396" s="419"/>
      <c r="L396" s="419"/>
      <c r="M396" s="419"/>
      <c r="N396" s="419"/>
      <c r="O396" s="419"/>
      <c r="P396" s="419"/>
      <c r="Q396" s="419"/>
      <c r="R396" s="419"/>
      <c r="S396" s="419"/>
      <c r="T396" s="419"/>
      <c r="U396" s="419"/>
    </row>
    <row r="397" spans="1:21" ht="18">
      <c r="A397" s="429">
        <v>396</v>
      </c>
      <c r="B397" s="46" t="s">
        <v>289</v>
      </c>
      <c r="C397" s="592" t="s">
        <v>883</v>
      </c>
      <c r="D397" s="48">
        <v>1800</v>
      </c>
      <c r="E397" s="49"/>
      <c r="F397" s="589"/>
      <c r="G397" s="590">
        <v>0</v>
      </c>
      <c r="H397" s="591">
        <v>0</v>
      </c>
      <c r="I397" s="50"/>
      <c r="J397" s="50"/>
      <c r="K397" s="419"/>
      <c r="L397" s="419"/>
      <c r="M397" s="419"/>
      <c r="N397" s="419"/>
      <c r="O397" s="419"/>
      <c r="P397" s="419"/>
      <c r="Q397" s="419"/>
      <c r="R397" s="419"/>
      <c r="S397" s="419"/>
      <c r="T397" s="419"/>
      <c r="U397" s="419"/>
    </row>
    <row r="398" spans="1:21" s="54" customFormat="1" ht="54">
      <c r="A398" s="460">
        <v>397</v>
      </c>
      <c r="B398" s="55" t="s">
        <v>847</v>
      </c>
      <c r="C398" s="592" t="s">
        <v>884</v>
      </c>
      <c r="D398" s="48">
        <v>40</v>
      </c>
      <c r="E398" s="49"/>
      <c r="F398" s="593"/>
      <c r="G398" s="603">
        <v>0</v>
      </c>
      <c r="H398" s="604">
        <v>0</v>
      </c>
      <c r="I398" s="53"/>
      <c r="J398" s="53"/>
      <c r="K398" s="435"/>
      <c r="L398" s="435"/>
      <c r="M398" s="435"/>
      <c r="N398" s="435"/>
      <c r="O398" s="435"/>
      <c r="P398" s="435"/>
      <c r="Q398" s="435"/>
      <c r="R398" s="435"/>
      <c r="S398" s="435"/>
      <c r="T398" s="435"/>
      <c r="U398" s="435"/>
    </row>
    <row r="399" spans="1:21" s="54" customFormat="1" ht="36">
      <c r="A399" s="460">
        <v>398</v>
      </c>
      <c r="B399" s="55" t="s">
        <v>848</v>
      </c>
      <c r="C399" s="592" t="s">
        <v>292</v>
      </c>
      <c r="D399" s="48">
        <v>40</v>
      </c>
      <c r="E399" s="49">
        <v>88399</v>
      </c>
      <c r="F399" s="593">
        <v>0</v>
      </c>
      <c r="G399" s="603">
        <v>88399</v>
      </c>
      <c r="H399" s="604">
        <v>3535960</v>
      </c>
      <c r="I399" s="53" t="s">
        <v>369</v>
      </c>
      <c r="J399" s="53" t="s">
        <v>1466</v>
      </c>
      <c r="K399" s="435"/>
      <c r="L399" s="435"/>
      <c r="M399" s="435"/>
      <c r="N399" s="435"/>
      <c r="O399" s="435"/>
      <c r="P399" s="435"/>
      <c r="Q399" s="435"/>
      <c r="R399" s="435"/>
      <c r="S399" s="435"/>
      <c r="T399" s="435"/>
      <c r="U399" s="435"/>
    </row>
    <row r="400" spans="1:21" s="54" customFormat="1" ht="36">
      <c r="A400" s="460">
        <v>399</v>
      </c>
      <c r="B400" s="55" t="s">
        <v>849</v>
      </c>
      <c r="C400" s="592" t="s">
        <v>292</v>
      </c>
      <c r="D400" s="48">
        <v>40</v>
      </c>
      <c r="E400" s="49">
        <v>169689</v>
      </c>
      <c r="F400" s="593">
        <v>0</v>
      </c>
      <c r="G400" s="603">
        <v>169689</v>
      </c>
      <c r="H400" s="604">
        <v>6787560</v>
      </c>
      <c r="I400" s="53" t="s">
        <v>369</v>
      </c>
      <c r="J400" s="53" t="s">
        <v>1466</v>
      </c>
      <c r="K400" s="435"/>
      <c r="L400" s="435"/>
      <c r="M400" s="435"/>
      <c r="N400" s="435"/>
      <c r="O400" s="435"/>
      <c r="P400" s="435"/>
      <c r="Q400" s="435"/>
      <c r="R400" s="435"/>
      <c r="S400" s="435"/>
      <c r="T400" s="435"/>
      <c r="U400" s="435"/>
    </row>
    <row r="401" spans="1:21" s="54" customFormat="1" ht="36">
      <c r="A401" s="460">
        <v>400</v>
      </c>
      <c r="B401" s="55" t="s">
        <v>850</v>
      </c>
      <c r="C401" s="592" t="s">
        <v>292</v>
      </c>
      <c r="D401" s="48">
        <v>40</v>
      </c>
      <c r="E401" s="49">
        <v>309088</v>
      </c>
      <c r="F401" s="593">
        <v>0</v>
      </c>
      <c r="G401" s="603">
        <v>309088</v>
      </c>
      <c r="H401" s="604">
        <v>12363520</v>
      </c>
      <c r="I401" s="53" t="s">
        <v>369</v>
      </c>
      <c r="J401" s="53" t="s">
        <v>1466</v>
      </c>
      <c r="K401" s="435"/>
      <c r="L401" s="435"/>
      <c r="M401" s="435"/>
      <c r="N401" s="435"/>
      <c r="O401" s="435"/>
      <c r="P401" s="435"/>
      <c r="Q401" s="435"/>
      <c r="R401" s="435"/>
      <c r="S401" s="435"/>
      <c r="T401" s="435"/>
      <c r="U401" s="435"/>
    </row>
    <row r="402" spans="1:21" s="54" customFormat="1" ht="36">
      <c r="A402" s="460">
        <v>401</v>
      </c>
      <c r="B402" s="55" t="s">
        <v>851</v>
      </c>
      <c r="C402" s="592" t="s">
        <v>292</v>
      </c>
      <c r="D402" s="48">
        <v>40</v>
      </c>
      <c r="E402" s="49">
        <v>386360</v>
      </c>
      <c r="F402" s="593">
        <v>0</v>
      </c>
      <c r="G402" s="603">
        <v>386360</v>
      </c>
      <c r="H402" s="604">
        <v>15454400</v>
      </c>
      <c r="I402" s="53" t="s">
        <v>369</v>
      </c>
      <c r="J402" s="53" t="s">
        <v>1466</v>
      </c>
      <c r="K402" s="435"/>
      <c r="L402" s="435"/>
      <c r="M402" s="435"/>
      <c r="N402" s="435"/>
      <c r="O402" s="435"/>
      <c r="P402" s="435"/>
      <c r="Q402" s="435"/>
      <c r="R402" s="435"/>
      <c r="S402" s="435"/>
      <c r="T402" s="435"/>
      <c r="U402" s="435"/>
    </row>
    <row r="403" spans="1:21" s="54" customFormat="1" ht="54">
      <c r="A403" s="460">
        <v>402</v>
      </c>
      <c r="B403" s="55" t="s">
        <v>852</v>
      </c>
      <c r="C403" s="592" t="s">
        <v>292</v>
      </c>
      <c r="D403" s="48">
        <v>24</v>
      </c>
      <c r="E403" s="49"/>
      <c r="F403" s="593"/>
      <c r="G403" s="603">
        <v>0</v>
      </c>
      <c r="H403" s="604">
        <v>0</v>
      </c>
      <c r="I403" s="53"/>
      <c r="J403" s="53"/>
      <c r="K403" s="435"/>
      <c r="L403" s="435"/>
      <c r="M403" s="435"/>
      <c r="N403" s="435"/>
      <c r="O403" s="435"/>
      <c r="P403" s="435"/>
      <c r="Q403" s="435"/>
      <c r="R403" s="435"/>
      <c r="S403" s="435"/>
      <c r="T403" s="435"/>
      <c r="U403" s="435"/>
    </row>
    <row r="404" spans="1:21" s="54" customFormat="1" ht="36">
      <c r="A404" s="460">
        <v>403</v>
      </c>
      <c r="B404" s="55" t="s">
        <v>853</v>
      </c>
      <c r="C404" s="592" t="s">
        <v>292</v>
      </c>
      <c r="D404" s="48">
        <v>40</v>
      </c>
      <c r="E404" s="49">
        <v>4676</v>
      </c>
      <c r="F404" s="593">
        <v>0</v>
      </c>
      <c r="G404" s="603">
        <v>4676</v>
      </c>
      <c r="H404" s="604">
        <v>187040</v>
      </c>
      <c r="I404" s="53" t="s">
        <v>397</v>
      </c>
      <c r="J404" s="53" t="s">
        <v>1381</v>
      </c>
      <c r="K404" s="435"/>
      <c r="L404" s="435"/>
      <c r="M404" s="435"/>
      <c r="N404" s="435"/>
      <c r="O404" s="435"/>
      <c r="P404" s="435"/>
      <c r="Q404" s="435"/>
      <c r="R404" s="435"/>
      <c r="S404" s="435"/>
      <c r="T404" s="435"/>
      <c r="U404" s="435"/>
    </row>
    <row r="405" spans="1:21" s="54" customFormat="1" ht="36">
      <c r="A405" s="460">
        <v>404</v>
      </c>
      <c r="B405" s="55" t="s">
        <v>854</v>
      </c>
      <c r="C405" s="592" t="s">
        <v>292</v>
      </c>
      <c r="D405" s="48">
        <v>40</v>
      </c>
      <c r="E405" s="49"/>
      <c r="F405" s="593"/>
      <c r="G405" s="603">
        <v>0</v>
      </c>
      <c r="H405" s="604">
        <v>0</v>
      </c>
      <c r="I405" s="53"/>
      <c r="J405" s="53"/>
      <c r="K405" s="435"/>
      <c r="L405" s="435"/>
      <c r="M405" s="435"/>
      <c r="N405" s="435"/>
      <c r="O405" s="435"/>
      <c r="P405" s="435"/>
      <c r="Q405" s="435"/>
      <c r="R405" s="435"/>
      <c r="S405" s="435"/>
      <c r="T405" s="435"/>
      <c r="U405" s="435"/>
    </row>
    <row r="406" spans="1:21" s="54" customFormat="1" ht="36">
      <c r="A406" s="460">
        <v>405</v>
      </c>
      <c r="B406" s="55" t="s">
        <v>855</v>
      </c>
      <c r="C406" s="592" t="s">
        <v>292</v>
      </c>
      <c r="D406" s="48">
        <v>40</v>
      </c>
      <c r="E406" s="49"/>
      <c r="F406" s="593"/>
      <c r="G406" s="603">
        <v>0</v>
      </c>
      <c r="H406" s="604">
        <v>0</v>
      </c>
      <c r="I406" s="53"/>
      <c r="J406" s="53"/>
      <c r="K406" s="435"/>
      <c r="L406" s="435"/>
      <c r="M406" s="435"/>
      <c r="N406" s="435"/>
      <c r="O406" s="435"/>
      <c r="P406" s="435"/>
      <c r="Q406" s="435"/>
      <c r="R406" s="435"/>
      <c r="S406" s="435"/>
      <c r="T406" s="435"/>
      <c r="U406" s="435"/>
    </row>
    <row r="407" spans="1:21" s="54" customFormat="1" ht="36">
      <c r="A407" s="460">
        <v>406</v>
      </c>
      <c r="B407" s="55" t="s">
        <v>856</v>
      </c>
      <c r="C407" s="592" t="s">
        <v>292</v>
      </c>
      <c r="D407" s="48">
        <v>20</v>
      </c>
      <c r="E407" s="49"/>
      <c r="F407" s="593"/>
      <c r="G407" s="603">
        <v>0</v>
      </c>
      <c r="H407" s="604">
        <v>0</v>
      </c>
      <c r="I407" s="53"/>
      <c r="J407" s="53"/>
      <c r="K407" s="435"/>
      <c r="L407" s="435"/>
      <c r="M407" s="435"/>
      <c r="N407" s="435"/>
      <c r="O407" s="435"/>
      <c r="P407" s="435"/>
      <c r="Q407" s="435"/>
      <c r="R407" s="435"/>
      <c r="S407" s="435"/>
      <c r="T407" s="435"/>
      <c r="U407" s="435"/>
    </row>
    <row r="408" spans="1:21" s="54" customFormat="1" ht="18">
      <c r="A408" s="460">
        <v>407</v>
      </c>
      <c r="B408" s="55" t="s">
        <v>857</v>
      </c>
      <c r="C408" s="592" t="s">
        <v>292</v>
      </c>
      <c r="D408" s="48">
        <v>40</v>
      </c>
      <c r="E408" s="49"/>
      <c r="F408" s="593"/>
      <c r="G408" s="603">
        <v>0</v>
      </c>
      <c r="H408" s="604">
        <v>0</v>
      </c>
      <c r="I408" s="53"/>
      <c r="J408" s="53"/>
      <c r="K408" s="435"/>
      <c r="L408" s="435"/>
      <c r="M408" s="435"/>
      <c r="N408" s="435"/>
      <c r="O408" s="435"/>
      <c r="P408" s="435"/>
      <c r="Q408" s="435"/>
      <c r="R408" s="435"/>
      <c r="S408" s="435"/>
      <c r="T408" s="435"/>
      <c r="U408" s="435"/>
    </row>
    <row r="409" spans="1:21" s="54" customFormat="1" ht="18">
      <c r="A409" s="460">
        <v>408</v>
      </c>
      <c r="B409" s="605" t="s">
        <v>858</v>
      </c>
      <c r="C409" s="606" t="s">
        <v>292</v>
      </c>
      <c r="D409" s="48">
        <v>8</v>
      </c>
      <c r="E409" s="49"/>
      <c r="F409" s="593"/>
      <c r="G409" s="603">
        <v>0</v>
      </c>
      <c r="H409" s="604">
        <v>0</v>
      </c>
      <c r="I409" s="53"/>
      <c r="J409" s="53"/>
      <c r="K409" s="435"/>
      <c r="L409" s="435"/>
      <c r="M409" s="435"/>
      <c r="N409" s="435"/>
      <c r="O409" s="435"/>
      <c r="P409" s="435"/>
      <c r="Q409" s="435"/>
      <c r="R409" s="435"/>
      <c r="S409" s="435"/>
      <c r="T409" s="435"/>
      <c r="U409" s="435"/>
    </row>
    <row r="410" spans="1:21" s="54" customFormat="1" ht="36">
      <c r="A410" s="460">
        <v>409</v>
      </c>
      <c r="B410" s="55" t="s">
        <v>859</v>
      </c>
      <c r="C410" s="592" t="s">
        <v>292</v>
      </c>
      <c r="D410" s="48">
        <v>40</v>
      </c>
      <c r="E410" s="49"/>
      <c r="F410" s="593"/>
      <c r="G410" s="603">
        <v>0</v>
      </c>
      <c r="H410" s="604">
        <v>0</v>
      </c>
      <c r="I410" s="53"/>
      <c r="J410" s="53"/>
      <c r="K410" s="435"/>
      <c r="L410" s="435"/>
      <c r="M410" s="435"/>
      <c r="N410" s="435"/>
      <c r="O410" s="435"/>
      <c r="P410" s="435"/>
      <c r="Q410" s="435"/>
      <c r="R410" s="435"/>
      <c r="S410" s="435"/>
      <c r="T410" s="435"/>
      <c r="U410" s="435"/>
    </row>
    <row r="411" spans="1:21" s="54" customFormat="1" ht="36">
      <c r="A411" s="460">
        <v>410</v>
      </c>
      <c r="B411" s="55" t="s">
        <v>860</v>
      </c>
      <c r="C411" s="592" t="s">
        <v>885</v>
      </c>
      <c r="D411" s="48">
        <v>16</v>
      </c>
      <c r="E411" s="49"/>
      <c r="F411" s="593"/>
      <c r="G411" s="603">
        <v>0</v>
      </c>
      <c r="H411" s="604">
        <v>0</v>
      </c>
      <c r="I411" s="53"/>
      <c r="J411" s="53"/>
      <c r="K411" s="435"/>
      <c r="L411" s="435"/>
      <c r="M411" s="435"/>
      <c r="N411" s="435"/>
      <c r="O411" s="435"/>
      <c r="P411" s="435"/>
      <c r="Q411" s="435"/>
      <c r="R411" s="435"/>
      <c r="S411" s="435"/>
      <c r="T411" s="435"/>
      <c r="U411" s="435"/>
    </row>
    <row r="412" spans="1:21" s="54" customFormat="1" ht="18">
      <c r="A412" s="460">
        <v>411</v>
      </c>
      <c r="B412" s="55" t="s">
        <v>861</v>
      </c>
      <c r="C412" s="592" t="s">
        <v>292</v>
      </c>
      <c r="D412" s="48">
        <v>2</v>
      </c>
      <c r="E412" s="49"/>
      <c r="F412" s="593"/>
      <c r="G412" s="603">
        <v>0</v>
      </c>
      <c r="H412" s="604">
        <v>0</v>
      </c>
      <c r="I412" s="53"/>
      <c r="J412" s="53"/>
      <c r="K412" s="435"/>
      <c r="L412" s="435"/>
      <c r="M412" s="435"/>
      <c r="N412" s="435"/>
      <c r="O412" s="435"/>
      <c r="P412" s="435"/>
      <c r="Q412" s="435"/>
      <c r="R412" s="435"/>
      <c r="S412" s="435"/>
      <c r="T412" s="435"/>
      <c r="U412" s="435"/>
    </row>
    <row r="413" spans="1:21" s="54" customFormat="1" ht="18">
      <c r="A413" s="460">
        <v>412</v>
      </c>
      <c r="B413" s="55" t="s">
        <v>862</v>
      </c>
      <c r="C413" s="606" t="s">
        <v>292</v>
      </c>
      <c r="D413" s="48">
        <v>2</v>
      </c>
      <c r="E413" s="49"/>
      <c r="F413" s="593"/>
      <c r="G413" s="603">
        <v>0</v>
      </c>
      <c r="H413" s="604">
        <v>0</v>
      </c>
      <c r="I413" s="53"/>
      <c r="J413" s="53"/>
      <c r="K413" s="435"/>
      <c r="L413" s="435"/>
      <c r="M413" s="435"/>
      <c r="N413" s="435"/>
      <c r="O413" s="435"/>
      <c r="P413" s="435"/>
      <c r="Q413" s="435"/>
      <c r="R413" s="435"/>
      <c r="S413" s="435"/>
      <c r="T413" s="435"/>
      <c r="U413" s="435"/>
    </row>
    <row r="414" spans="1:21" s="54" customFormat="1" ht="36">
      <c r="A414" s="460">
        <v>413</v>
      </c>
      <c r="B414" s="55" t="s">
        <v>863</v>
      </c>
      <c r="C414" s="592" t="s">
        <v>292</v>
      </c>
      <c r="D414" s="48">
        <v>40</v>
      </c>
      <c r="E414" s="49"/>
      <c r="F414" s="593"/>
      <c r="G414" s="603">
        <v>0</v>
      </c>
      <c r="H414" s="604">
        <v>0</v>
      </c>
      <c r="I414" s="53"/>
      <c r="J414" s="53"/>
      <c r="K414" s="435"/>
      <c r="L414" s="435"/>
      <c r="M414" s="435"/>
      <c r="N414" s="435"/>
      <c r="O414" s="435"/>
      <c r="P414" s="435"/>
      <c r="Q414" s="435"/>
      <c r="R414" s="435"/>
      <c r="S414" s="435"/>
      <c r="T414" s="435"/>
      <c r="U414" s="435"/>
    </row>
    <row r="415" spans="1:21" s="54" customFormat="1" ht="18">
      <c r="A415" s="460">
        <v>414</v>
      </c>
      <c r="B415" s="55" t="s">
        <v>864</v>
      </c>
      <c r="C415" s="592" t="s">
        <v>292</v>
      </c>
      <c r="D415" s="48">
        <v>12</v>
      </c>
      <c r="E415" s="49">
        <v>120217</v>
      </c>
      <c r="F415" s="593">
        <v>0</v>
      </c>
      <c r="G415" s="603">
        <v>120217</v>
      </c>
      <c r="H415" s="604">
        <v>1442604</v>
      </c>
      <c r="I415" s="53" t="s">
        <v>509</v>
      </c>
      <c r="J415" s="53" t="s">
        <v>1467</v>
      </c>
      <c r="K415" s="435"/>
      <c r="L415" s="435"/>
      <c r="M415" s="435"/>
      <c r="N415" s="435"/>
      <c r="O415" s="435"/>
      <c r="P415" s="435"/>
      <c r="Q415" s="435"/>
      <c r="R415" s="435"/>
      <c r="S415" s="435"/>
      <c r="T415" s="435"/>
      <c r="U415" s="435"/>
    </row>
    <row r="416" spans="1:21" s="54" customFormat="1" ht="18">
      <c r="A416" s="460">
        <v>415</v>
      </c>
      <c r="B416" s="55" t="s">
        <v>865</v>
      </c>
      <c r="C416" s="592" t="s">
        <v>292</v>
      </c>
      <c r="D416" s="48">
        <v>32</v>
      </c>
      <c r="E416" s="49">
        <v>139961</v>
      </c>
      <c r="F416" s="593">
        <v>0</v>
      </c>
      <c r="G416" s="603">
        <v>139961</v>
      </c>
      <c r="H416" s="604">
        <v>4478752</v>
      </c>
      <c r="I416" s="53" t="s">
        <v>509</v>
      </c>
      <c r="J416" s="53" t="s">
        <v>1467</v>
      </c>
      <c r="K416" s="435"/>
      <c r="L416" s="435"/>
      <c r="M416" s="435"/>
      <c r="N416" s="435"/>
      <c r="O416" s="435"/>
      <c r="P416" s="435"/>
      <c r="Q416" s="435"/>
      <c r="R416" s="435"/>
      <c r="S416" s="435"/>
      <c r="T416" s="435"/>
      <c r="U416" s="435"/>
    </row>
    <row r="417" spans="1:21" s="54" customFormat="1" ht="36">
      <c r="A417" s="460">
        <v>416</v>
      </c>
      <c r="B417" s="55" t="s">
        <v>866</v>
      </c>
      <c r="C417" s="592" t="s">
        <v>886</v>
      </c>
      <c r="D417" s="48">
        <v>16</v>
      </c>
      <c r="E417" s="49"/>
      <c r="F417" s="593"/>
      <c r="G417" s="603">
        <v>0</v>
      </c>
      <c r="H417" s="604">
        <v>0</v>
      </c>
      <c r="I417" s="53"/>
      <c r="J417" s="53"/>
      <c r="K417" s="435"/>
      <c r="L417" s="435"/>
      <c r="M417" s="435"/>
      <c r="N417" s="435"/>
      <c r="O417" s="435"/>
      <c r="P417" s="435"/>
      <c r="Q417" s="435"/>
      <c r="R417" s="435"/>
      <c r="S417" s="435"/>
      <c r="T417" s="435"/>
      <c r="U417" s="435"/>
    </row>
    <row r="418" spans="1:21" s="54" customFormat="1" ht="36">
      <c r="A418" s="460">
        <v>417</v>
      </c>
      <c r="B418" s="55" t="s">
        <v>867</v>
      </c>
      <c r="C418" s="592" t="s">
        <v>887</v>
      </c>
      <c r="D418" s="48">
        <v>60</v>
      </c>
      <c r="E418" s="49"/>
      <c r="F418" s="593"/>
      <c r="G418" s="603">
        <v>0</v>
      </c>
      <c r="H418" s="604">
        <v>0</v>
      </c>
      <c r="I418" s="53"/>
      <c r="J418" s="53"/>
      <c r="K418" s="435"/>
      <c r="L418" s="435"/>
      <c r="M418" s="435"/>
      <c r="N418" s="435"/>
      <c r="O418" s="435"/>
      <c r="P418" s="435"/>
      <c r="Q418" s="435"/>
      <c r="R418" s="435"/>
      <c r="S418" s="435"/>
      <c r="T418" s="435"/>
      <c r="U418" s="435"/>
    </row>
    <row r="419" spans="1:21" s="54" customFormat="1" ht="36">
      <c r="A419" s="460">
        <v>418</v>
      </c>
      <c r="B419" s="55" t="s">
        <v>868</v>
      </c>
      <c r="C419" s="592" t="s">
        <v>887</v>
      </c>
      <c r="D419" s="48">
        <v>400</v>
      </c>
      <c r="E419" s="49"/>
      <c r="F419" s="593"/>
      <c r="G419" s="603">
        <v>0</v>
      </c>
      <c r="H419" s="604">
        <v>0</v>
      </c>
      <c r="I419" s="53"/>
      <c r="J419" s="53"/>
      <c r="K419" s="435"/>
      <c r="L419" s="435"/>
      <c r="M419" s="435"/>
      <c r="N419" s="435"/>
      <c r="O419" s="435"/>
      <c r="P419" s="435"/>
      <c r="Q419" s="435"/>
      <c r="R419" s="435"/>
      <c r="S419" s="435"/>
      <c r="T419" s="435"/>
      <c r="U419" s="435"/>
    </row>
    <row r="420" spans="1:21" ht="36">
      <c r="A420" s="429">
        <v>419</v>
      </c>
      <c r="B420" s="75" t="s">
        <v>869</v>
      </c>
      <c r="C420" s="607" t="s">
        <v>888</v>
      </c>
      <c r="D420" s="77">
        <v>10</v>
      </c>
      <c r="E420" s="78"/>
      <c r="F420" s="589"/>
      <c r="G420" s="590">
        <v>0</v>
      </c>
      <c r="H420" s="591">
        <v>0</v>
      </c>
      <c r="I420" s="50"/>
      <c r="J420" s="50"/>
      <c r="K420" s="419"/>
      <c r="L420" s="419"/>
      <c r="M420" s="419"/>
      <c r="N420" s="419"/>
      <c r="O420" s="419"/>
      <c r="P420" s="419"/>
      <c r="Q420" s="419"/>
      <c r="R420" s="419"/>
      <c r="S420" s="419"/>
      <c r="T420" s="419"/>
      <c r="U420" s="419"/>
    </row>
    <row r="421" spans="1:21" ht="36">
      <c r="A421" s="429">
        <v>420</v>
      </c>
      <c r="B421" s="75" t="s">
        <v>870</v>
      </c>
      <c r="C421" s="607" t="s">
        <v>888</v>
      </c>
      <c r="D421" s="77">
        <v>10</v>
      </c>
      <c r="E421" s="78"/>
      <c r="F421" s="589"/>
      <c r="G421" s="590">
        <v>0</v>
      </c>
      <c r="H421" s="591">
        <v>0</v>
      </c>
      <c r="I421" s="50"/>
      <c r="J421" s="50"/>
      <c r="K421" s="419"/>
      <c r="L421" s="419"/>
      <c r="M421" s="419"/>
      <c r="N421" s="419"/>
      <c r="O421" s="419"/>
      <c r="P421" s="419"/>
      <c r="Q421" s="419"/>
      <c r="R421" s="419"/>
      <c r="S421" s="419"/>
      <c r="T421" s="419"/>
      <c r="U421" s="419"/>
    </row>
    <row r="422" spans="1:21" ht="36">
      <c r="A422" s="429">
        <v>421</v>
      </c>
      <c r="B422" s="75" t="s">
        <v>871</v>
      </c>
      <c r="C422" s="607" t="s">
        <v>888</v>
      </c>
      <c r="D422" s="77">
        <v>10</v>
      </c>
      <c r="E422" s="78"/>
      <c r="F422" s="589"/>
      <c r="G422" s="590">
        <v>0</v>
      </c>
      <c r="H422" s="591">
        <v>0</v>
      </c>
      <c r="I422" s="50"/>
      <c r="J422" s="50"/>
      <c r="K422" s="419"/>
      <c r="L422" s="419"/>
      <c r="M422" s="419"/>
      <c r="N422" s="419"/>
      <c r="O422" s="419"/>
      <c r="P422" s="419"/>
      <c r="Q422" s="419"/>
      <c r="R422" s="419"/>
      <c r="S422" s="419"/>
      <c r="T422" s="419"/>
      <c r="U422" s="419"/>
    </row>
    <row r="423" spans="1:21" ht="36">
      <c r="A423" s="429">
        <v>422</v>
      </c>
      <c r="B423" s="75" t="s">
        <v>872</v>
      </c>
      <c r="C423" s="607" t="s">
        <v>889</v>
      </c>
      <c r="D423" s="77">
        <v>3</v>
      </c>
      <c r="E423" s="78"/>
      <c r="F423" s="589"/>
      <c r="G423" s="590">
        <v>0</v>
      </c>
      <c r="H423" s="591">
        <v>0</v>
      </c>
      <c r="I423" s="50"/>
      <c r="J423" s="50"/>
      <c r="K423" s="419"/>
      <c r="L423" s="419"/>
      <c r="M423" s="419"/>
      <c r="N423" s="419"/>
      <c r="O423" s="419"/>
      <c r="P423" s="419"/>
      <c r="Q423" s="419"/>
      <c r="R423" s="419"/>
      <c r="S423" s="419"/>
      <c r="T423" s="419"/>
      <c r="U423" s="419"/>
    </row>
    <row r="424" spans="1:21" ht="36">
      <c r="A424" s="429">
        <v>423</v>
      </c>
      <c r="B424" s="75" t="s">
        <v>873</v>
      </c>
      <c r="C424" s="607" t="s">
        <v>889</v>
      </c>
      <c r="D424" s="77">
        <v>8</v>
      </c>
      <c r="E424" s="78"/>
      <c r="F424" s="589"/>
      <c r="G424" s="590">
        <v>0</v>
      </c>
      <c r="H424" s="591">
        <v>0</v>
      </c>
      <c r="I424" s="50"/>
      <c r="J424" s="50"/>
      <c r="K424" s="419"/>
      <c r="L424" s="419"/>
      <c r="M424" s="419"/>
      <c r="N424" s="419"/>
      <c r="O424" s="419"/>
      <c r="P424" s="419"/>
      <c r="Q424" s="419"/>
      <c r="R424" s="419"/>
      <c r="S424" s="419"/>
      <c r="T424" s="419"/>
      <c r="U424" s="419"/>
    </row>
    <row r="425" spans="1:21" ht="36">
      <c r="A425" s="429">
        <v>424</v>
      </c>
      <c r="B425" s="75" t="s">
        <v>874</v>
      </c>
      <c r="C425" s="607" t="s">
        <v>889</v>
      </c>
      <c r="D425" s="77">
        <v>3</v>
      </c>
      <c r="E425" s="78"/>
      <c r="F425" s="589"/>
      <c r="G425" s="590">
        <v>0</v>
      </c>
      <c r="H425" s="591">
        <v>0</v>
      </c>
      <c r="I425" s="50"/>
      <c r="J425" s="50"/>
      <c r="K425" s="419"/>
      <c r="L425" s="419"/>
      <c r="M425" s="419"/>
      <c r="N425" s="419"/>
      <c r="O425" s="419"/>
      <c r="P425" s="419"/>
      <c r="Q425" s="419"/>
      <c r="R425" s="419"/>
      <c r="S425" s="419"/>
      <c r="T425" s="419"/>
      <c r="U425" s="419"/>
    </row>
    <row r="426" spans="1:21" ht="36">
      <c r="A426" s="429">
        <v>425</v>
      </c>
      <c r="B426" s="75" t="s">
        <v>875</v>
      </c>
      <c r="C426" s="607" t="s">
        <v>890</v>
      </c>
      <c r="D426" s="77">
        <v>2</v>
      </c>
      <c r="E426" s="78"/>
      <c r="F426" s="589"/>
      <c r="G426" s="590">
        <v>0</v>
      </c>
      <c r="H426" s="591">
        <v>0</v>
      </c>
      <c r="I426" s="50"/>
      <c r="J426" s="50"/>
      <c r="K426" s="419"/>
      <c r="L426" s="419"/>
      <c r="M426" s="419"/>
      <c r="N426" s="419"/>
      <c r="O426" s="419"/>
      <c r="P426" s="419"/>
      <c r="Q426" s="419"/>
      <c r="R426" s="419"/>
      <c r="S426" s="419"/>
      <c r="T426" s="419"/>
      <c r="U426" s="419"/>
    </row>
    <row r="427" spans="1:21" ht="37" thickBot="1">
      <c r="A427" s="465">
        <v>426</v>
      </c>
      <c r="B427" s="79" t="s">
        <v>876</v>
      </c>
      <c r="C427" s="608" t="s">
        <v>890</v>
      </c>
      <c r="D427" s="81">
        <v>2</v>
      </c>
      <c r="E427" s="82"/>
      <c r="F427" s="609"/>
      <c r="G427" s="610">
        <v>0</v>
      </c>
      <c r="H427" s="591">
        <v>0</v>
      </c>
      <c r="I427" s="470"/>
      <c r="J427" s="470"/>
      <c r="K427" s="419"/>
      <c r="L427" s="419"/>
      <c r="M427" s="419"/>
      <c r="N427" s="419"/>
      <c r="O427" s="419"/>
      <c r="P427" s="419"/>
      <c r="Q427" s="419"/>
      <c r="R427" s="419"/>
      <c r="S427" s="419"/>
      <c r="T427" s="419"/>
      <c r="U427" s="419"/>
    </row>
    <row r="428" spans="1:21" ht="19" thickBot="1">
      <c r="A428" s="471"/>
      <c r="B428" s="472"/>
      <c r="C428" s="473"/>
      <c r="D428" s="507"/>
      <c r="E428" s="508"/>
      <c r="F428" s="611"/>
      <c r="G428" s="703">
        <f>+SUM(G2:G427)</f>
        <v>9758310</v>
      </c>
      <c r="H428" s="612">
        <v>219022726</v>
      </c>
      <c r="I428" s="477"/>
      <c r="J428" s="478"/>
      <c r="K428" s="419"/>
      <c r="L428" s="419"/>
      <c r="M428" s="419"/>
      <c r="N428" s="419"/>
      <c r="O428" s="419"/>
      <c r="P428" s="419"/>
      <c r="Q428" s="419"/>
      <c r="R428" s="419"/>
      <c r="S428" s="419"/>
      <c r="T428" s="419"/>
      <c r="U428" s="419"/>
    </row>
    <row r="429" spans="1:21" ht="18">
      <c r="A429" s="419"/>
      <c r="B429" s="435"/>
      <c r="C429" s="419"/>
      <c r="D429" s="509"/>
      <c r="E429" s="510"/>
      <c r="F429" s="510"/>
      <c r="G429" s="419"/>
      <c r="H429" s="511"/>
      <c r="I429" s="419"/>
      <c r="J429" s="419"/>
      <c r="K429" s="419"/>
      <c r="L429" s="419"/>
      <c r="M429" s="419"/>
      <c r="N429" s="419"/>
      <c r="O429" s="419"/>
      <c r="P429" s="419"/>
      <c r="Q429" s="419"/>
      <c r="R429" s="419"/>
      <c r="S429" s="419"/>
      <c r="T429" s="419"/>
      <c r="U429" s="419"/>
    </row>
    <row r="430" spans="1:21" ht="18">
      <c r="A430" s="419"/>
      <c r="B430" s="435"/>
      <c r="C430" s="419"/>
      <c r="D430" s="509"/>
      <c r="E430" s="510"/>
      <c r="F430" s="510"/>
      <c r="G430" s="419"/>
      <c r="H430" s="511"/>
      <c r="I430" s="419"/>
      <c r="J430" s="419"/>
      <c r="K430" s="419"/>
      <c r="L430" s="419"/>
      <c r="M430" s="419"/>
      <c r="N430" s="419"/>
      <c r="O430" s="419"/>
      <c r="P430" s="419"/>
      <c r="Q430" s="419"/>
      <c r="R430" s="419"/>
      <c r="S430" s="419"/>
      <c r="T430" s="419"/>
      <c r="U430" s="419"/>
    </row>
    <row r="431" spans="1:21" ht="18">
      <c r="A431" s="419"/>
      <c r="B431" s="435"/>
      <c r="C431" s="419"/>
      <c r="D431" s="509"/>
      <c r="E431" s="510"/>
      <c r="F431" s="510"/>
      <c r="G431" s="419"/>
      <c r="H431" s="511"/>
      <c r="I431" s="419"/>
      <c r="J431" s="419"/>
      <c r="K431" s="419"/>
      <c r="L431" s="419"/>
      <c r="M431" s="419"/>
      <c r="N431" s="419"/>
      <c r="O431" s="419"/>
      <c r="P431" s="419"/>
      <c r="Q431" s="419"/>
      <c r="R431" s="419"/>
      <c r="S431" s="419"/>
      <c r="T431" s="419"/>
      <c r="U431" s="419"/>
    </row>
    <row r="432" spans="1:21" ht="18">
      <c r="A432" s="419" t="s">
        <v>1468</v>
      </c>
      <c r="B432" s="435"/>
      <c r="C432" s="419"/>
      <c r="D432" s="509"/>
      <c r="E432" s="510"/>
      <c r="F432" s="510"/>
      <c r="G432" s="419"/>
      <c r="H432" s="511"/>
      <c r="I432" s="419"/>
      <c r="J432" s="419"/>
      <c r="K432" s="419"/>
      <c r="L432" s="419"/>
      <c r="M432" s="419"/>
      <c r="N432" s="419"/>
      <c r="O432" s="419"/>
      <c r="P432" s="419"/>
      <c r="Q432" s="419"/>
      <c r="R432" s="419"/>
      <c r="S432" s="419"/>
      <c r="T432" s="419"/>
      <c r="U432" s="419"/>
    </row>
    <row r="433" spans="1:21" ht="18">
      <c r="A433" s="419"/>
      <c r="B433" s="435"/>
      <c r="C433" s="419"/>
      <c r="D433" s="509"/>
      <c r="E433" s="510"/>
      <c r="F433" s="510"/>
      <c r="G433" s="419"/>
      <c r="H433" s="511"/>
      <c r="I433" s="419"/>
      <c r="J433" s="419"/>
      <c r="K433" s="419"/>
      <c r="L433" s="419"/>
      <c r="M433" s="419"/>
      <c r="N433" s="419"/>
      <c r="O433" s="419"/>
      <c r="P433" s="419"/>
      <c r="Q433" s="419"/>
      <c r="R433" s="419"/>
      <c r="S433" s="419"/>
      <c r="T433" s="419"/>
      <c r="U433" s="419"/>
    </row>
    <row r="434" spans="1:21" ht="18">
      <c r="A434" s="419"/>
      <c r="B434" s="435"/>
      <c r="C434" s="419"/>
      <c r="D434" s="509"/>
      <c r="E434" s="510"/>
      <c r="F434" s="510"/>
      <c r="G434" s="419"/>
      <c r="H434" s="511"/>
      <c r="I434" s="419"/>
      <c r="J434" s="419"/>
      <c r="K434" s="419"/>
      <c r="L434" s="419"/>
      <c r="M434" s="419"/>
      <c r="N434" s="419"/>
      <c r="O434" s="419"/>
      <c r="P434" s="419"/>
      <c r="Q434" s="419"/>
      <c r="R434" s="419"/>
      <c r="S434" s="419"/>
      <c r="T434" s="419"/>
      <c r="U434" s="419"/>
    </row>
    <row r="435" spans="1:21" ht="18">
      <c r="A435" s="419"/>
      <c r="B435" s="435"/>
      <c r="C435" s="419"/>
      <c r="D435" s="509"/>
      <c r="E435" s="510"/>
      <c r="F435" s="510"/>
      <c r="G435" s="419"/>
      <c r="H435" s="511"/>
      <c r="I435" s="419"/>
      <c r="J435" s="419"/>
      <c r="K435" s="419"/>
      <c r="L435" s="419"/>
      <c r="M435" s="419"/>
      <c r="N435" s="419"/>
      <c r="O435" s="419"/>
      <c r="P435" s="419"/>
      <c r="Q435" s="419"/>
      <c r="R435" s="419"/>
      <c r="S435" s="419"/>
      <c r="T435" s="419"/>
      <c r="U435" s="419"/>
    </row>
    <row r="436" spans="1:21" ht="18">
      <c r="A436" s="419"/>
      <c r="B436" s="435"/>
      <c r="C436" s="419"/>
      <c r="D436" s="509"/>
      <c r="E436" s="510"/>
      <c r="F436" s="510"/>
      <c r="G436" s="419"/>
      <c r="H436" s="511"/>
      <c r="I436" s="419"/>
      <c r="J436" s="419"/>
      <c r="K436" s="419"/>
      <c r="L436" s="419"/>
      <c r="M436" s="419"/>
      <c r="N436" s="419"/>
      <c r="O436" s="419"/>
      <c r="P436" s="419"/>
      <c r="Q436" s="419"/>
      <c r="R436" s="419"/>
      <c r="S436" s="419"/>
      <c r="T436" s="419"/>
      <c r="U436" s="419"/>
    </row>
    <row r="437" spans="1:21" ht="18">
      <c r="A437" s="419"/>
      <c r="B437" s="435"/>
      <c r="C437" s="419"/>
      <c r="D437" s="509"/>
      <c r="E437" s="510"/>
      <c r="F437" s="510"/>
      <c r="G437" s="419"/>
      <c r="H437" s="511"/>
      <c r="I437" s="419"/>
      <c r="J437" s="419"/>
      <c r="K437" s="419"/>
      <c r="L437" s="419"/>
      <c r="M437" s="419"/>
      <c r="N437" s="419"/>
      <c r="O437" s="419"/>
      <c r="P437" s="419"/>
      <c r="Q437" s="419"/>
      <c r="R437" s="419"/>
      <c r="S437" s="419"/>
      <c r="T437" s="419"/>
      <c r="U437" s="419"/>
    </row>
    <row r="438" spans="1:21" ht="18">
      <c r="A438" s="613" t="s">
        <v>1469</v>
      </c>
      <c r="B438" s="614"/>
      <c r="C438" s="419"/>
      <c r="D438" s="509"/>
      <c r="E438" s="510"/>
      <c r="F438" s="510"/>
      <c r="G438" s="419"/>
      <c r="H438" s="511"/>
      <c r="I438" s="419"/>
      <c r="J438" s="419"/>
      <c r="K438" s="419"/>
      <c r="L438" s="419"/>
      <c r="M438" s="419"/>
      <c r="N438" s="419"/>
      <c r="O438" s="419"/>
      <c r="P438" s="419"/>
      <c r="Q438" s="419"/>
      <c r="R438" s="419"/>
      <c r="S438" s="419"/>
      <c r="T438" s="419"/>
      <c r="U438" s="419"/>
    </row>
    <row r="439" spans="1:21" ht="18">
      <c r="A439" s="613" t="s">
        <v>1348</v>
      </c>
      <c r="B439" s="614"/>
      <c r="C439" s="419"/>
      <c r="D439" s="509"/>
      <c r="E439" s="510"/>
      <c r="F439" s="510"/>
      <c r="G439" s="419"/>
      <c r="H439" s="511"/>
      <c r="I439" s="419"/>
      <c r="J439" s="419"/>
      <c r="K439" s="419"/>
      <c r="L439" s="419"/>
      <c r="M439" s="419"/>
      <c r="N439" s="419"/>
      <c r="O439" s="419"/>
      <c r="P439" s="419"/>
      <c r="Q439" s="419"/>
      <c r="R439" s="419"/>
      <c r="S439" s="419"/>
      <c r="T439" s="419"/>
      <c r="U439" s="419"/>
    </row>
    <row r="440" spans="1:21" ht="18">
      <c r="A440" s="613" t="s">
        <v>1470</v>
      </c>
      <c r="B440" s="614"/>
      <c r="C440" s="419"/>
      <c r="D440" s="509"/>
      <c r="E440" s="510"/>
      <c r="F440" s="510"/>
      <c r="G440" s="419"/>
      <c r="H440" s="511"/>
      <c r="I440" s="419"/>
      <c r="J440" s="419"/>
      <c r="K440" s="419"/>
      <c r="L440" s="419"/>
      <c r="M440" s="419"/>
      <c r="N440" s="419"/>
      <c r="O440" s="419"/>
      <c r="P440" s="419"/>
      <c r="Q440" s="419"/>
      <c r="R440" s="419"/>
      <c r="S440" s="419"/>
      <c r="T440" s="419"/>
      <c r="U440" s="419"/>
    </row>
    <row r="441" spans="1:21" ht="18">
      <c r="A441" s="419"/>
      <c r="B441" s="435"/>
      <c r="C441" s="419"/>
      <c r="D441" s="509"/>
      <c r="E441" s="510"/>
      <c r="F441" s="510"/>
      <c r="G441" s="419"/>
      <c r="H441" s="511"/>
      <c r="I441" s="419"/>
      <c r="J441" s="419"/>
      <c r="K441" s="419"/>
      <c r="L441" s="419"/>
      <c r="M441" s="419"/>
      <c r="N441" s="419"/>
      <c r="O441" s="419"/>
      <c r="P441" s="419"/>
      <c r="Q441" s="419"/>
      <c r="R441" s="419"/>
      <c r="S441" s="419"/>
      <c r="T441" s="419"/>
      <c r="U441" s="419"/>
    </row>
    <row r="442" spans="1:21" ht="18">
      <c r="A442" s="419"/>
      <c r="B442" s="435"/>
      <c r="C442" s="419"/>
      <c r="D442" s="509"/>
      <c r="E442" s="510"/>
      <c r="F442" s="510"/>
      <c r="G442" s="419"/>
      <c r="H442" s="511"/>
      <c r="I442" s="419"/>
      <c r="J442" s="419"/>
      <c r="K442" s="419"/>
      <c r="L442" s="419"/>
      <c r="M442" s="419"/>
      <c r="N442" s="419"/>
      <c r="O442" s="419"/>
      <c r="P442" s="419"/>
      <c r="Q442" s="419"/>
      <c r="R442" s="419"/>
      <c r="S442" s="419"/>
      <c r="T442" s="419"/>
      <c r="U442" s="419"/>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6:U593"/>
  <sheetViews>
    <sheetView topLeftCell="A419" workbookViewId="0">
      <selection activeCell="H437" sqref="H437"/>
    </sheetView>
  </sheetViews>
  <sheetFormatPr baseColWidth="10" defaultRowHeight="14" x14ac:dyDescent="0"/>
  <cols>
    <col min="2" max="2" width="42.33203125" style="54" customWidth="1"/>
    <col min="4" max="4" width="10.83203125" style="83"/>
    <col min="5" max="6" width="10.83203125" style="581"/>
    <col min="8" max="8" width="10.83203125" style="582"/>
    <col min="10" max="10" width="10.83203125" style="579"/>
  </cols>
  <sheetData>
    <row r="6" spans="1:21">
      <c r="A6" s="914" t="s">
        <v>1374</v>
      </c>
      <c r="B6" s="914"/>
      <c r="C6" s="914"/>
      <c r="D6" s="914"/>
      <c r="E6" s="914"/>
      <c r="F6" s="914"/>
      <c r="G6" s="914"/>
      <c r="H6" s="914"/>
      <c r="I6" s="914"/>
      <c r="J6" s="915"/>
    </row>
    <row r="7" spans="1:21">
      <c r="A7" s="914" t="s">
        <v>1375</v>
      </c>
      <c r="B7" s="914"/>
      <c r="C7" s="914"/>
      <c r="D7" s="914"/>
      <c r="E7" s="914"/>
      <c r="F7" s="914"/>
      <c r="G7" s="914"/>
      <c r="H7" s="914"/>
      <c r="I7" s="914"/>
      <c r="J7" s="915"/>
    </row>
    <row r="8" spans="1:21">
      <c r="A8" s="916">
        <v>2015</v>
      </c>
      <c r="B8" s="916"/>
      <c r="C8" s="916"/>
      <c r="D8" s="916"/>
      <c r="E8" s="916"/>
      <c r="F8" s="916"/>
      <c r="G8" s="916"/>
      <c r="H8" s="916"/>
      <c r="I8" s="916"/>
      <c r="J8" s="917"/>
    </row>
    <row r="9" spans="1:21" s="26" customFormat="1" ht="33">
      <c r="A9" s="529" t="s">
        <v>3</v>
      </c>
      <c r="B9" s="529" t="s">
        <v>4</v>
      </c>
      <c r="C9" s="529" t="s">
        <v>6</v>
      </c>
      <c r="D9" s="530" t="s">
        <v>5</v>
      </c>
      <c r="E9" s="531" t="s">
        <v>357</v>
      </c>
      <c r="F9" s="532" t="s">
        <v>358</v>
      </c>
      <c r="G9" s="533" t="s">
        <v>359</v>
      </c>
      <c r="H9" s="532" t="s">
        <v>13</v>
      </c>
      <c r="I9" s="534" t="s">
        <v>360</v>
      </c>
      <c r="J9" s="534" t="s">
        <v>340</v>
      </c>
    </row>
    <row r="10" spans="1:21" ht="18">
      <c r="A10" s="535">
        <v>1</v>
      </c>
      <c r="B10" s="536" t="s">
        <v>18</v>
      </c>
      <c r="C10" s="537" t="s">
        <v>877</v>
      </c>
      <c r="D10" s="538">
        <v>4</v>
      </c>
      <c r="E10" s="539">
        <v>37084.199999999997</v>
      </c>
      <c r="F10" s="540">
        <v>5933.4719999999998</v>
      </c>
      <c r="G10" s="541">
        <v>43017.671999999999</v>
      </c>
      <c r="H10" s="542">
        <v>172070.68799999999</v>
      </c>
      <c r="I10" s="543" t="s">
        <v>503</v>
      </c>
      <c r="J10" s="544" t="s">
        <v>1359</v>
      </c>
      <c r="K10" s="419">
        <v>32530</v>
      </c>
      <c r="L10" s="419"/>
      <c r="M10" s="419"/>
      <c r="N10" s="419"/>
      <c r="O10" s="419"/>
      <c r="P10" s="419"/>
      <c r="Q10" s="419"/>
      <c r="R10" s="419"/>
      <c r="S10" s="419"/>
      <c r="T10" s="419"/>
      <c r="U10" s="419"/>
    </row>
    <row r="11" spans="1:21" ht="18">
      <c r="A11" s="535">
        <v>2</v>
      </c>
      <c r="B11" s="536" t="s">
        <v>19</v>
      </c>
      <c r="C11" s="537" t="s">
        <v>291</v>
      </c>
      <c r="D11" s="538">
        <v>40</v>
      </c>
      <c r="E11" s="539">
        <v>5585.9999999999991</v>
      </c>
      <c r="F11" s="540">
        <v>893.75999999999988</v>
      </c>
      <c r="G11" s="541">
        <v>6479.7599999999993</v>
      </c>
      <c r="H11" s="542">
        <v>259190.39999999997</v>
      </c>
      <c r="I11" s="543" t="s">
        <v>347</v>
      </c>
      <c r="J11" s="544" t="s">
        <v>1376</v>
      </c>
      <c r="K11" s="419">
        <v>4900</v>
      </c>
      <c r="L11" s="419"/>
      <c r="M11" s="419"/>
      <c r="N11" s="419"/>
      <c r="O11" s="419"/>
      <c r="P11" s="419"/>
      <c r="Q11" s="419"/>
      <c r="R11" s="419"/>
      <c r="S11" s="419"/>
      <c r="T11" s="419"/>
      <c r="U11" s="419"/>
    </row>
    <row r="12" spans="1:21" ht="18">
      <c r="A12" s="535">
        <v>3</v>
      </c>
      <c r="B12" s="536" t="s">
        <v>20</v>
      </c>
      <c r="C12" s="537" t="s">
        <v>291</v>
      </c>
      <c r="D12" s="538">
        <v>8</v>
      </c>
      <c r="E12" s="539">
        <v>5585.9999999999991</v>
      </c>
      <c r="F12" s="540">
        <v>893.75999999999988</v>
      </c>
      <c r="G12" s="541">
        <v>6479.7599999999993</v>
      </c>
      <c r="H12" s="542">
        <v>51838.079999999994</v>
      </c>
      <c r="I12" s="543" t="s">
        <v>347</v>
      </c>
      <c r="J12" s="544" t="s">
        <v>362</v>
      </c>
      <c r="K12" s="419">
        <v>4900</v>
      </c>
      <c r="L12" s="419"/>
      <c r="M12" s="419"/>
      <c r="N12" s="419"/>
      <c r="O12" s="419"/>
      <c r="P12" s="419"/>
      <c r="Q12" s="419"/>
      <c r="R12" s="419"/>
      <c r="S12" s="419"/>
      <c r="T12" s="419"/>
      <c r="U12" s="419"/>
    </row>
    <row r="13" spans="1:21" ht="18">
      <c r="A13" s="535">
        <v>4</v>
      </c>
      <c r="B13" s="536" t="s">
        <v>21</v>
      </c>
      <c r="C13" s="537" t="s">
        <v>291</v>
      </c>
      <c r="D13" s="538">
        <v>8</v>
      </c>
      <c r="E13" s="539">
        <v>5585.9999999999991</v>
      </c>
      <c r="F13" s="540">
        <v>893.75999999999988</v>
      </c>
      <c r="G13" s="541">
        <v>6479.7599999999993</v>
      </c>
      <c r="H13" s="542">
        <v>51838.079999999994</v>
      </c>
      <c r="I13" s="543" t="s">
        <v>347</v>
      </c>
      <c r="J13" s="544" t="s">
        <v>362</v>
      </c>
      <c r="K13" s="419">
        <v>4900</v>
      </c>
      <c r="L13" s="419"/>
      <c r="M13" s="419"/>
      <c r="N13" s="419"/>
      <c r="O13" s="419"/>
      <c r="P13" s="419"/>
      <c r="Q13" s="419"/>
      <c r="R13" s="419"/>
      <c r="S13" s="419"/>
      <c r="T13" s="419"/>
      <c r="U13" s="419"/>
    </row>
    <row r="14" spans="1:21" ht="18">
      <c r="A14" s="535">
        <v>5</v>
      </c>
      <c r="B14" s="536" t="s">
        <v>22</v>
      </c>
      <c r="C14" s="537" t="s">
        <v>291</v>
      </c>
      <c r="D14" s="538">
        <v>8</v>
      </c>
      <c r="E14" s="539">
        <v>5585.9999999999991</v>
      </c>
      <c r="F14" s="540">
        <v>893.75999999999988</v>
      </c>
      <c r="G14" s="541">
        <v>6479.7599999999993</v>
      </c>
      <c r="H14" s="542">
        <v>51838.079999999994</v>
      </c>
      <c r="I14" s="543" t="s">
        <v>347</v>
      </c>
      <c r="J14" s="544" t="s">
        <v>362</v>
      </c>
      <c r="K14" s="419">
        <v>4900</v>
      </c>
      <c r="L14" s="419"/>
      <c r="M14" s="419"/>
      <c r="N14" s="419"/>
      <c r="O14" s="419"/>
      <c r="P14" s="419"/>
      <c r="Q14" s="419"/>
      <c r="R14" s="419"/>
      <c r="S14" s="419"/>
      <c r="T14" s="419"/>
      <c r="U14" s="419"/>
    </row>
    <row r="15" spans="1:21" ht="18">
      <c r="A15" s="535">
        <v>6</v>
      </c>
      <c r="B15" s="536" t="s">
        <v>23</v>
      </c>
      <c r="C15" s="537" t="s">
        <v>291</v>
      </c>
      <c r="D15" s="538">
        <v>8</v>
      </c>
      <c r="E15" s="539">
        <v>5585.9999999999991</v>
      </c>
      <c r="F15" s="540">
        <v>893.75999999999988</v>
      </c>
      <c r="G15" s="541">
        <v>6479.7599999999993</v>
      </c>
      <c r="H15" s="542">
        <v>51838.079999999994</v>
      </c>
      <c r="I15" s="543" t="s">
        <v>347</v>
      </c>
      <c r="J15" s="544" t="s">
        <v>362</v>
      </c>
      <c r="K15" s="419">
        <v>4900</v>
      </c>
      <c r="L15" s="419"/>
      <c r="M15" s="419"/>
      <c r="N15" s="419"/>
      <c r="O15" s="419"/>
      <c r="P15" s="419"/>
      <c r="Q15" s="419"/>
      <c r="R15" s="419"/>
      <c r="S15" s="419"/>
      <c r="T15" s="419"/>
      <c r="U15" s="419"/>
    </row>
    <row r="16" spans="1:21" ht="18">
      <c r="A16" s="535">
        <v>7</v>
      </c>
      <c r="B16" s="536" t="s">
        <v>24</v>
      </c>
      <c r="C16" s="537" t="s">
        <v>291</v>
      </c>
      <c r="D16" s="538">
        <v>16</v>
      </c>
      <c r="E16" s="539">
        <v>5585.9999999999991</v>
      </c>
      <c r="F16" s="540">
        <v>893.75999999999988</v>
      </c>
      <c r="G16" s="541">
        <v>6479.7599999999993</v>
      </c>
      <c r="H16" s="542">
        <v>103676.15999999999</v>
      </c>
      <c r="I16" s="543" t="s">
        <v>347</v>
      </c>
      <c r="J16" s="544" t="s">
        <v>362</v>
      </c>
      <c r="K16" s="419">
        <v>4900</v>
      </c>
      <c r="L16" s="419"/>
      <c r="M16" s="419"/>
      <c r="N16" s="419"/>
      <c r="O16" s="419"/>
      <c r="P16" s="419"/>
      <c r="Q16" s="419"/>
      <c r="R16" s="419"/>
      <c r="S16" s="419"/>
      <c r="T16" s="419"/>
      <c r="U16" s="419"/>
    </row>
    <row r="17" spans="1:21" ht="18">
      <c r="A17" s="535">
        <v>8</v>
      </c>
      <c r="B17" s="536" t="s">
        <v>25</v>
      </c>
      <c r="C17" s="537" t="s">
        <v>291</v>
      </c>
      <c r="D17" s="538">
        <v>8</v>
      </c>
      <c r="E17" s="539">
        <v>5585.9999999999991</v>
      </c>
      <c r="F17" s="540">
        <v>893.75999999999988</v>
      </c>
      <c r="G17" s="541">
        <v>6479.7599999999993</v>
      </c>
      <c r="H17" s="542">
        <v>51838.079999999994</v>
      </c>
      <c r="I17" s="543" t="s">
        <v>347</v>
      </c>
      <c r="J17" s="544" t="s">
        <v>362</v>
      </c>
      <c r="K17" s="419">
        <v>4900</v>
      </c>
      <c r="L17" s="419"/>
      <c r="M17" s="419"/>
      <c r="N17" s="419"/>
      <c r="O17" s="419"/>
      <c r="P17" s="419"/>
      <c r="Q17" s="419"/>
      <c r="R17" s="419"/>
      <c r="S17" s="419"/>
      <c r="T17" s="419"/>
      <c r="U17" s="419"/>
    </row>
    <row r="18" spans="1:21" ht="18">
      <c r="A18" s="535">
        <v>9</v>
      </c>
      <c r="B18" s="536" t="s">
        <v>26</v>
      </c>
      <c r="C18" s="537" t="s">
        <v>291</v>
      </c>
      <c r="D18" s="538">
        <v>4</v>
      </c>
      <c r="E18" s="539">
        <v>5585.9999999999991</v>
      </c>
      <c r="F18" s="540">
        <v>893.75999999999988</v>
      </c>
      <c r="G18" s="541">
        <v>6479.7599999999993</v>
      </c>
      <c r="H18" s="542">
        <v>25919.039999999997</v>
      </c>
      <c r="I18" s="543" t="s">
        <v>347</v>
      </c>
      <c r="J18" s="544" t="s">
        <v>362</v>
      </c>
      <c r="K18" s="419">
        <v>4900</v>
      </c>
      <c r="L18" s="419"/>
      <c r="M18" s="419"/>
      <c r="N18" s="419"/>
      <c r="O18" s="419"/>
      <c r="P18" s="419"/>
      <c r="Q18" s="419"/>
      <c r="R18" s="419"/>
      <c r="S18" s="419"/>
      <c r="T18" s="419"/>
      <c r="U18" s="419"/>
    </row>
    <row r="19" spans="1:21" ht="18">
      <c r="A19" s="535">
        <v>10</v>
      </c>
      <c r="B19" s="536" t="s">
        <v>27</v>
      </c>
      <c r="C19" s="537" t="s">
        <v>291</v>
      </c>
      <c r="D19" s="538">
        <v>8</v>
      </c>
      <c r="E19" s="539">
        <v>5585.9999999999991</v>
      </c>
      <c r="F19" s="540">
        <v>893.75999999999988</v>
      </c>
      <c r="G19" s="541">
        <v>6479.7599999999993</v>
      </c>
      <c r="H19" s="542">
        <v>51838.079999999994</v>
      </c>
      <c r="I19" s="543" t="s">
        <v>347</v>
      </c>
      <c r="J19" s="544" t="s">
        <v>362</v>
      </c>
      <c r="K19" s="419">
        <v>4900</v>
      </c>
      <c r="L19" s="419"/>
      <c r="M19" s="419"/>
      <c r="N19" s="419"/>
      <c r="O19" s="419"/>
      <c r="P19" s="419"/>
      <c r="Q19" s="419"/>
      <c r="R19" s="419"/>
      <c r="S19" s="419"/>
      <c r="T19" s="419"/>
      <c r="U19" s="419"/>
    </row>
    <row r="20" spans="1:21" ht="18">
      <c r="A20" s="535">
        <v>11</v>
      </c>
      <c r="B20" s="536" t="s">
        <v>720</v>
      </c>
      <c r="C20" s="537" t="s">
        <v>291</v>
      </c>
      <c r="D20" s="538">
        <v>8</v>
      </c>
      <c r="E20" s="539">
        <v>5585.9999999999991</v>
      </c>
      <c r="F20" s="540">
        <v>893.75999999999988</v>
      </c>
      <c r="G20" s="541">
        <v>6479.7599999999993</v>
      </c>
      <c r="H20" s="542">
        <v>51838.079999999994</v>
      </c>
      <c r="I20" s="543" t="s">
        <v>347</v>
      </c>
      <c r="J20" s="544" t="s">
        <v>362</v>
      </c>
      <c r="K20" s="419">
        <v>4900</v>
      </c>
      <c r="L20" s="419"/>
      <c r="M20" s="419"/>
      <c r="N20" s="419"/>
      <c r="O20" s="419"/>
      <c r="P20" s="419"/>
      <c r="Q20" s="419"/>
      <c r="R20" s="419"/>
      <c r="S20" s="419"/>
      <c r="T20" s="419"/>
      <c r="U20" s="419"/>
    </row>
    <row r="21" spans="1:21" ht="18">
      <c r="A21" s="535">
        <v>12</v>
      </c>
      <c r="B21" s="536" t="s">
        <v>29</v>
      </c>
      <c r="C21" s="537" t="s">
        <v>291</v>
      </c>
      <c r="D21" s="538">
        <v>68</v>
      </c>
      <c r="E21" s="539">
        <v>5585.9999999999991</v>
      </c>
      <c r="F21" s="540">
        <v>893.75999999999988</v>
      </c>
      <c r="G21" s="541">
        <v>6479.7599999999993</v>
      </c>
      <c r="H21" s="542">
        <v>440623.67999999993</v>
      </c>
      <c r="I21" s="543" t="s">
        <v>347</v>
      </c>
      <c r="J21" s="544" t="s">
        <v>362</v>
      </c>
      <c r="K21" s="419">
        <v>4900</v>
      </c>
      <c r="L21" s="419"/>
      <c r="M21" s="419"/>
      <c r="N21" s="419"/>
      <c r="O21" s="419"/>
      <c r="P21" s="419"/>
      <c r="Q21" s="419"/>
      <c r="R21" s="419"/>
      <c r="S21" s="419"/>
      <c r="T21" s="419"/>
      <c r="U21" s="419"/>
    </row>
    <row r="22" spans="1:21" ht="18">
      <c r="A22" s="535">
        <v>13</v>
      </c>
      <c r="B22" s="536" t="s">
        <v>30</v>
      </c>
      <c r="C22" s="537" t="s">
        <v>291</v>
      </c>
      <c r="D22" s="538">
        <v>8</v>
      </c>
      <c r="E22" s="539">
        <v>5585.9999999999991</v>
      </c>
      <c r="F22" s="540">
        <v>893.75999999999988</v>
      </c>
      <c r="G22" s="541">
        <v>6479.7599999999993</v>
      </c>
      <c r="H22" s="542">
        <v>51838.079999999994</v>
      </c>
      <c r="I22" s="543" t="s">
        <v>347</v>
      </c>
      <c r="J22" s="544" t="s">
        <v>362</v>
      </c>
      <c r="K22" s="419">
        <v>4900</v>
      </c>
      <c r="L22" s="419"/>
      <c r="M22" s="419"/>
      <c r="N22" s="419"/>
      <c r="O22" s="419"/>
      <c r="P22" s="419"/>
      <c r="Q22" s="419"/>
      <c r="R22" s="419"/>
      <c r="S22" s="419"/>
      <c r="T22" s="419"/>
      <c r="U22" s="419"/>
    </row>
    <row r="23" spans="1:21" ht="18">
      <c r="A23" s="535">
        <v>14</v>
      </c>
      <c r="B23" s="536" t="s">
        <v>31</v>
      </c>
      <c r="C23" s="537" t="s">
        <v>291</v>
      </c>
      <c r="D23" s="538">
        <v>8</v>
      </c>
      <c r="E23" s="539">
        <v>5585.9999999999991</v>
      </c>
      <c r="F23" s="540">
        <v>893.75999999999988</v>
      </c>
      <c r="G23" s="541">
        <v>6479.7599999999993</v>
      </c>
      <c r="H23" s="542">
        <v>51838.079999999994</v>
      </c>
      <c r="I23" s="543" t="s">
        <v>347</v>
      </c>
      <c r="J23" s="544" t="s">
        <v>362</v>
      </c>
      <c r="K23" s="419">
        <v>4900</v>
      </c>
      <c r="L23" s="419"/>
      <c r="M23" s="419"/>
      <c r="N23" s="419"/>
      <c r="O23" s="419"/>
      <c r="P23" s="419"/>
      <c r="Q23" s="419"/>
      <c r="R23" s="419"/>
      <c r="S23" s="419"/>
      <c r="T23" s="419"/>
      <c r="U23" s="419"/>
    </row>
    <row r="24" spans="1:21" ht="18">
      <c r="A24" s="535">
        <v>15</v>
      </c>
      <c r="B24" s="536" t="s">
        <v>34</v>
      </c>
      <c r="C24" s="537" t="s">
        <v>291</v>
      </c>
      <c r="D24" s="538">
        <v>2</v>
      </c>
      <c r="E24" s="539">
        <v>0</v>
      </c>
      <c r="F24" s="540"/>
      <c r="G24" s="541">
        <v>0</v>
      </c>
      <c r="H24" s="542">
        <v>0</v>
      </c>
      <c r="I24" s="543"/>
      <c r="J24" s="544"/>
      <c r="K24" s="419"/>
      <c r="L24" s="419"/>
      <c r="M24" s="419"/>
      <c r="N24" s="419"/>
      <c r="O24" s="419"/>
      <c r="P24" s="419"/>
      <c r="Q24" s="419"/>
      <c r="R24" s="419"/>
      <c r="S24" s="419"/>
      <c r="T24" s="419"/>
      <c r="U24" s="419"/>
    </row>
    <row r="25" spans="1:21" ht="18">
      <c r="A25" s="535">
        <v>16</v>
      </c>
      <c r="B25" s="536" t="s">
        <v>32</v>
      </c>
      <c r="C25" s="537" t="s">
        <v>292</v>
      </c>
      <c r="D25" s="538">
        <v>8</v>
      </c>
      <c r="E25" s="539">
        <v>8219.4</v>
      </c>
      <c r="F25" s="540">
        <v>1315.104</v>
      </c>
      <c r="G25" s="541">
        <v>9534.503999999999</v>
      </c>
      <c r="H25" s="542">
        <v>76276.031999999992</v>
      </c>
      <c r="I25" s="543" t="s">
        <v>365</v>
      </c>
      <c r="J25" s="545" t="s">
        <v>366</v>
      </c>
      <c r="K25" s="419">
        <v>7210</v>
      </c>
      <c r="L25" s="419"/>
      <c r="M25" s="419"/>
      <c r="N25" s="419"/>
      <c r="O25" s="419"/>
      <c r="P25" s="419"/>
      <c r="Q25" s="419"/>
      <c r="R25" s="419"/>
      <c r="S25" s="419"/>
      <c r="T25" s="419"/>
      <c r="U25" s="419"/>
    </row>
    <row r="26" spans="1:21" ht="18">
      <c r="A26" s="535">
        <v>17</v>
      </c>
      <c r="B26" s="536" t="s">
        <v>33</v>
      </c>
      <c r="C26" s="537" t="s">
        <v>292</v>
      </c>
      <c r="D26" s="538">
        <v>4</v>
      </c>
      <c r="E26" s="539">
        <v>8219.4</v>
      </c>
      <c r="F26" s="540">
        <v>1315.104</v>
      </c>
      <c r="G26" s="541">
        <v>9534.503999999999</v>
      </c>
      <c r="H26" s="542">
        <v>38138.015999999996</v>
      </c>
      <c r="I26" s="543" t="s">
        <v>365</v>
      </c>
      <c r="J26" s="545" t="s">
        <v>366</v>
      </c>
      <c r="K26" s="419">
        <v>7210</v>
      </c>
      <c r="L26" s="419"/>
      <c r="M26" s="419"/>
      <c r="N26" s="419"/>
      <c r="O26" s="419"/>
      <c r="P26" s="419"/>
      <c r="Q26" s="419"/>
      <c r="R26" s="419"/>
      <c r="S26" s="419"/>
      <c r="T26" s="419"/>
      <c r="U26" s="419"/>
    </row>
    <row r="27" spans="1:21" ht="18">
      <c r="A27" s="535">
        <v>18</v>
      </c>
      <c r="B27" s="536" t="s">
        <v>35</v>
      </c>
      <c r="C27" s="537" t="s">
        <v>293</v>
      </c>
      <c r="D27" s="538">
        <v>248</v>
      </c>
      <c r="E27" s="539">
        <v>2004.12</v>
      </c>
      <c r="F27" s="540">
        <v>0</v>
      </c>
      <c r="G27" s="541">
        <v>2004.12</v>
      </c>
      <c r="H27" s="542">
        <v>497021.75999999995</v>
      </c>
      <c r="I27" s="543" t="s">
        <v>349</v>
      </c>
      <c r="J27" s="544" t="s">
        <v>1377</v>
      </c>
      <c r="K27" s="419">
        <v>1758</v>
      </c>
      <c r="L27" s="419"/>
      <c r="M27" s="419"/>
      <c r="N27" s="419"/>
      <c r="O27" s="419"/>
      <c r="P27" s="419"/>
      <c r="Q27" s="419"/>
      <c r="R27" s="419"/>
      <c r="S27" s="419"/>
      <c r="T27" s="419"/>
      <c r="U27" s="419"/>
    </row>
    <row r="28" spans="1:21" ht="18">
      <c r="A28" s="535">
        <v>19</v>
      </c>
      <c r="B28" s="536" t="s">
        <v>36</v>
      </c>
      <c r="C28" s="537" t="s">
        <v>877</v>
      </c>
      <c r="D28" s="538">
        <v>4</v>
      </c>
      <c r="E28" s="539">
        <v>38247</v>
      </c>
      <c r="F28" s="540">
        <v>0</v>
      </c>
      <c r="G28" s="541">
        <v>38247</v>
      </c>
      <c r="H28" s="542">
        <v>152988</v>
      </c>
      <c r="I28" s="543" t="s">
        <v>503</v>
      </c>
      <c r="J28" s="544" t="s">
        <v>1359</v>
      </c>
      <c r="K28" s="419">
        <v>33550</v>
      </c>
      <c r="L28" s="419"/>
      <c r="M28" s="419"/>
      <c r="N28" s="419"/>
      <c r="O28" s="419"/>
      <c r="P28" s="419"/>
      <c r="Q28" s="419"/>
      <c r="R28" s="419"/>
      <c r="S28" s="419"/>
      <c r="T28" s="419"/>
      <c r="U28" s="419"/>
    </row>
    <row r="29" spans="1:21" s="54" customFormat="1" ht="18">
      <c r="A29" s="535">
        <v>20</v>
      </c>
      <c r="B29" s="536" t="s">
        <v>37</v>
      </c>
      <c r="C29" s="537" t="s">
        <v>295</v>
      </c>
      <c r="D29" s="538">
        <v>120</v>
      </c>
      <c r="E29" s="539">
        <v>6309.9</v>
      </c>
      <c r="F29" s="540">
        <v>0</v>
      </c>
      <c r="G29" s="541">
        <v>6309.9</v>
      </c>
      <c r="H29" s="542">
        <v>757188</v>
      </c>
      <c r="I29" s="546" t="s">
        <v>469</v>
      </c>
      <c r="J29" s="544" t="s">
        <v>1378</v>
      </c>
      <c r="K29" s="435">
        <v>5535</v>
      </c>
      <c r="L29" s="435"/>
      <c r="M29" s="435"/>
      <c r="N29" s="435"/>
      <c r="O29" s="435"/>
      <c r="P29" s="435"/>
      <c r="Q29" s="435"/>
      <c r="R29" s="435"/>
      <c r="S29" s="435"/>
      <c r="T29" s="435"/>
      <c r="U29" s="435"/>
    </row>
    <row r="30" spans="1:21" ht="18">
      <c r="A30" s="535">
        <v>21</v>
      </c>
      <c r="B30" s="536" t="s">
        <v>38</v>
      </c>
      <c r="C30" s="537" t="s">
        <v>292</v>
      </c>
      <c r="D30" s="538">
        <v>8000</v>
      </c>
      <c r="E30" s="539">
        <v>25.08</v>
      </c>
      <c r="F30" s="540">
        <v>4.0127999999999995</v>
      </c>
      <c r="G30" s="541">
        <v>29.092799999999997</v>
      </c>
      <c r="H30" s="542">
        <v>232742.39999999997</v>
      </c>
      <c r="I30" s="543" t="s">
        <v>367</v>
      </c>
      <c r="J30" s="544" t="s">
        <v>1379</v>
      </c>
      <c r="K30" s="419">
        <v>22</v>
      </c>
      <c r="L30" s="419"/>
      <c r="M30" s="419"/>
      <c r="N30" s="419"/>
      <c r="O30" s="419"/>
      <c r="P30" s="419"/>
      <c r="Q30" s="419"/>
      <c r="R30" s="419"/>
      <c r="S30" s="419"/>
      <c r="T30" s="419"/>
      <c r="U30" s="419"/>
    </row>
    <row r="31" spans="1:21" s="67" customFormat="1" ht="18">
      <c r="A31" s="535">
        <v>22</v>
      </c>
      <c r="B31" s="547" t="s">
        <v>721</v>
      </c>
      <c r="C31" s="548" t="s">
        <v>292</v>
      </c>
      <c r="D31" s="538">
        <v>120</v>
      </c>
      <c r="E31" s="549">
        <v>1643.8799999999999</v>
      </c>
      <c r="F31" s="550"/>
      <c r="G31" s="551">
        <v>1643.8799999999999</v>
      </c>
      <c r="H31" s="552">
        <v>197265.59999999998</v>
      </c>
      <c r="I31" s="553" t="s">
        <v>397</v>
      </c>
      <c r="J31" s="545" t="s">
        <v>1380</v>
      </c>
      <c r="K31" s="452">
        <v>1442</v>
      </c>
      <c r="L31" s="452"/>
      <c r="M31" s="452"/>
      <c r="N31" s="452"/>
      <c r="O31" s="452"/>
      <c r="P31" s="452"/>
      <c r="Q31" s="452"/>
      <c r="R31" s="452"/>
      <c r="S31" s="452"/>
      <c r="T31" s="452"/>
      <c r="U31" s="452"/>
    </row>
    <row r="32" spans="1:21" ht="18">
      <c r="A32" s="535">
        <v>23</v>
      </c>
      <c r="B32" s="536" t="s">
        <v>39</v>
      </c>
      <c r="C32" s="537" t="s">
        <v>292</v>
      </c>
      <c r="D32" s="538">
        <v>120</v>
      </c>
      <c r="E32" s="539">
        <v>5016</v>
      </c>
      <c r="F32" s="540"/>
      <c r="G32" s="541">
        <v>5016</v>
      </c>
      <c r="H32" s="542">
        <v>601920</v>
      </c>
      <c r="I32" s="543" t="s">
        <v>397</v>
      </c>
      <c r="J32" s="543" t="s">
        <v>1381</v>
      </c>
      <c r="K32" s="419">
        <v>4400</v>
      </c>
      <c r="L32" s="419"/>
      <c r="M32" s="419"/>
      <c r="N32" s="419"/>
      <c r="O32" s="419"/>
      <c r="P32" s="419"/>
      <c r="Q32" s="419"/>
      <c r="R32" s="419"/>
      <c r="S32" s="419"/>
      <c r="T32" s="419"/>
      <c r="U32" s="419"/>
    </row>
    <row r="33" spans="1:21" ht="18">
      <c r="A33" s="535">
        <v>24</v>
      </c>
      <c r="B33" s="536" t="s">
        <v>722</v>
      </c>
      <c r="C33" s="537" t="s">
        <v>296</v>
      </c>
      <c r="D33" s="538">
        <v>4</v>
      </c>
      <c r="E33" s="539">
        <v>455999.99999999994</v>
      </c>
      <c r="F33" s="540"/>
      <c r="G33" s="541">
        <v>455999.99999999994</v>
      </c>
      <c r="H33" s="542">
        <v>1823999.9999999998</v>
      </c>
      <c r="I33" s="543" t="s">
        <v>1382</v>
      </c>
      <c r="J33" s="544" t="s">
        <v>1003</v>
      </c>
      <c r="K33" s="419">
        <v>400000</v>
      </c>
      <c r="L33" s="419"/>
      <c r="M33" s="419"/>
      <c r="N33" s="419"/>
      <c r="O33" s="419"/>
      <c r="P33" s="419"/>
      <c r="Q33" s="419"/>
      <c r="R33" s="419"/>
      <c r="S33" s="419"/>
      <c r="T33" s="419"/>
      <c r="U33" s="419"/>
    </row>
    <row r="34" spans="1:21" ht="18">
      <c r="A34" s="535">
        <v>25</v>
      </c>
      <c r="B34" s="536" t="s">
        <v>723</v>
      </c>
      <c r="C34" s="537" t="s">
        <v>297</v>
      </c>
      <c r="D34" s="538">
        <v>4</v>
      </c>
      <c r="E34" s="539">
        <v>323001.89999999997</v>
      </c>
      <c r="F34" s="540"/>
      <c r="G34" s="541">
        <v>323001.89999999997</v>
      </c>
      <c r="H34" s="542">
        <v>1292007.5999999999</v>
      </c>
      <c r="I34" s="543" t="s">
        <v>1382</v>
      </c>
      <c r="J34" s="544" t="s">
        <v>1003</v>
      </c>
      <c r="K34" s="554">
        <v>283335</v>
      </c>
      <c r="L34" s="419"/>
      <c r="M34" s="419"/>
      <c r="N34" s="419"/>
      <c r="O34" s="419"/>
      <c r="P34" s="419"/>
      <c r="Q34" s="419"/>
      <c r="R34" s="419"/>
      <c r="S34" s="419"/>
      <c r="T34" s="419"/>
      <c r="U34" s="419"/>
    </row>
    <row r="35" spans="1:21" ht="18">
      <c r="A35" s="535">
        <v>26</v>
      </c>
      <c r="B35" s="536" t="s">
        <v>724</v>
      </c>
      <c r="C35" s="537" t="s">
        <v>297</v>
      </c>
      <c r="D35" s="538">
        <v>4</v>
      </c>
      <c r="E35" s="539">
        <v>323001.89999999997</v>
      </c>
      <c r="F35" s="540"/>
      <c r="G35" s="541">
        <v>323001.89999999997</v>
      </c>
      <c r="H35" s="542">
        <v>1292007.5999999999</v>
      </c>
      <c r="I35" s="543" t="s">
        <v>1382</v>
      </c>
      <c r="J35" s="544" t="s">
        <v>1003</v>
      </c>
      <c r="K35" s="433">
        <v>283335</v>
      </c>
      <c r="L35" s="419"/>
      <c r="M35" s="419"/>
      <c r="N35" s="419"/>
      <c r="O35" s="419"/>
      <c r="P35" s="419"/>
      <c r="Q35" s="419"/>
      <c r="R35" s="419"/>
      <c r="S35" s="419"/>
      <c r="T35" s="419"/>
      <c r="U35" s="419"/>
    </row>
    <row r="36" spans="1:21" s="67" customFormat="1" ht="24">
      <c r="A36" s="535">
        <v>27</v>
      </c>
      <c r="B36" s="548" t="s">
        <v>725</v>
      </c>
      <c r="C36" s="548" t="s">
        <v>292</v>
      </c>
      <c r="D36" s="538">
        <v>40</v>
      </c>
      <c r="E36" s="549">
        <v>12162.66</v>
      </c>
      <c r="F36" s="550"/>
      <c r="G36" s="551">
        <v>12162.66</v>
      </c>
      <c r="H36" s="552">
        <v>486506.4</v>
      </c>
      <c r="I36" s="553" t="s">
        <v>397</v>
      </c>
      <c r="J36" s="555" t="s">
        <v>1383</v>
      </c>
      <c r="K36" s="452">
        <v>10669</v>
      </c>
      <c r="L36" s="452"/>
      <c r="M36" s="452"/>
      <c r="N36" s="452"/>
      <c r="O36" s="452"/>
      <c r="P36" s="452"/>
      <c r="Q36" s="452"/>
      <c r="R36" s="452"/>
      <c r="S36" s="452"/>
      <c r="T36" s="452"/>
      <c r="U36" s="452"/>
    </row>
    <row r="37" spans="1:21" ht="18">
      <c r="A37" s="535">
        <v>28</v>
      </c>
      <c r="B37" s="548" t="s">
        <v>726</v>
      </c>
      <c r="C37" s="548" t="s">
        <v>292</v>
      </c>
      <c r="D37" s="538">
        <v>40</v>
      </c>
      <c r="E37" s="539">
        <v>23642.46</v>
      </c>
      <c r="F37" s="540"/>
      <c r="G37" s="541">
        <v>23642.46</v>
      </c>
      <c r="H37" s="542">
        <v>945698.39999999991</v>
      </c>
      <c r="I37" s="543" t="s">
        <v>1382</v>
      </c>
      <c r="J37" s="544" t="s">
        <v>1017</v>
      </c>
      <c r="K37" s="433">
        <v>20739</v>
      </c>
      <c r="L37" s="419"/>
      <c r="M37" s="419"/>
      <c r="N37" s="419"/>
      <c r="O37" s="419"/>
      <c r="P37" s="419"/>
      <c r="Q37" s="419"/>
      <c r="R37" s="419"/>
      <c r="S37" s="419"/>
      <c r="T37" s="419"/>
      <c r="U37" s="419"/>
    </row>
    <row r="38" spans="1:21" s="67" customFormat="1" ht="18">
      <c r="A38" s="535">
        <v>29</v>
      </c>
      <c r="B38" s="536" t="s">
        <v>727</v>
      </c>
      <c r="C38" s="537" t="s">
        <v>292</v>
      </c>
      <c r="D38" s="538">
        <v>60</v>
      </c>
      <c r="E38" s="549">
        <v>9672.9</v>
      </c>
      <c r="F38" s="550"/>
      <c r="G38" s="551">
        <v>9672.9</v>
      </c>
      <c r="H38" s="552">
        <v>580374</v>
      </c>
      <c r="I38" s="553" t="s">
        <v>397</v>
      </c>
      <c r="J38" s="545" t="s">
        <v>1384</v>
      </c>
      <c r="K38" s="452">
        <v>8485</v>
      </c>
      <c r="L38" s="452"/>
      <c r="M38" s="452"/>
      <c r="N38" s="452"/>
      <c r="O38" s="452"/>
      <c r="P38" s="452"/>
      <c r="Q38" s="452"/>
      <c r="R38" s="452"/>
      <c r="S38" s="452"/>
      <c r="T38" s="452"/>
      <c r="U38" s="452"/>
    </row>
    <row r="39" spans="1:21" s="67" customFormat="1" ht="18">
      <c r="A39" s="535">
        <v>30</v>
      </c>
      <c r="B39" s="536" t="s">
        <v>40</v>
      </c>
      <c r="C39" s="537" t="s">
        <v>292</v>
      </c>
      <c r="D39" s="538">
        <v>60</v>
      </c>
      <c r="E39" s="549">
        <v>15503.999999999998</v>
      </c>
      <c r="F39" s="550"/>
      <c r="G39" s="551">
        <v>15503.999999999998</v>
      </c>
      <c r="H39" s="552">
        <v>930239.99999999988</v>
      </c>
      <c r="I39" s="553" t="s">
        <v>1382</v>
      </c>
      <c r="J39" s="544" t="s">
        <v>1013</v>
      </c>
      <c r="K39" s="452">
        <v>13600</v>
      </c>
      <c r="L39" s="452"/>
      <c r="M39" s="452"/>
      <c r="N39" s="452"/>
      <c r="O39" s="452"/>
      <c r="P39" s="452"/>
      <c r="Q39" s="452"/>
      <c r="R39" s="452"/>
      <c r="S39" s="452"/>
      <c r="T39" s="452"/>
      <c r="U39" s="452"/>
    </row>
    <row r="40" spans="1:21" ht="18">
      <c r="A40" s="535">
        <v>31</v>
      </c>
      <c r="B40" s="536" t="s">
        <v>41</v>
      </c>
      <c r="C40" s="537" t="s">
        <v>292</v>
      </c>
      <c r="D40" s="538">
        <v>20</v>
      </c>
      <c r="E40" s="539">
        <v>100800.00000000001</v>
      </c>
      <c r="F40" s="540"/>
      <c r="G40" s="541">
        <v>100800.00000000001</v>
      </c>
      <c r="H40" s="542">
        <v>2016000.0000000002</v>
      </c>
      <c r="I40" s="543" t="s">
        <v>1382</v>
      </c>
      <c r="J40" s="544" t="s">
        <v>1013</v>
      </c>
      <c r="K40" s="433">
        <v>90000</v>
      </c>
      <c r="L40" s="419"/>
      <c r="M40" s="419"/>
      <c r="N40" s="419"/>
      <c r="O40" s="419"/>
      <c r="P40" s="419"/>
      <c r="Q40" s="419"/>
      <c r="R40" s="419"/>
      <c r="S40" s="419"/>
      <c r="T40" s="419"/>
      <c r="U40" s="419"/>
    </row>
    <row r="41" spans="1:21" s="67" customFormat="1" ht="18">
      <c r="A41" s="535">
        <v>32</v>
      </c>
      <c r="B41" s="548" t="s">
        <v>728</v>
      </c>
      <c r="C41" s="548" t="s">
        <v>292</v>
      </c>
      <c r="D41" s="538">
        <v>40</v>
      </c>
      <c r="E41" s="549">
        <v>20520</v>
      </c>
      <c r="F41" s="550"/>
      <c r="G41" s="551">
        <v>20520</v>
      </c>
      <c r="H41" s="552">
        <v>820800</v>
      </c>
      <c r="I41" s="553" t="s">
        <v>1382</v>
      </c>
      <c r="J41" s="543" t="s">
        <v>1003</v>
      </c>
      <c r="K41" s="452">
        <v>18000</v>
      </c>
      <c r="L41" s="452"/>
      <c r="M41" s="452"/>
      <c r="N41" s="452"/>
      <c r="O41" s="452"/>
      <c r="P41" s="452"/>
      <c r="Q41" s="452"/>
      <c r="R41" s="452"/>
      <c r="S41" s="452"/>
      <c r="T41" s="452"/>
      <c r="U41" s="452"/>
    </row>
    <row r="42" spans="1:21" ht="18">
      <c r="A42" s="535">
        <v>33</v>
      </c>
      <c r="B42" s="536" t="s">
        <v>729</v>
      </c>
      <c r="C42" s="537" t="s">
        <v>292</v>
      </c>
      <c r="D42" s="538">
        <v>40</v>
      </c>
      <c r="E42" s="539">
        <v>13679.999999999998</v>
      </c>
      <c r="F42" s="540"/>
      <c r="G42" s="541">
        <v>13679.999999999998</v>
      </c>
      <c r="H42" s="542">
        <v>547199.99999999988</v>
      </c>
      <c r="I42" s="543" t="s">
        <v>1382</v>
      </c>
      <c r="J42" s="544" t="s">
        <v>1013</v>
      </c>
      <c r="K42" s="433">
        <v>12000</v>
      </c>
      <c r="L42" s="419"/>
      <c r="M42" s="419"/>
      <c r="N42" s="419"/>
      <c r="O42" s="419"/>
      <c r="P42" s="419"/>
      <c r="Q42" s="419"/>
      <c r="R42" s="419"/>
      <c r="S42" s="419"/>
      <c r="T42" s="419"/>
      <c r="U42" s="419"/>
    </row>
    <row r="43" spans="1:21" ht="18">
      <c r="A43" s="535">
        <v>34</v>
      </c>
      <c r="B43" s="536" t="s">
        <v>730</v>
      </c>
      <c r="C43" s="537" t="s">
        <v>292</v>
      </c>
      <c r="D43" s="538">
        <v>40</v>
      </c>
      <c r="E43" s="539">
        <v>15503.999999999998</v>
      </c>
      <c r="F43" s="540"/>
      <c r="G43" s="541">
        <v>15503.999999999998</v>
      </c>
      <c r="H43" s="542">
        <v>620159.99999999988</v>
      </c>
      <c r="I43" s="543" t="s">
        <v>1382</v>
      </c>
      <c r="J43" s="544" t="s">
        <v>1013</v>
      </c>
      <c r="K43" s="433">
        <v>13600</v>
      </c>
      <c r="L43" s="419"/>
      <c r="M43" s="419"/>
      <c r="N43" s="419"/>
      <c r="O43" s="419"/>
      <c r="P43" s="419"/>
      <c r="Q43" s="419"/>
      <c r="R43" s="419"/>
      <c r="S43" s="419"/>
      <c r="T43" s="419"/>
      <c r="U43" s="419"/>
    </row>
    <row r="44" spans="1:21" s="54" customFormat="1" ht="18">
      <c r="A44" s="535">
        <v>35</v>
      </c>
      <c r="B44" s="536" t="s">
        <v>731</v>
      </c>
      <c r="C44" s="537" t="s">
        <v>292</v>
      </c>
      <c r="D44" s="538">
        <v>40</v>
      </c>
      <c r="E44" s="539">
        <v>35358.400000000001</v>
      </c>
      <c r="F44" s="540"/>
      <c r="G44" s="541">
        <v>35358.400000000001</v>
      </c>
      <c r="H44" s="542">
        <v>1414336</v>
      </c>
      <c r="I44" s="546" t="s">
        <v>1382</v>
      </c>
      <c r="J44" s="544" t="s">
        <v>1013</v>
      </c>
      <c r="K44" s="433">
        <v>31570</v>
      </c>
      <c r="L44" s="419"/>
      <c r="M44" s="435"/>
      <c r="N44" s="435"/>
      <c r="O44" s="435"/>
      <c r="P44" s="435"/>
      <c r="Q44" s="435"/>
      <c r="R44" s="435"/>
      <c r="S44" s="435"/>
      <c r="T44" s="435"/>
      <c r="U44" s="435"/>
    </row>
    <row r="45" spans="1:21" s="54" customFormat="1" ht="18">
      <c r="A45" s="535">
        <v>36</v>
      </c>
      <c r="B45" s="548" t="s">
        <v>732</v>
      </c>
      <c r="C45" s="548" t="s">
        <v>292</v>
      </c>
      <c r="D45" s="538">
        <v>40</v>
      </c>
      <c r="E45" s="539">
        <v>40187.840000000004</v>
      </c>
      <c r="F45" s="540"/>
      <c r="G45" s="541">
        <v>40187.840000000004</v>
      </c>
      <c r="H45" s="542">
        <v>1607513.6</v>
      </c>
      <c r="I45" s="546" t="s">
        <v>1382</v>
      </c>
      <c r="J45" s="556" t="s">
        <v>1017</v>
      </c>
      <c r="K45" s="433">
        <v>35882</v>
      </c>
      <c r="L45" s="419"/>
      <c r="M45" s="435"/>
      <c r="N45" s="435"/>
      <c r="O45" s="435"/>
      <c r="P45" s="435"/>
      <c r="Q45" s="435"/>
      <c r="R45" s="435"/>
      <c r="S45" s="435"/>
      <c r="T45" s="435"/>
      <c r="U45" s="435"/>
    </row>
    <row r="46" spans="1:21" s="54" customFormat="1" ht="18">
      <c r="A46" s="535">
        <v>37</v>
      </c>
      <c r="B46" s="548" t="s">
        <v>733</v>
      </c>
      <c r="C46" s="548" t="s">
        <v>292</v>
      </c>
      <c r="D46" s="538">
        <v>40</v>
      </c>
      <c r="E46" s="539">
        <v>40187.840000000004</v>
      </c>
      <c r="F46" s="540"/>
      <c r="G46" s="541">
        <v>40187.840000000004</v>
      </c>
      <c r="H46" s="542">
        <v>1607513.6</v>
      </c>
      <c r="I46" s="546" t="s">
        <v>1382</v>
      </c>
      <c r="J46" s="556" t="s">
        <v>1017</v>
      </c>
      <c r="K46" s="433">
        <v>35882</v>
      </c>
      <c r="L46" s="419"/>
      <c r="M46" s="435"/>
      <c r="N46" s="435"/>
      <c r="O46" s="435"/>
      <c r="P46" s="435"/>
      <c r="Q46" s="435"/>
      <c r="R46" s="435"/>
      <c r="S46" s="435"/>
      <c r="T46" s="435"/>
      <c r="U46" s="435"/>
    </row>
    <row r="47" spans="1:21" s="54" customFormat="1" ht="22">
      <c r="A47" s="535">
        <v>38</v>
      </c>
      <c r="B47" s="536" t="s">
        <v>42</v>
      </c>
      <c r="C47" s="537" t="s">
        <v>292</v>
      </c>
      <c r="D47" s="538">
        <v>16</v>
      </c>
      <c r="E47" s="539">
        <v>35989.799999999996</v>
      </c>
      <c r="F47" s="540"/>
      <c r="G47" s="541">
        <v>35989.799999999996</v>
      </c>
      <c r="H47" s="542">
        <v>575836.79999999993</v>
      </c>
      <c r="I47" s="546" t="s">
        <v>1382</v>
      </c>
      <c r="J47" s="544" t="s">
        <v>1013</v>
      </c>
      <c r="K47" s="433">
        <v>31570</v>
      </c>
      <c r="L47" s="419"/>
      <c r="M47" s="435"/>
      <c r="N47" s="435"/>
      <c r="O47" s="435"/>
      <c r="P47" s="435"/>
      <c r="Q47" s="435"/>
      <c r="R47" s="435"/>
      <c r="S47" s="435"/>
      <c r="T47" s="435"/>
      <c r="U47" s="435"/>
    </row>
    <row r="48" spans="1:21" s="54" customFormat="1" ht="22">
      <c r="A48" s="535">
        <v>39</v>
      </c>
      <c r="B48" s="536" t="s">
        <v>43</v>
      </c>
      <c r="C48" s="537" t="s">
        <v>292</v>
      </c>
      <c r="D48" s="538">
        <v>12</v>
      </c>
      <c r="E48" s="539">
        <v>35989.799999999996</v>
      </c>
      <c r="F48" s="540"/>
      <c r="G48" s="541">
        <v>35989.799999999996</v>
      </c>
      <c r="H48" s="542">
        <v>431877.6</v>
      </c>
      <c r="I48" s="546" t="s">
        <v>1382</v>
      </c>
      <c r="J48" s="544" t="s">
        <v>1013</v>
      </c>
      <c r="K48" s="433">
        <v>31570</v>
      </c>
      <c r="L48" s="419"/>
      <c r="M48" s="435"/>
      <c r="N48" s="435"/>
      <c r="O48" s="435"/>
      <c r="P48" s="435"/>
      <c r="Q48" s="435"/>
      <c r="R48" s="435"/>
      <c r="S48" s="435"/>
      <c r="T48" s="435"/>
      <c r="U48" s="435"/>
    </row>
    <row r="49" spans="1:21" s="54" customFormat="1" ht="18">
      <c r="A49" s="535">
        <v>40</v>
      </c>
      <c r="B49" s="548" t="s">
        <v>734</v>
      </c>
      <c r="C49" s="548" t="s">
        <v>292</v>
      </c>
      <c r="D49" s="538">
        <v>40</v>
      </c>
      <c r="E49" s="539">
        <v>0</v>
      </c>
      <c r="F49" s="540"/>
      <c r="G49" s="541">
        <v>0</v>
      </c>
      <c r="H49" s="542">
        <v>0</v>
      </c>
      <c r="I49" s="546"/>
      <c r="J49" s="556"/>
      <c r="K49" s="419"/>
      <c r="L49" s="419"/>
      <c r="M49" s="435"/>
      <c r="N49" s="435"/>
      <c r="O49" s="435"/>
      <c r="P49" s="435"/>
      <c r="Q49" s="435"/>
      <c r="R49" s="435"/>
      <c r="S49" s="435"/>
      <c r="T49" s="435"/>
      <c r="U49" s="435"/>
    </row>
    <row r="50" spans="1:21" s="54" customFormat="1" ht="18">
      <c r="A50" s="535">
        <v>41</v>
      </c>
      <c r="B50" s="548" t="s">
        <v>735</v>
      </c>
      <c r="C50" s="548" t="s">
        <v>292</v>
      </c>
      <c r="D50" s="538">
        <v>120</v>
      </c>
      <c r="E50" s="539">
        <v>0</v>
      </c>
      <c r="F50" s="540"/>
      <c r="G50" s="541">
        <v>0</v>
      </c>
      <c r="H50" s="542">
        <v>0</v>
      </c>
      <c r="I50" s="546"/>
      <c r="J50" s="556"/>
      <c r="K50" s="419"/>
      <c r="L50" s="419"/>
      <c r="M50" s="435"/>
      <c r="N50" s="435"/>
      <c r="O50" s="435"/>
      <c r="P50" s="435"/>
      <c r="Q50" s="435"/>
      <c r="R50" s="435"/>
      <c r="S50" s="435"/>
      <c r="T50" s="435"/>
      <c r="U50" s="435"/>
    </row>
    <row r="51" spans="1:21" s="54" customFormat="1" ht="18">
      <c r="A51" s="535">
        <v>42</v>
      </c>
      <c r="B51" s="536" t="s">
        <v>44</v>
      </c>
      <c r="C51" s="537" t="s">
        <v>298</v>
      </c>
      <c r="D51" s="538">
        <v>8</v>
      </c>
      <c r="E51" s="539">
        <v>20058.3</v>
      </c>
      <c r="F51" s="557">
        <v>3209.328</v>
      </c>
      <c r="G51" s="541">
        <v>23267.628000000001</v>
      </c>
      <c r="H51" s="542">
        <v>186141.024</v>
      </c>
      <c r="I51" s="546" t="s">
        <v>367</v>
      </c>
      <c r="J51" s="556" t="s">
        <v>1359</v>
      </c>
      <c r="K51" s="435">
        <v>17595</v>
      </c>
      <c r="L51" s="435"/>
      <c r="M51" s="435"/>
      <c r="N51" s="435"/>
      <c r="O51" s="435"/>
      <c r="P51" s="435"/>
      <c r="Q51" s="435"/>
      <c r="R51" s="435"/>
      <c r="S51" s="435"/>
      <c r="T51" s="435"/>
      <c r="U51" s="435"/>
    </row>
    <row r="52" spans="1:21" ht="18">
      <c r="A52" s="535">
        <v>43</v>
      </c>
      <c r="B52" s="536" t="s">
        <v>45</v>
      </c>
      <c r="C52" s="537" t="s">
        <v>292</v>
      </c>
      <c r="D52" s="538">
        <v>8</v>
      </c>
      <c r="E52" s="539">
        <v>40255.679999999993</v>
      </c>
      <c r="F52" s="557"/>
      <c r="G52" s="541">
        <v>40255.679999999993</v>
      </c>
      <c r="H52" s="542">
        <v>322045.43999999994</v>
      </c>
      <c r="I52" s="553" t="s">
        <v>369</v>
      </c>
      <c r="J52" s="543" t="s">
        <v>1385</v>
      </c>
      <c r="K52" s="558">
        <v>35312</v>
      </c>
      <c r="L52" s="419"/>
      <c r="M52" s="419"/>
      <c r="N52" s="419"/>
      <c r="O52" s="419"/>
      <c r="P52" s="419"/>
      <c r="Q52" s="419"/>
      <c r="R52" s="419"/>
      <c r="S52" s="419"/>
      <c r="T52" s="419"/>
      <c r="U52" s="419"/>
    </row>
    <row r="53" spans="1:21" ht="18">
      <c r="A53" s="535">
        <v>44</v>
      </c>
      <c r="B53" s="548" t="s">
        <v>736</v>
      </c>
      <c r="C53" s="548" t="s">
        <v>292</v>
      </c>
      <c r="D53" s="538">
        <v>8</v>
      </c>
      <c r="E53" s="539">
        <v>19636.5</v>
      </c>
      <c r="F53" s="557"/>
      <c r="G53" s="541">
        <v>19636.5</v>
      </c>
      <c r="H53" s="542">
        <v>157092</v>
      </c>
      <c r="I53" s="553" t="s">
        <v>369</v>
      </c>
      <c r="J53" s="543" t="s">
        <v>1386</v>
      </c>
      <c r="K53" s="558">
        <v>17225</v>
      </c>
      <c r="L53" s="419"/>
      <c r="M53" s="419"/>
      <c r="N53" s="419"/>
      <c r="O53" s="419"/>
      <c r="P53" s="419"/>
      <c r="Q53" s="419"/>
      <c r="R53" s="419"/>
      <c r="S53" s="419"/>
      <c r="T53" s="419"/>
      <c r="U53" s="419"/>
    </row>
    <row r="54" spans="1:21" ht="18">
      <c r="A54" s="535">
        <v>45</v>
      </c>
      <c r="B54" s="548" t="s">
        <v>737</v>
      </c>
      <c r="C54" s="548" t="s">
        <v>292</v>
      </c>
      <c r="D54" s="538">
        <v>8</v>
      </c>
      <c r="E54" s="539">
        <v>20280.599999999999</v>
      </c>
      <c r="F54" s="557"/>
      <c r="G54" s="541">
        <v>20280.599999999999</v>
      </c>
      <c r="H54" s="542">
        <v>162244.79999999999</v>
      </c>
      <c r="I54" s="553" t="s">
        <v>369</v>
      </c>
      <c r="J54" s="543" t="s">
        <v>1386</v>
      </c>
      <c r="K54" s="558">
        <v>17790</v>
      </c>
      <c r="L54" s="419"/>
      <c r="M54" s="419"/>
      <c r="N54" s="419"/>
      <c r="O54" s="419"/>
      <c r="P54" s="419"/>
      <c r="Q54" s="419"/>
      <c r="R54" s="419"/>
      <c r="S54" s="419"/>
      <c r="T54" s="419"/>
      <c r="U54" s="419"/>
    </row>
    <row r="55" spans="1:21" ht="18">
      <c r="A55" s="535">
        <v>46</v>
      </c>
      <c r="B55" s="548" t="s">
        <v>738</v>
      </c>
      <c r="C55" s="548" t="s">
        <v>292</v>
      </c>
      <c r="D55" s="538">
        <v>8</v>
      </c>
      <c r="E55" s="539">
        <v>16433.099999999999</v>
      </c>
      <c r="F55" s="557"/>
      <c r="G55" s="541">
        <v>16433.099999999999</v>
      </c>
      <c r="H55" s="542">
        <v>131464.79999999999</v>
      </c>
      <c r="I55" s="553" t="s">
        <v>369</v>
      </c>
      <c r="J55" s="543" t="s">
        <v>1386</v>
      </c>
      <c r="K55" s="558">
        <v>14415</v>
      </c>
      <c r="L55" s="419"/>
      <c r="M55" s="419"/>
      <c r="N55" s="419"/>
      <c r="O55" s="419"/>
      <c r="P55" s="419"/>
      <c r="Q55" s="419"/>
      <c r="R55" s="419"/>
      <c r="S55" s="419"/>
      <c r="T55" s="419"/>
      <c r="U55" s="419"/>
    </row>
    <row r="56" spans="1:21" ht="18">
      <c r="A56" s="535">
        <v>47</v>
      </c>
      <c r="B56" s="548" t="s">
        <v>739</v>
      </c>
      <c r="C56" s="548" t="s">
        <v>292</v>
      </c>
      <c r="D56" s="538">
        <v>8</v>
      </c>
      <c r="E56" s="539">
        <v>16433.099999999999</v>
      </c>
      <c r="F56" s="557"/>
      <c r="G56" s="541">
        <v>16433.099999999999</v>
      </c>
      <c r="H56" s="542">
        <v>131464.79999999999</v>
      </c>
      <c r="I56" s="553" t="s">
        <v>369</v>
      </c>
      <c r="J56" s="543" t="s">
        <v>1386</v>
      </c>
      <c r="K56" s="558">
        <v>14415</v>
      </c>
      <c r="L56" s="419"/>
      <c r="M56" s="419"/>
      <c r="N56" s="419"/>
      <c r="O56" s="419"/>
      <c r="P56" s="419"/>
      <c r="Q56" s="419"/>
      <c r="R56" s="419"/>
      <c r="S56" s="419"/>
      <c r="T56" s="419"/>
      <c r="U56" s="419"/>
    </row>
    <row r="57" spans="1:21" ht="18">
      <c r="A57" s="535">
        <v>48</v>
      </c>
      <c r="B57" s="548" t="s">
        <v>740</v>
      </c>
      <c r="C57" s="548" t="s">
        <v>292</v>
      </c>
      <c r="D57" s="538">
        <v>8</v>
      </c>
      <c r="E57" s="539">
        <v>19636.5</v>
      </c>
      <c r="F57" s="557"/>
      <c r="G57" s="541">
        <v>19636.5</v>
      </c>
      <c r="H57" s="542">
        <v>157092</v>
      </c>
      <c r="I57" s="553" t="s">
        <v>369</v>
      </c>
      <c r="J57" s="543" t="s">
        <v>1386</v>
      </c>
      <c r="K57" s="558">
        <v>17225</v>
      </c>
      <c r="L57" s="419"/>
      <c r="M57" s="419"/>
      <c r="N57" s="419"/>
      <c r="O57" s="419"/>
      <c r="P57" s="419"/>
      <c r="Q57" s="419"/>
      <c r="R57" s="419"/>
      <c r="S57" s="419"/>
      <c r="T57" s="419"/>
      <c r="U57" s="419"/>
    </row>
    <row r="58" spans="1:21" ht="18">
      <c r="A58" s="535">
        <v>49</v>
      </c>
      <c r="B58" s="548" t="s">
        <v>741</v>
      </c>
      <c r="C58" s="548" t="s">
        <v>292</v>
      </c>
      <c r="D58" s="538">
        <v>8</v>
      </c>
      <c r="E58" s="539">
        <v>19636.5</v>
      </c>
      <c r="F58" s="540"/>
      <c r="G58" s="541">
        <v>19636.5</v>
      </c>
      <c r="H58" s="542">
        <v>157092</v>
      </c>
      <c r="I58" s="553" t="s">
        <v>369</v>
      </c>
      <c r="J58" s="543" t="s">
        <v>1386</v>
      </c>
      <c r="K58" s="558">
        <v>17225</v>
      </c>
      <c r="L58" s="419"/>
      <c r="M58" s="419"/>
      <c r="N58" s="419"/>
      <c r="O58" s="419"/>
      <c r="P58" s="419"/>
      <c r="Q58" s="419"/>
      <c r="R58" s="419"/>
      <c r="S58" s="419"/>
      <c r="T58" s="419"/>
      <c r="U58" s="419"/>
    </row>
    <row r="59" spans="1:21" ht="18">
      <c r="A59" s="535">
        <v>50</v>
      </c>
      <c r="B59" s="548" t="s">
        <v>742</v>
      </c>
      <c r="C59" s="548" t="s">
        <v>292</v>
      </c>
      <c r="D59" s="538">
        <v>8</v>
      </c>
      <c r="E59" s="539">
        <v>19636.5</v>
      </c>
      <c r="F59" s="557"/>
      <c r="G59" s="541">
        <v>19636.5</v>
      </c>
      <c r="H59" s="542">
        <v>157092</v>
      </c>
      <c r="I59" s="553" t="s">
        <v>369</v>
      </c>
      <c r="J59" s="543" t="s">
        <v>1386</v>
      </c>
      <c r="K59" s="558">
        <v>17225</v>
      </c>
      <c r="L59" s="419"/>
      <c r="M59" s="419"/>
      <c r="N59" s="419"/>
      <c r="O59" s="419"/>
      <c r="P59" s="419"/>
      <c r="Q59" s="419"/>
      <c r="R59" s="419"/>
      <c r="S59" s="419"/>
      <c r="T59" s="419"/>
      <c r="U59" s="419"/>
    </row>
    <row r="60" spans="1:21" ht="18">
      <c r="A60" s="535">
        <v>51</v>
      </c>
      <c r="B60" s="548" t="s">
        <v>743</v>
      </c>
      <c r="C60" s="548" t="s">
        <v>292</v>
      </c>
      <c r="D60" s="538">
        <v>8</v>
      </c>
      <c r="E60" s="539">
        <v>20280.599999999999</v>
      </c>
      <c r="F60" s="540"/>
      <c r="G60" s="541">
        <v>20280.599999999999</v>
      </c>
      <c r="H60" s="542">
        <v>162244.79999999999</v>
      </c>
      <c r="I60" s="553" t="s">
        <v>369</v>
      </c>
      <c r="J60" s="543" t="s">
        <v>1386</v>
      </c>
      <c r="K60" s="558">
        <v>17790</v>
      </c>
      <c r="L60" s="419"/>
      <c r="M60" s="419"/>
      <c r="N60" s="419"/>
      <c r="O60" s="419"/>
      <c r="P60" s="419"/>
      <c r="Q60" s="419"/>
      <c r="R60" s="419"/>
      <c r="S60" s="419"/>
      <c r="T60" s="419"/>
      <c r="U60" s="419"/>
    </row>
    <row r="61" spans="1:21" ht="18">
      <c r="A61" s="535">
        <v>52</v>
      </c>
      <c r="B61" s="548" t="s">
        <v>744</v>
      </c>
      <c r="C61" s="548" t="s">
        <v>292</v>
      </c>
      <c r="D61" s="538">
        <v>8</v>
      </c>
      <c r="E61" s="539">
        <v>32119.499999999996</v>
      </c>
      <c r="F61" s="540"/>
      <c r="G61" s="541">
        <v>32119.499999999996</v>
      </c>
      <c r="H61" s="542">
        <v>256955.99999999997</v>
      </c>
      <c r="I61" s="553" t="s">
        <v>369</v>
      </c>
      <c r="J61" s="543" t="s">
        <v>1387</v>
      </c>
      <c r="K61" s="558">
        <v>28175</v>
      </c>
      <c r="L61" s="419"/>
      <c r="M61" s="419"/>
      <c r="N61" s="419"/>
      <c r="O61" s="419"/>
      <c r="P61" s="419"/>
      <c r="Q61" s="419"/>
      <c r="R61" s="419"/>
      <c r="S61" s="419"/>
      <c r="T61" s="419"/>
      <c r="U61" s="419"/>
    </row>
    <row r="62" spans="1:21" ht="18">
      <c r="A62" s="535">
        <v>53</v>
      </c>
      <c r="B62" s="548" t="s">
        <v>745</v>
      </c>
      <c r="C62" s="548" t="s">
        <v>292</v>
      </c>
      <c r="D62" s="538">
        <v>8</v>
      </c>
      <c r="E62" s="539">
        <v>32119.499999999996</v>
      </c>
      <c r="F62" s="540"/>
      <c r="G62" s="541">
        <v>32119.499999999996</v>
      </c>
      <c r="H62" s="542">
        <v>256955.99999999997</v>
      </c>
      <c r="I62" s="553" t="s">
        <v>369</v>
      </c>
      <c r="J62" s="543" t="s">
        <v>1387</v>
      </c>
      <c r="K62" s="558">
        <v>28175</v>
      </c>
      <c r="L62" s="419"/>
      <c r="M62" s="419"/>
      <c r="N62" s="419"/>
      <c r="O62" s="419"/>
      <c r="P62" s="419"/>
      <c r="Q62" s="419"/>
      <c r="R62" s="419"/>
      <c r="S62" s="419"/>
      <c r="T62" s="419"/>
      <c r="U62" s="419"/>
    </row>
    <row r="63" spans="1:21" ht="18">
      <c r="A63" s="535">
        <v>54</v>
      </c>
      <c r="B63" s="548" t="s">
        <v>746</v>
      </c>
      <c r="C63" s="548" t="s">
        <v>292</v>
      </c>
      <c r="D63" s="538">
        <v>8</v>
      </c>
      <c r="E63" s="539">
        <v>30028.739999999998</v>
      </c>
      <c r="F63" s="540"/>
      <c r="G63" s="541">
        <v>30028.739999999998</v>
      </c>
      <c r="H63" s="542">
        <v>240229.91999999998</v>
      </c>
      <c r="I63" s="553" t="s">
        <v>369</v>
      </c>
      <c r="J63" s="543" t="s">
        <v>1387</v>
      </c>
      <c r="K63" s="558">
        <v>26341</v>
      </c>
      <c r="L63" s="419"/>
      <c r="M63" s="419"/>
      <c r="N63" s="419"/>
      <c r="O63" s="419"/>
      <c r="P63" s="419"/>
      <c r="Q63" s="419"/>
      <c r="R63" s="419"/>
      <c r="S63" s="419"/>
      <c r="T63" s="419"/>
      <c r="U63" s="419"/>
    </row>
    <row r="64" spans="1:21" ht="18">
      <c r="A64" s="535">
        <v>55</v>
      </c>
      <c r="B64" s="548" t="s">
        <v>747</v>
      </c>
      <c r="C64" s="548" t="s">
        <v>292</v>
      </c>
      <c r="D64" s="538">
        <v>8</v>
      </c>
      <c r="E64" s="539">
        <v>30028.739999999998</v>
      </c>
      <c r="F64" s="540"/>
      <c r="G64" s="541">
        <v>30028.739999999998</v>
      </c>
      <c r="H64" s="542">
        <v>240229.91999999998</v>
      </c>
      <c r="I64" s="553" t="s">
        <v>369</v>
      </c>
      <c r="J64" s="543" t="s">
        <v>1387</v>
      </c>
      <c r="K64" s="558">
        <v>26341</v>
      </c>
      <c r="L64" s="419"/>
      <c r="M64" s="419"/>
      <c r="N64" s="419"/>
      <c r="O64" s="419"/>
      <c r="P64" s="419"/>
      <c r="Q64" s="419"/>
      <c r="R64" s="419"/>
      <c r="S64" s="419"/>
      <c r="T64" s="419"/>
      <c r="U64" s="419"/>
    </row>
    <row r="65" spans="1:21" ht="18">
      <c r="A65" s="535">
        <v>56</v>
      </c>
      <c r="B65" s="548" t="s">
        <v>748</v>
      </c>
      <c r="C65" s="548" t="s">
        <v>292</v>
      </c>
      <c r="D65" s="538">
        <v>20</v>
      </c>
      <c r="E65" s="539">
        <v>30028.739999999998</v>
      </c>
      <c r="F65" s="540"/>
      <c r="G65" s="541">
        <v>30028.739999999998</v>
      </c>
      <c r="H65" s="542">
        <v>600574.79999999993</v>
      </c>
      <c r="I65" s="553" t="s">
        <v>369</v>
      </c>
      <c r="J65" s="543" t="s">
        <v>1387</v>
      </c>
      <c r="K65" s="558">
        <v>26341</v>
      </c>
      <c r="L65" s="419"/>
      <c r="M65" s="419"/>
      <c r="N65" s="419"/>
      <c r="O65" s="419"/>
      <c r="P65" s="419"/>
      <c r="Q65" s="419"/>
      <c r="R65" s="419"/>
      <c r="S65" s="419"/>
      <c r="T65" s="419"/>
      <c r="U65" s="419"/>
    </row>
    <row r="66" spans="1:21" ht="18">
      <c r="A66" s="535">
        <v>57</v>
      </c>
      <c r="B66" s="536" t="s">
        <v>46</v>
      </c>
      <c r="C66" s="537" t="s">
        <v>299</v>
      </c>
      <c r="D66" s="538">
        <v>16</v>
      </c>
      <c r="E66" s="539">
        <v>0</v>
      </c>
      <c r="F66" s="540"/>
      <c r="G66" s="541">
        <v>0</v>
      </c>
      <c r="H66" s="542">
        <v>0</v>
      </c>
      <c r="I66" s="553"/>
      <c r="J66" s="546"/>
      <c r="K66" s="558"/>
      <c r="L66" s="419"/>
      <c r="M66" s="419"/>
      <c r="N66" s="419"/>
      <c r="O66" s="419"/>
      <c r="P66" s="419"/>
      <c r="Q66" s="419"/>
      <c r="R66" s="419"/>
      <c r="S66" s="419"/>
      <c r="T66" s="419"/>
      <c r="U66" s="419"/>
    </row>
    <row r="67" spans="1:21" s="54" customFormat="1" ht="18">
      <c r="A67" s="535">
        <v>58</v>
      </c>
      <c r="B67" s="536" t="s">
        <v>749</v>
      </c>
      <c r="C67" s="537" t="s">
        <v>292</v>
      </c>
      <c r="D67" s="538">
        <v>8</v>
      </c>
      <c r="E67" s="539">
        <v>9354.8399999999983</v>
      </c>
      <c r="F67" s="540"/>
      <c r="G67" s="541">
        <v>9354.8399999999983</v>
      </c>
      <c r="H67" s="542">
        <v>74838.719999999987</v>
      </c>
      <c r="I67" s="553" t="s">
        <v>369</v>
      </c>
      <c r="J67" s="546" t="s">
        <v>1385</v>
      </c>
      <c r="K67" s="558">
        <v>8206</v>
      </c>
      <c r="L67" s="419"/>
      <c r="M67" s="435"/>
      <c r="N67" s="435"/>
      <c r="O67" s="435"/>
      <c r="P67" s="435"/>
      <c r="Q67" s="435"/>
      <c r="R67" s="435"/>
      <c r="S67" s="435"/>
      <c r="T67" s="435"/>
      <c r="U67" s="435"/>
    </row>
    <row r="68" spans="1:21" ht="18">
      <c r="A68" s="535">
        <v>59</v>
      </c>
      <c r="B68" s="536" t="s">
        <v>750</v>
      </c>
      <c r="C68" s="537" t="s">
        <v>292</v>
      </c>
      <c r="D68" s="538">
        <v>8</v>
      </c>
      <c r="E68" s="539">
        <v>10140.299999999999</v>
      </c>
      <c r="F68" s="540"/>
      <c r="G68" s="541">
        <v>10140.299999999999</v>
      </c>
      <c r="H68" s="542">
        <v>81122.399999999994</v>
      </c>
      <c r="I68" s="553" t="s">
        <v>369</v>
      </c>
      <c r="J68" s="546" t="s">
        <v>1385</v>
      </c>
      <c r="K68" s="558">
        <v>8895</v>
      </c>
      <c r="L68" s="419"/>
      <c r="M68" s="419"/>
      <c r="N68" s="419"/>
      <c r="O68" s="419"/>
      <c r="P68" s="419"/>
      <c r="Q68" s="419"/>
      <c r="R68" s="419"/>
      <c r="S68" s="419"/>
      <c r="T68" s="419"/>
      <c r="U68" s="419"/>
    </row>
    <row r="69" spans="1:21" ht="18">
      <c r="A69" s="535">
        <v>60</v>
      </c>
      <c r="B69" s="536" t="s">
        <v>751</v>
      </c>
      <c r="C69" s="537" t="s">
        <v>292</v>
      </c>
      <c r="D69" s="538">
        <v>8</v>
      </c>
      <c r="E69" s="539">
        <v>10140.299999999999</v>
      </c>
      <c r="F69" s="540"/>
      <c r="G69" s="541">
        <v>10140.299999999999</v>
      </c>
      <c r="H69" s="542">
        <v>81122.399999999994</v>
      </c>
      <c r="I69" s="553" t="s">
        <v>369</v>
      </c>
      <c r="J69" s="546" t="s">
        <v>1385</v>
      </c>
      <c r="K69" s="558">
        <v>8895</v>
      </c>
      <c r="L69" s="419"/>
      <c r="M69" s="419"/>
      <c r="N69" s="419"/>
      <c r="O69" s="419"/>
      <c r="P69" s="419"/>
      <c r="Q69" s="419"/>
      <c r="R69" s="419"/>
      <c r="S69" s="419"/>
      <c r="T69" s="419"/>
      <c r="U69" s="419"/>
    </row>
    <row r="70" spans="1:21" ht="18">
      <c r="A70" s="535">
        <v>61</v>
      </c>
      <c r="B70" s="536" t="s">
        <v>752</v>
      </c>
      <c r="C70" s="537" t="s">
        <v>292</v>
      </c>
      <c r="D70" s="538">
        <v>12</v>
      </c>
      <c r="E70" s="539">
        <v>10140.299999999999</v>
      </c>
      <c r="F70" s="540"/>
      <c r="G70" s="541">
        <v>10140.299999999999</v>
      </c>
      <c r="H70" s="542">
        <v>121683.59999999999</v>
      </c>
      <c r="I70" s="553" t="s">
        <v>369</v>
      </c>
      <c r="J70" s="546" t="s">
        <v>1385</v>
      </c>
      <c r="K70" s="558">
        <v>8895</v>
      </c>
      <c r="L70" s="419"/>
      <c r="M70" s="419"/>
      <c r="N70" s="419"/>
      <c r="O70" s="419"/>
      <c r="P70" s="419"/>
      <c r="Q70" s="419"/>
      <c r="R70" s="419"/>
      <c r="S70" s="419"/>
      <c r="T70" s="419"/>
      <c r="U70" s="419"/>
    </row>
    <row r="71" spans="1:21" ht="18">
      <c r="A71" s="535">
        <v>62</v>
      </c>
      <c r="B71" s="536" t="s">
        <v>753</v>
      </c>
      <c r="C71" s="537" t="s">
        <v>292</v>
      </c>
      <c r="D71" s="538">
        <v>12</v>
      </c>
      <c r="E71" s="539">
        <v>10140.299999999999</v>
      </c>
      <c r="F71" s="540"/>
      <c r="G71" s="541">
        <v>10140.299999999999</v>
      </c>
      <c r="H71" s="542">
        <v>121683.59999999999</v>
      </c>
      <c r="I71" s="553" t="s">
        <v>369</v>
      </c>
      <c r="J71" s="546" t="s">
        <v>1385</v>
      </c>
      <c r="K71" s="558">
        <v>8895</v>
      </c>
      <c r="L71" s="419"/>
      <c r="M71" s="419"/>
      <c r="N71" s="419"/>
      <c r="O71" s="419"/>
      <c r="P71" s="419"/>
      <c r="Q71" s="419"/>
      <c r="R71" s="419"/>
      <c r="S71" s="419"/>
      <c r="T71" s="419"/>
      <c r="U71" s="419"/>
    </row>
    <row r="72" spans="1:21" ht="18">
      <c r="A72" s="535">
        <v>63</v>
      </c>
      <c r="B72" s="536" t="s">
        <v>47</v>
      </c>
      <c r="C72" s="537" t="s">
        <v>292</v>
      </c>
      <c r="D72" s="538">
        <v>600</v>
      </c>
      <c r="E72" s="539">
        <v>5962.880000000001</v>
      </c>
      <c r="F72" s="540">
        <v>0</v>
      </c>
      <c r="G72" s="541">
        <v>5962.880000000001</v>
      </c>
      <c r="H72" s="542">
        <v>3577728.0000000005</v>
      </c>
      <c r="I72" s="543" t="s">
        <v>344</v>
      </c>
      <c r="J72" s="545" t="s">
        <v>370</v>
      </c>
      <c r="K72" s="419">
        <v>5324</v>
      </c>
      <c r="L72" s="419"/>
      <c r="M72" s="419"/>
      <c r="N72" s="419"/>
      <c r="O72" s="419"/>
      <c r="P72" s="419"/>
      <c r="Q72" s="419"/>
      <c r="R72" s="419"/>
      <c r="S72" s="419"/>
      <c r="T72" s="419"/>
      <c r="U72" s="419"/>
    </row>
    <row r="73" spans="1:21" s="58" customFormat="1" ht="18">
      <c r="A73" s="535">
        <v>64</v>
      </c>
      <c r="B73" s="536" t="s">
        <v>48</v>
      </c>
      <c r="C73" s="537" t="s">
        <v>292</v>
      </c>
      <c r="D73" s="538">
        <v>10</v>
      </c>
      <c r="E73" s="539">
        <v>0</v>
      </c>
      <c r="F73" s="540"/>
      <c r="G73" s="541">
        <v>0</v>
      </c>
      <c r="H73" s="542">
        <v>0</v>
      </c>
      <c r="I73" s="543"/>
      <c r="J73" s="544"/>
      <c r="K73" s="419"/>
      <c r="L73" s="419"/>
      <c r="M73" s="437"/>
      <c r="N73" s="437"/>
      <c r="O73" s="437"/>
      <c r="P73" s="437"/>
      <c r="Q73" s="437"/>
      <c r="R73" s="437"/>
      <c r="S73" s="437"/>
      <c r="T73" s="437"/>
      <c r="U73" s="437"/>
    </row>
    <row r="74" spans="1:21" s="58" customFormat="1" ht="18">
      <c r="A74" s="535">
        <v>65</v>
      </c>
      <c r="B74" s="536" t="s">
        <v>49</v>
      </c>
      <c r="C74" s="537" t="s">
        <v>292</v>
      </c>
      <c r="D74" s="538">
        <v>150</v>
      </c>
      <c r="E74" s="539">
        <v>157.32</v>
      </c>
      <c r="F74" s="540">
        <v>25.171199999999999</v>
      </c>
      <c r="G74" s="541">
        <v>182.49119999999999</v>
      </c>
      <c r="H74" s="542">
        <v>27373.68</v>
      </c>
      <c r="I74" s="543" t="s">
        <v>373</v>
      </c>
      <c r="J74" s="544" t="s">
        <v>1359</v>
      </c>
      <c r="K74" s="437">
        <v>138</v>
      </c>
      <c r="L74" s="437"/>
      <c r="M74" s="437"/>
      <c r="N74" s="437"/>
      <c r="O74" s="437"/>
      <c r="P74" s="437"/>
      <c r="Q74" s="437"/>
      <c r="R74" s="437"/>
      <c r="S74" s="437"/>
      <c r="T74" s="437"/>
      <c r="U74" s="437"/>
    </row>
    <row r="75" spans="1:21" s="58" customFormat="1" ht="18">
      <c r="A75" s="535">
        <v>66</v>
      </c>
      <c r="B75" s="536" t="s">
        <v>50</v>
      </c>
      <c r="C75" s="537" t="s">
        <v>292</v>
      </c>
      <c r="D75" s="538">
        <v>40</v>
      </c>
      <c r="E75" s="539">
        <v>12196.800000000001</v>
      </c>
      <c r="F75" s="540">
        <v>1951.4880000000003</v>
      </c>
      <c r="G75" s="541">
        <v>14148.288</v>
      </c>
      <c r="H75" s="542">
        <v>565931.52000000002</v>
      </c>
      <c r="I75" s="543" t="s">
        <v>337</v>
      </c>
      <c r="J75" s="544" t="s">
        <v>694</v>
      </c>
      <c r="K75" s="437">
        <v>10890</v>
      </c>
      <c r="L75" s="437"/>
      <c r="M75" s="437"/>
      <c r="N75" s="437"/>
      <c r="O75" s="437"/>
      <c r="P75" s="437"/>
      <c r="Q75" s="437"/>
      <c r="R75" s="437"/>
      <c r="S75" s="437"/>
      <c r="T75" s="437"/>
      <c r="U75" s="437"/>
    </row>
    <row r="76" spans="1:21" s="58" customFormat="1" ht="18">
      <c r="A76" s="535">
        <v>67</v>
      </c>
      <c r="B76" s="536" t="s">
        <v>51</v>
      </c>
      <c r="C76" s="537" t="s">
        <v>292</v>
      </c>
      <c r="D76" s="538">
        <v>40</v>
      </c>
      <c r="E76" s="539">
        <v>12196.800000000001</v>
      </c>
      <c r="F76" s="540">
        <v>1951.4880000000003</v>
      </c>
      <c r="G76" s="541">
        <v>14148.288</v>
      </c>
      <c r="H76" s="542">
        <v>565931.52000000002</v>
      </c>
      <c r="I76" s="543" t="s">
        <v>337</v>
      </c>
      <c r="J76" s="544" t="s">
        <v>694</v>
      </c>
      <c r="K76" s="437">
        <v>10890</v>
      </c>
      <c r="L76" s="437"/>
      <c r="M76" s="437"/>
      <c r="N76" s="437"/>
      <c r="O76" s="437"/>
      <c r="P76" s="437"/>
      <c r="Q76" s="437"/>
      <c r="R76" s="437"/>
      <c r="S76" s="437"/>
      <c r="T76" s="437"/>
      <c r="U76" s="437"/>
    </row>
    <row r="77" spans="1:21" s="58" customFormat="1" ht="18">
      <c r="A77" s="535">
        <v>68</v>
      </c>
      <c r="B77" s="536" t="s">
        <v>52</v>
      </c>
      <c r="C77" s="537" t="s">
        <v>292</v>
      </c>
      <c r="D77" s="538">
        <v>12</v>
      </c>
      <c r="E77" s="539">
        <v>46840.319999999992</v>
      </c>
      <c r="F77" s="540"/>
      <c r="G77" s="541">
        <v>46840.319999999992</v>
      </c>
      <c r="H77" s="542">
        <v>562083.83999999985</v>
      </c>
      <c r="I77" s="543" t="s">
        <v>369</v>
      </c>
      <c r="J77" s="543" t="s">
        <v>1388</v>
      </c>
      <c r="K77" s="558">
        <v>41088</v>
      </c>
      <c r="L77" s="419"/>
      <c r="M77" s="437"/>
      <c r="N77" s="437"/>
      <c r="O77" s="437"/>
      <c r="P77" s="437"/>
      <c r="Q77" s="437"/>
      <c r="R77" s="437"/>
      <c r="S77" s="437"/>
      <c r="T77" s="437"/>
      <c r="U77" s="437"/>
    </row>
    <row r="78" spans="1:21" s="58" customFormat="1" ht="18">
      <c r="A78" s="535">
        <v>69</v>
      </c>
      <c r="B78" s="536" t="s">
        <v>754</v>
      </c>
      <c r="C78" s="537" t="s">
        <v>878</v>
      </c>
      <c r="D78" s="538">
        <v>4</v>
      </c>
      <c r="E78" s="539">
        <v>108551.52</v>
      </c>
      <c r="F78" s="540">
        <v>17368.243200000001</v>
      </c>
      <c r="G78" s="541">
        <v>125919.7632</v>
      </c>
      <c r="H78" s="542">
        <v>503679.0528</v>
      </c>
      <c r="I78" s="543" t="s">
        <v>337</v>
      </c>
      <c r="J78" s="544" t="s">
        <v>1389</v>
      </c>
      <c r="K78" s="437">
        <v>96921</v>
      </c>
      <c r="L78" s="437"/>
      <c r="M78" s="437"/>
      <c r="N78" s="437"/>
      <c r="O78" s="437"/>
      <c r="P78" s="437"/>
      <c r="Q78" s="437"/>
      <c r="R78" s="437"/>
      <c r="S78" s="437"/>
      <c r="T78" s="437"/>
      <c r="U78" s="437"/>
    </row>
    <row r="79" spans="1:21" s="58" customFormat="1" ht="18">
      <c r="A79" s="535">
        <v>70</v>
      </c>
      <c r="B79" s="536" t="s">
        <v>755</v>
      </c>
      <c r="C79" s="537" t="s">
        <v>878</v>
      </c>
      <c r="D79" s="538">
        <v>4</v>
      </c>
      <c r="E79" s="539">
        <v>108551.52</v>
      </c>
      <c r="F79" s="540">
        <v>17368.243200000001</v>
      </c>
      <c r="G79" s="541">
        <v>125919.7632</v>
      </c>
      <c r="H79" s="542">
        <v>503679.0528</v>
      </c>
      <c r="I79" s="543" t="s">
        <v>337</v>
      </c>
      <c r="J79" s="544" t="s">
        <v>1389</v>
      </c>
      <c r="K79" s="437">
        <v>96921</v>
      </c>
      <c r="L79" s="437"/>
      <c r="M79" s="437"/>
      <c r="N79" s="437"/>
      <c r="O79" s="437"/>
      <c r="P79" s="437"/>
      <c r="Q79" s="437"/>
      <c r="R79" s="437"/>
      <c r="S79" s="437"/>
      <c r="T79" s="437"/>
      <c r="U79" s="437"/>
    </row>
    <row r="80" spans="1:21" s="58" customFormat="1" ht="18">
      <c r="A80" s="535">
        <v>71</v>
      </c>
      <c r="B80" s="536" t="s">
        <v>53</v>
      </c>
      <c r="C80" s="537" t="s">
        <v>292</v>
      </c>
      <c r="D80" s="538">
        <v>4800</v>
      </c>
      <c r="E80" s="539">
        <v>3745.1400000000003</v>
      </c>
      <c r="F80" s="540">
        <v>0</v>
      </c>
      <c r="G80" s="541">
        <v>3745.1400000000003</v>
      </c>
      <c r="H80" s="542">
        <v>17976672</v>
      </c>
      <c r="I80" s="543" t="s">
        <v>344</v>
      </c>
      <c r="J80" s="544" t="s">
        <v>535</v>
      </c>
      <c r="K80" s="437">
        <v>3374</v>
      </c>
      <c r="L80" s="437"/>
      <c r="M80" s="437"/>
      <c r="N80" s="437"/>
      <c r="O80" s="437"/>
      <c r="P80" s="437"/>
      <c r="Q80" s="437"/>
      <c r="R80" s="437"/>
      <c r="S80" s="437"/>
      <c r="T80" s="437"/>
      <c r="U80" s="437"/>
    </row>
    <row r="81" spans="1:21" s="58" customFormat="1" ht="18">
      <c r="A81" s="535">
        <v>72</v>
      </c>
      <c r="B81" s="536" t="s">
        <v>54</v>
      </c>
      <c r="C81" s="537" t="s">
        <v>300</v>
      </c>
      <c r="D81" s="538">
        <v>2</v>
      </c>
      <c r="E81" s="539">
        <v>251050.8</v>
      </c>
      <c r="F81" s="540">
        <v>40168.127999999997</v>
      </c>
      <c r="G81" s="541">
        <v>291218.92799999996</v>
      </c>
      <c r="H81" s="542">
        <v>582437.85599999991</v>
      </c>
      <c r="I81" s="543" t="s">
        <v>337</v>
      </c>
      <c r="J81" s="544" t="s">
        <v>695</v>
      </c>
      <c r="K81" s="437">
        <v>220220</v>
      </c>
      <c r="L81" s="437"/>
      <c r="M81" s="437"/>
      <c r="N81" s="437"/>
      <c r="O81" s="437"/>
      <c r="P81" s="437"/>
      <c r="Q81" s="437"/>
      <c r="R81" s="437"/>
      <c r="S81" s="437"/>
      <c r="T81" s="437"/>
      <c r="U81" s="437"/>
    </row>
    <row r="82" spans="1:21" s="58" customFormat="1" ht="18">
      <c r="A82" s="535">
        <v>73</v>
      </c>
      <c r="B82" s="536" t="s">
        <v>55</v>
      </c>
      <c r="C82" s="537" t="s">
        <v>292</v>
      </c>
      <c r="D82" s="538">
        <v>40</v>
      </c>
      <c r="E82" s="539">
        <v>604.19999999999993</v>
      </c>
      <c r="F82" s="540">
        <v>96.671999999999997</v>
      </c>
      <c r="G82" s="541">
        <v>700.87199999999996</v>
      </c>
      <c r="H82" s="542">
        <v>28034.879999999997</v>
      </c>
      <c r="I82" s="543" t="s">
        <v>373</v>
      </c>
      <c r="J82" s="544" t="s">
        <v>1390</v>
      </c>
      <c r="K82" s="437">
        <v>530</v>
      </c>
      <c r="L82" s="437"/>
      <c r="M82" s="437"/>
      <c r="N82" s="437"/>
      <c r="O82" s="437"/>
      <c r="P82" s="437"/>
      <c r="Q82" s="437"/>
      <c r="R82" s="437"/>
      <c r="S82" s="437"/>
      <c r="T82" s="437"/>
      <c r="U82" s="437"/>
    </row>
    <row r="83" spans="1:21" s="58" customFormat="1" ht="18">
      <c r="A83" s="535">
        <v>74</v>
      </c>
      <c r="B83" s="536" t="s">
        <v>56</v>
      </c>
      <c r="C83" s="537" t="s">
        <v>292</v>
      </c>
      <c r="D83" s="538">
        <v>20</v>
      </c>
      <c r="E83" s="539">
        <v>786.59999999999991</v>
      </c>
      <c r="F83" s="540">
        <v>125.85599999999999</v>
      </c>
      <c r="G83" s="541">
        <v>912.4559999999999</v>
      </c>
      <c r="H83" s="542">
        <v>18249.12</v>
      </c>
      <c r="I83" s="543" t="s">
        <v>373</v>
      </c>
      <c r="J83" s="544" t="s">
        <v>1390</v>
      </c>
      <c r="K83" s="437">
        <v>690</v>
      </c>
      <c r="L83" s="437"/>
      <c r="M83" s="437"/>
      <c r="N83" s="437"/>
      <c r="O83" s="437"/>
      <c r="P83" s="437"/>
      <c r="Q83" s="437"/>
      <c r="R83" s="437"/>
      <c r="S83" s="437"/>
      <c r="T83" s="437"/>
      <c r="U83" s="437"/>
    </row>
    <row r="84" spans="1:21" ht="18">
      <c r="A84" s="535">
        <v>75</v>
      </c>
      <c r="B84" s="536" t="s">
        <v>57</v>
      </c>
      <c r="C84" s="537" t="s">
        <v>292</v>
      </c>
      <c r="D84" s="538">
        <v>20</v>
      </c>
      <c r="E84" s="539">
        <v>604.19999999999993</v>
      </c>
      <c r="F84" s="540">
        <v>96.671999999999997</v>
      </c>
      <c r="G84" s="541">
        <v>700.87199999999996</v>
      </c>
      <c r="H84" s="542">
        <v>14017.439999999999</v>
      </c>
      <c r="I84" s="543" t="s">
        <v>373</v>
      </c>
      <c r="J84" s="544" t="s">
        <v>1390</v>
      </c>
      <c r="K84" s="437">
        <v>530</v>
      </c>
      <c r="L84" s="419"/>
      <c r="M84" s="419"/>
      <c r="N84" s="419"/>
      <c r="O84" s="419"/>
      <c r="P84" s="419"/>
      <c r="Q84" s="419"/>
      <c r="R84" s="419"/>
      <c r="S84" s="419"/>
      <c r="T84" s="419"/>
      <c r="U84" s="419"/>
    </row>
    <row r="85" spans="1:21" ht="18">
      <c r="A85" s="535">
        <v>76</v>
      </c>
      <c r="B85" s="536" t="s">
        <v>58</v>
      </c>
      <c r="C85" s="537" t="s">
        <v>292</v>
      </c>
      <c r="D85" s="538">
        <v>40</v>
      </c>
      <c r="E85" s="539">
        <v>604.19999999999993</v>
      </c>
      <c r="F85" s="540">
        <v>96.671999999999997</v>
      </c>
      <c r="G85" s="541">
        <v>700.87199999999996</v>
      </c>
      <c r="H85" s="542">
        <v>28034.879999999997</v>
      </c>
      <c r="I85" s="543" t="s">
        <v>373</v>
      </c>
      <c r="J85" s="544" t="s">
        <v>1390</v>
      </c>
      <c r="K85" s="437">
        <v>530</v>
      </c>
      <c r="L85" s="419"/>
      <c r="M85" s="419"/>
      <c r="N85" s="419"/>
      <c r="O85" s="419"/>
      <c r="P85" s="419"/>
      <c r="Q85" s="419"/>
      <c r="R85" s="419"/>
      <c r="S85" s="419"/>
      <c r="T85" s="419"/>
      <c r="U85" s="419"/>
    </row>
    <row r="86" spans="1:21" ht="18">
      <c r="A86" s="535">
        <v>77</v>
      </c>
      <c r="B86" s="536" t="s">
        <v>59</v>
      </c>
      <c r="C86" s="537" t="s">
        <v>292</v>
      </c>
      <c r="D86" s="538">
        <v>40</v>
      </c>
      <c r="E86" s="539">
        <v>604.19999999999993</v>
      </c>
      <c r="F86" s="540">
        <v>96.671999999999997</v>
      </c>
      <c r="G86" s="541">
        <v>700.87199999999996</v>
      </c>
      <c r="H86" s="542">
        <v>28034.879999999997</v>
      </c>
      <c r="I86" s="543" t="s">
        <v>373</v>
      </c>
      <c r="J86" s="544" t="s">
        <v>1390</v>
      </c>
      <c r="K86" s="437">
        <v>530</v>
      </c>
      <c r="L86" s="419"/>
      <c r="M86" s="419"/>
      <c r="N86" s="419"/>
      <c r="O86" s="419"/>
      <c r="P86" s="419"/>
      <c r="Q86" s="419"/>
      <c r="R86" s="419"/>
      <c r="S86" s="419"/>
      <c r="T86" s="419"/>
      <c r="U86" s="419"/>
    </row>
    <row r="87" spans="1:21" ht="18">
      <c r="A87" s="535">
        <v>78</v>
      </c>
      <c r="B87" s="536" t="s">
        <v>60</v>
      </c>
      <c r="C87" s="537" t="s">
        <v>292</v>
      </c>
      <c r="D87" s="538">
        <v>80</v>
      </c>
      <c r="E87" s="539">
        <v>604.19999999999993</v>
      </c>
      <c r="F87" s="540">
        <v>96.671999999999997</v>
      </c>
      <c r="G87" s="541">
        <v>700.87199999999996</v>
      </c>
      <c r="H87" s="542">
        <v>56069.759999999995</v>
      </c>
      <c r="I87" s="543" t="s">
        <v>373</v>
      </c>
      <c r="J87" s="544" t="s">
        <v>1390</v>
      </c>
      <c r="K87" s="437">
        <v>530</v>
      </c>
      <c r="L87" s="419"/>
      <c r="M87" s="419"/>
      <c r="N87" s="419"/>
      <c r="O87" s="419"/>
      <c r="P87" s="419"/>
      <c r="Q87" s="419"/>
      <c r="R87" s="419"/>
      <c r="S87" s="419"/>
      <c r="T87" s="419"/>
      <c r="U87" s="419"/>
    </row>
    <row r="88" spans="1:21" s="60" customFormat="1" ht="18">
      <c r="A88" s="535">
        <v>79</v>
      </c>
      <c r="B88" s="536" t="s">
        <v>61</v>
      </c>
      <c r="C88" s="537" t="s">
        <v>292</v>
      </c>
      <c r="D88" s="538">
        <v>600</v>
      </c>
      <c r="E88" s="539">
        <v>752.4</v>
      </c>
      <c r="F88" s="540">
        <v>120.384</v>
      </c>
      <c r="G88" s="541">
        <v>872.78399999999999</v>
      </c>
      <c r="H88" s="542">
        <v>523670.4</v>
      </c>
      <c r="I88" s="543" t="s">
        <v>373</v>
      </c>
      <c r="J88" s="544" t="s">
        <v>374</v>
      </c>
      <c r="K88" s="438">
        <v>660</v>
      </c>
      <c r="L88" s="438"/>
      <c r="M88" s="438"/>
      <c r="N88" s="438"/>
      <c r="O88" s="438"/>
      <c r="P88" s="438"/>
      <c r="Q88" s="438"/>
      <c r="R88" s="438"/>
      <c r="S88" s="438"/>
      <c r="T88" s="438"/>
      <c r="U88" s="438"/>
    </row>
    <row r="89" spans="1:21" s="54" customFormat="1" ht="18">
      <c r="A89" s="535">
        <v>80</v>
      </c>
      <c r="B89" s="536" t="s">
        <v>62</v>
      </c>
      <c r="C89" s="537" t="s">
        <v>292</v>
      </c>
      <c r="D89" s="538">
        <v>200</v>
      </c>
      <c r="E89" s="539">
        <v>951.89999999999986</v>
      </c>
      <c r="F89" s="540">
        <v>152.30399999999997</v>
      </c>
      <c r="G89" s="541">
        <v>1104.2039999999997</v>
      </c>
      <c r="H89" s="542">
        <v>220840.79999999993</v>
      </c>
      <c r="I89" s="546" t="s">
        <v>373</v>
      </c>
      <c r="J89" s="544" t="s">
        <v>374</v>
      </c>
      <c r="K89" s="435">
        <v>835</v>
      </c>
      <c r="L89" s="435"/>
      <c r="M89" s="435"/>
      <c r="N89" s="435"/>
      <c r="O89" s="435"/>
      <c r="P89" s="435"/>
      <c r="Q89" s="435"/>
      <c r="R89" s="435"/>
      <c r="S89" s="435"/>
      <c r="T89" s="435"/>
      <c r="U89" s="435"/>
    </row>
    <row r="90" spans="1:21" ht="18">
      <c r="A90" s="535">
        <v>81</v>
      </c>
      <c r="B90" s="536" t="s">
        <v>63</v>
      </c>
      <c r="C90" s="537" t="s">
        <v>292</v>
      </c>
      <c r="D90" s="538">
        <v>600</v>
      </c>
      <c r="E90" s="539">
        <v>923.4</v>
      </c>
      <c r="F90" s="540">
        <v>147.744</v>
      </c>
      <c r="G90" s="541">
        <v>1071.144</v>
      </c>
      <c r="H90" s="542">
        <v>642686.4</v>
      </c>
      <c r="I90" s="543" t="s">
        <v>373</v>
      </c>
      <c r="J90" s="544" t="s">
        <v>374</v>
      </c>
      <c r="K90" s="419">
        <v>810</v>
      </c>
      <c r="L90" s="419"/>
      <c r="M90" s="419"/>
      <c r="N90" s="419"/>
      <c r="O90" s="419"/>
      <c r="P90" s="419"/>
      <c r="Q90" s="419"/>
      <c r="R90" s="419"/>
      <c r="S90" s="419"/>
      <c r="T90" s="419"/>
      <c r="U90" s="419"/>
    </row>
    <row r="91" spans="1:21" s="54" customFormat="1" ht="18">
      <c r="A91" s="535">
        <v>82</v>
      </c>
      <c r="B91" s="559" t="s">
        <v>756</v>
      </c>
      <c r="C91" s="548" t="s">
        <v>292</v>
      </c>
      <c r="D91" s="538">
        <v>4</v>
      </c>
      <c r="E91" s="539">
        <v>0</v>
      </c>
      <c r="F91" s="540"/>
      <c r="G91" s="541">
        <v>0</v>
      </c>
      <c r="H91" s="542">
        <v>0</v>
      </c>
      <c r="I91" s="546"/>
      <c r="J91" s="556"/>
      <c r="K91" s="419"/>
      <c r="L91" s="419"/>
      <c r="M91" s="435"/>
      <c r="N91" s="435"/>
      <c r="O91" s="435"/>
      <c r="P91" s="435"/>
      <c r="Q91" s="435"/>
      <c r="R91" s="435"/>
      <c r="S91" s="435"/>
      <c r="T91" s="435"/>
      <c r="U91" s="435"/>
    </row>
    <row r="92" spans="1:21" s="54" customFormat="1" ht="18">
      <c r="A92" s="535">
        <v>83</v>
      </c>
      <c r="B92" s="559" t="s">
        <v>757</v>
      </c>
      <c r="C92" s="548" t="s">
        <v>292</v>
      </c>
      <c r="D92" s="538">
        <v>4</v>
      </c>
      <c r="E92" s="539">
        <v>0</v>
      </c>
      <c r="F92" s="540"/>
      <c r="G92" s="541">
        <v>0</v>
      </c>
      <c r="H92" s="542">
        <v>0</v>
      </c>
      <c r="I92" s="546"/>
      <c r="J92" s="556"/>
      <c r="K92" s="419"/>
      <c r="L92" s="419"/>
      <c r="M92" s="435"/>
      <c r="N92" s="435"/>
      <c r="O92" s="435"/>
      <c r="P92" s="435"/>
      <c r="Q92" s="435"/>
      <c r="R92" s="435"/>
      <c r="S92" s="435"/>
      <c r="T92" s="435"/>
      <c r="U92" s="435"/>
    </row>
    <row r="93" spans="1:21" s="54" customFormat="1" ht="18">
      <c r="A93" s="535">
        <v>84</v>
      </c>
      <c r="B93" s="536" t="s">
        <v>758</v>
      </c>
      <c r="C93" s="537" t="s">
        <v>292</v>
      </c>
      <c r="D93" s="538">
        <v>4</v>
      </c>
      <c r="E93" s="539">
        <v>0</v>
      </c>
      <c r="F93" s="540"/>
      <c r="G93" s="541">
        <v>0</v>
      </c>
      <c r="H93" s="542">
        <v>0</v>
      </c>
      <c r="I93" s="546"/>
      <c r="J93" s="556"/>
      <c r="K93" s="419"/>
      <c r="L93" s="419"/>
      <c r="M93" s="435"/>
      <c r="N93" s="435"/>
      <c r="O93" s="435"/>
      <c r="P93" s="435"/>
      <c r="Q93" s="435"/>
      <c r="R93" s="435"/>
      <c r="S93" s="435"/>
      <c r="T93" s="435"/>
      <c r="U93" s="435"/>
    </row>
    <row r="94" spans="1:21" s="54" customFormat="1" ht="18">
      <c r="A94" s="535">
        <v>85</v>
      </c>
      <c r="B94" s="536" t="s">
        <v>66</v>
      </c>
      <c r="C94" s="537" t="s">
        <v>292</v>
      </c>
      <c r="D94" s="538">
        <v>160</v>
      </c>
      <c r="E94" s="539">
        <v>934.8</v>
      </c>
      <c r="F94" s="540"/>
      <c r="G94" s="541">
        <v>934.8</v>
      </c>
      <c r="H94" s="542">
        <v>149568</v>
      </c>
      <c r="I94" s="546" t="s">
        <v>348</v>
      </c>
      <c r="J94" s="560" t="s">
        <v>378</v>
      </c>
      <c r="K94" s="435">
        <v>820</v>
      </c>
      <c r="L94" s="435"/>
      <c r="M94" s="435"/>
      <c r="N94" s="435"/>
      <c r="O94" s="435"/>
      <c r="P94" s="435"/>
      <c r="Q94" s="435"/>
      <c r="R94" s="435"/>
      <c r="S94" s="435"/>
      <c r="T94" s="435"/>
      <c r="U94" s="435"/>
    </row>
    <row r="95" spans="1:21" ht="24">
      <c r="A95" s="535">
        <v>86</v>
      </c>
      <c r="B95" s="536" t="s">
        <v>68</v>
      </c>
      <c r="C95" s="537" t="s">
        <v>292</v>
      </c>
      <c r="D95" s="538">
        <v>800</v>
      </c>
      <c r="E95" s="539">
        <v>2217.6000000000004</v>
      </c>
      <c r="F95" s="540"/>
      <c r="G95" s="541">
        <v>2217.6000000000004</v>
      </c>
      <c r="H95" s="542">
        <v>1774080.0000000002</v>
      </c>
      <c r="I95" s="543" t="s">
        <v>365</v>
      </c>
      <c r="J95" s="555" t="s">
        <v>1391</v>
      </c>
      <c r="K95" s="419">
        <v>1980</v>
      </c>
      <c r="L95" s="419"/>
      <c r="M95" s="419"/>
      <c r="N95" s="419"/>
      <c r="O95" s="419"/>
      <c r="P95" s="419"/>
      <c r="Q95" s="419"/>
      <c r="R95" s="419"/>
      <c r="S95" s="419"/>
      <c r="T95" s="419"/>
      <c r="U95" s="419"/>
    </row>
    <row r="96" spans="1:21" ht="18">
      <c r="A96" s="535">
        <v>87</v>
      </c>
      <c r="B96" s="536" t="s">
        <v>67</v>
      </c>
      <c r="C96" s="537" t="s">
        <v>292</v>
      </c>
      <c r="D96" s="538">
        <v>800</v>
      </c>
      <c r="E96" s="539">
        <v>934.8</v>
      </c>
      <c r="F96" s="557"/>
      <c r="G96" s="541">
        <v>934.8</v>
      </c>
      <c r="H96" s="542">
        <v>747840</v>
      </c>
      <c r="I96" s="543" t="s">
        <v>348</v>
      </c>
      <c r="J96" s="560" t="s">
        <v>378</v>
      </c>
      <c r="K96" s="419">
        <v>820</v>
      </c>
      <c r="L96" s="419"/>
      <c r="M96" s="419"/>
      <c r="N96" s="419"/>
      <c r="O96" s="419"/>
      <c r="P96" s="419"/>
      <c r="Q96" s="419"/>
      <c r="R96" s="419"/>
      <c r="S96" s="419"/>
      <c r="T96" s="419"/>
      <c r="U96" s="419"/>
    </row>
    <row r="97" spans="1:21" ht="18">
      <c r="A97" s="535">
        <v>88</v>
      </c>
      <c r="B97" s="536" t="s">
        <v>69</v>
      </c>
      <c r="C97" s="537" t="s">
        <v>292</v>
      </c>
      <c r="D97" s="538">
        <v>3200</v>
      </c>
      <c r="E97" s="539">
        <v>918.40000000000009</v>
      </c>
      <c r="F97" s="540"/>
      <c r="G97" s="541">
        <v>918.40000000000009</v>
      </c>
      <c r="H97" s="542">
        <v>2938880.0000000005</v>
      </c>
      <c r="I97" s="543" t="s">
        <v>348</v>
      </c>
      <c r="J97" s="560" t="s">
        <v>378</v>
      </c>
      <c r="K97" s="419">
        <v>820</v>
      </c>
      <c r="L97" s="419"/>
      <c r="M97" s="419"/>
      <c r="N97" s="419"/>
      <c r="O97" s="419"/>
      <c r="P97" s="419"/>
      <c r="Q97" s="419"/>
      <c r="R97" s="419"/>
      <c r="S97" s="419"/>
      <c r="T97" s="419"/>
      <c r="U97" s="419"/>
    </row>
    <row r="98" spans="1:21" s="67" customFormat="1" ht="24">
      <c r="A98" s="535">
        <v>89</v>
      </c>
      <c r="B98" s="536" t="s">
        <v>759</v>
      </c>
      <c r="C98" s="537" t="s">
        <v>292</v>
      </c>
      <c r="D98" s="538">
        <v>4000</v>
      </c>
      <c r="E98" s="549">
        <v>2217.6000000000004</v>
      </c>
      <c r="F98" s="550"/>
      <c r="G98" s="551">
        <v>2217.6000000000004</v>
      </c>
      <c r="H98" s="552">
        <v>8870400.0000000019</v>
      </c>
      <c r="I98" s="553" t="s">
        <v>365</v>
      </c>
      <c r="J98" s="555" t="s">
        <v>1391</v>
      </c>
      <c r="K98" s="452">
        <v>1980</v>
      </c>
      <c r="L98" s="452"/>
      <c r="M98" s="452"/>
      <c r="N98" s="452"/>
      <c r="O98" s="452"/>
      <c r="P98" s="452"/>
      <c r="Q98" s="452"/>
      <c r="R98" s="452"/>
      <c r="S98" s="452"/>
      <c r="T98" s="452"/>
      <c r="U98" s="452"/>
    </row>
    <row r="99" spans="1:21" ht="24">
      <c r="A99" s="535">
        <v>90</v>
      </c>
      <c r="B99" s="548" t="s">
        <v>760</v>
      </c>
      <c r="C99" s="548" t="s">
        <v>292</v>
      </c>
      <c r="D99" s="538">
        <v>200</v>
      </c>
      <c r="E99" s="539">
        <v>2257.1999999999998</v>
      </c>
      <c r="F99" s="540"/>
      <c r="G99" s="541">
        <v>2257.1999999999998</v>
      </c>
      <c r="H99" s="542">
        <v>451439.99999999994</v>
      </c>
      <c r="I99" s="543" t="s">
        <v>365</v>
      </c>
      <c r="J99" s="555" t="s">
        <v>1391</v>
      </c>
      <c r="K99" s="419">
        <v>1980</v>
      </c>
      <c r="L99" s="419"/>
      <c r="M99" s="419"/>
      <c r="N99" s="419"/>
      <c r="O99" s="419"/>
      <c r="P99" s="419"/>
      <c r="Q99" s="419"/>
      <c r="R99" s="419"/>
      <c r="S99" s="419"/>
      <c r="T99" s="419"/>
      <c r="U99" s="419"/>
    </row>
    <row r="100" spans="1:21" ht="18">
      <c r="A100" s="535">
        <v>91</v>
      </c>
      <c r="B100" s="536" t="s">
        <v>70</v>
      </c>
      <c r="C100" s="537" t="s">
        <v>292</v>
      </c>
      <c r="D100" s="538">
        <v>1200</v>
      </c>
      <c r="E100" s="539">
        <v>918.40000000000009</v>
      </c>
      <c r="F100" s="561"/>
      <c r="G100" s="541">
        <v>918.40000000000009</v>
      </c>
      <c r="H100" s="542">
        <v>1102080</v>
      </c>
      <c r="I100" s="543" t="s">
        <v>348</v>
      </c>
      <c r="J100" s="560" t="s">
        <v>378</v>
      </c>
      <c r="K100" s="419">
        <v>820</v>
      </c>
      <c r="L100" s="419"/>
      <c r="M100" s="419"/>
      <c r="N100" s="419"/>
      <c r="O100" s="419"/>
      <c r="P100" s="419"/>
      <c r="Q100" s="419"/>
      <c r="R100" s="419"/>
      <c r="S100" s="419"/>
      <c r="T100" s="419"/>
      <c r="U100" s="419"/>
    </row>
    <row r="101" spans="1:21" ht="24">
      <c r="A101" s="535">
        <v>92</v>
      </c>
      <c r="B101" s="548" t="s">
        <v>761</v>
      </c>
      <c r="C101" s="548" t="s">
        <v>292</v>
      </c>
      <c r="D101" s="538">
        <v>400</v>
      </c>
      <c r="E101" s="539">
        <v>2257.1999999999998</v>
      </c>
      <c r="F101" s="540"/>
      <c r="G101" s="541">
        <v>2257.1999999999998</v>
      </c>
      <c r="H101" s="542">
        <v>902879.99999999988</v>
      </c>
      <c r="I101" s="543" t="s">
        <v>365</v>
      </c>
      <c r="J101" s="555" t="s">
        <v>1391</v>
      </c>
      <c r="K101" s="419">
        <v>1980</v>
      </c>
      <c r="L101" s="419"/>
      <c r="M101" s="419"/>
      <c r="N101" s="419"/>
      <c r="O101" s="419"/>
      <c r="P101" s="419"/>
      <c r="Q101" s="419"/>
      <c r="R101" s="419"/>
      <c r="S101" s="419"/>
      <c r="T101" s="419"/>
      <c r="U101" s="419"/>
    </row>
    <row r="102" spans="1:21" ht="18">
      <c r="A102" s="535">
        <v>93</v>
      </c>
      <c r="B102" s="536" t="s">
        <v>71</v>
      </c>
      <c r="C102" s="537" t="s">
        <v>292</v>
      </c>
      <c r="D102" s="538">
        <v>800</v>
      </c>
      <c r="E102" s="539">
        <v>934.8</v>
      </c>
      <c r="F102" s="540"/>
      <c r="G102" s="541">
        <v>934.8</v>
      </c>
      <c r="H102" s="542">
        <v>747840</v>
      </c>
      <c r="I102" s="543" t="s">
        <v>348</v>
      </c>
      <c r="J102" s="560" t="s">
        <v>378</v>
      </c>
      <c r="K102" s="419">
        <v>820</v>
      </c>
      <c r="L102" s="419"/>
      <c r="M102" s="419"/>
      <c r="N102" s="419"/>
      <c r="O102" s="419"/>
      <c r="P102" s="419"/>
      <c r="Q102" s="419"/>
      <c r="R102" s="419"/>
      <c r="S102" s="419"/>
      <c r="T102" s="419"/>
      <c r="U102" s="419"/>
    </row>
    <row r="103" spans="1:21" ht="24">
      <c r="A103" s="535">
        <v>94</v>
      </c>
      <c r="B103" s="548" t="s">
        <v>762</v>
      </c>
      <c r="C103" s="548" t="s">
        <v>292</v>
      </c>
      <c r="D103" s="538">
        <v>400</v>
      </c>
      <c r="E103" s="539">
        <v>2257.1999999999998</v>
      </c>
      <c r="F103" s="540"/>
      <c r="G103" s="541">
        <v>2257.1999999999998</v>
      </c>
      <c r="H103" s="542">
        <v>902879.99999999988</v>
      </c>
      <c r="I103" s="543" t="s">
        <v>365</v>
      </c>
      <c r="J103" s="555" t="s">
        <v>1391</v>
      </c>
      <c r="K103" s="419">
        <v>1980</v>
      </c>
      <c r="L103" s="419"/>
      <c r="M103" s="419"/>
      <c r="N103" s="419"/>
      <c r="O103" s="419"/>
      <c r="P103" s="419"/>
      <c r="Q103" s="419"/>
      <c r="R103" s="419"/>
      <c r="S103" s="419"/>
      <c r="T103" s="419"/>
      <c r="U103" s="419"/>
    </row>
    <row r="104" spans="1:21" ht="18">
      <c r="A104" s="535">
        <v>95</v>
      </c>
      <c r="B104" s="536" t="s">
        <v>72</v>
      </c>
      <c r="C104" s="537" t="s">
        <v>292</v>
      </c>
      <c r="D104" s="538">
        <v>800</v>
      </c>
      <c r="E104" s="539">
        <v>934.8</v>
      </c>
      <c r="F104" s="540"/>
      <c r="G104" s="541">
        <v>934.8</v>
      </c>
      <c r="H104" s="542">
        <v>747840</v>
      </c>
      <c r="I104" s="543" t="s">
        <v>348</v>
      </c>
      <c r="J104" s="560" t="s">
        <v>378</v>
      </c>
      <c r="K104" s="419">
        <v>820</v>
      </c>
      <c r="L104" s="419"/>
      <c r="M104" s="419"/>
      <c r="N104" s="419"/>
      <c r="O104" s="419"/>
      <c r="P104" s="419"/>
      <c r="Q104" s="419"/>
      <c r="R104" s="419"/>
      <c r="S104" s="419"/>
      <c r="T104" s="419"/>
      <c r="U104" s="419"/>
    </row>
    <row r="105" spans="1:21" ht="18">
      <c r="A105" s="535">
        <v>96</v>
      </c>
      <c r="B105" s="536" t="s">
        <v>763</v>
      </c>
      <c r="C105" s="537" t="s">
        <v>292</v>
      </c>
      <c r="D105" s="538">
        <v>2</v>
      </c>
      <c r="E105" s="539">
        <v>127679.99999999999</v>
      </c>
      <c r="F105" s="540"/>
      <c r="G105" s="541">
        <v>127679.99999999999</v>
      </c>
      <c r="H105" s="542">
        <v>255359.99999999997</v>
      </c>
      <c r="I105" s="543" t="s">
        <v>376</v>
      </c>
      <c r="J105" s="555" t="s">
        <v>377</v>
      </c>
      <c r="K105" s="419">
        <v>112000</v>
      </c>
      <c r="L105" s="419"/>
      <c r="M105" s="419"/>
      <c r="N105" s="419"/>
      <c r="O105" s="419"/>
      <c r="P105" s="419"/>
      <c r="Q105" s="419"/>
      <c r="R105" s="419"/>
      <c r="S105" s="419"/>
      <c r="T105" s="419"/>
      <c r="U105" s="419"/>
    </row>
    <row r="106" spans="1:21" s="62" customFormat="1" ht="18">
      <c r="A106" s="535">
        <v>97</v>
      </c>
      <c r="B106" s="548" t="s">
        <v>764</v>
      </c>
      <c r="C106" s="548" t="s">
        <v>292</v>
      </c>
      <c r="D106" s="538">
        <v>2</v>
      </c>
      <c r="E106" s="539">
        <v>127679.99999999999</v>
      </c>
      <c r="F106" s="540"/>
      <c r="G106" s="541">
        <v>127679.99999999999</v>
      </c>
      <c r="H106" s="542">
        <v>255359.99999999997</v>
      </c>
      <c r="I106" s="562" t="s">
        <v>376</v>
      </c>
      <c r="J106" s="555" t="s">
        <v>377</v>
      </c>
      <c r="K106" s="325">
        <v>112000</v>
      </c>
      <c r="L106" s="325"/>
      <c r="M106" s="325"/>
      <c r="N106" s="325"/>
      <c r="O106" s="325"/>
      <c r="P106" s="325"/>
      <c r="Q106" s="325"/>
      <c r="R106" s="325"/>
      <c r="S106" s="325"/>
      <c r="T106" s="325"/>
      <c r="U106" s="325"/>
    </row>
    <row r="107" spans="1:21" s="62" customFormat="1" ht="18">
      <c r="A107" s="535">
        <v>98</v>
      </c>
      <c r="B107" s="536" t="s">
        <v>765</v>
      </c>
      <c r="C107" s="537" t="s">
        <v>292</v>
      </c>
      <c r="D107" s="538">
        <v>2</v>
      </c>
      <c r="E107" s="539">
        <v>127679.99999999999</v>
      </c>
      <c r="F107" s="540"/>
      <c r="G107" s="541">
        <v>127679.99999999999</v>
      </c>
      <c r="H107" s="542">
        <v>255359.99999999997</v>
      </c>
      <c r="I107" s="562" t="s">
        <v>376</v>
      </c>
      <c r="J107" s="555" t="s">
        <v>377</v>
      </c>
      <c r="K107" s="325">
        <v>112000</v>
      </c>
      <c r="L107" s="325"/>
      <c r="M107" s="325"/>
      <c r="N107" s="325"/>
      <c r="O107" s="325"/>
      <c r="P107" s="325"/>
      <c r="Q107" s="325"/>
      <c r="R107" s="325"/>
      <c r="S107" s="325"/>
      <c r="T107" s="325"/>
      <c r="U107" s="325"/>
    </row>
    <row r="108" spans="1:21" s="62" customFormat="1" ht="18">
      <c r="A108" s="535">
        <v>99</v>
      </c>
      <c r="B108" s="548" t="s">
        <v>766</v>
      </c>
      <c r="C108" s="548" t="s">
        <v>292</v>
      </c>
      <c r="D108" s="538">
        <v>8</v>
      </c>
      <c r="E108" s="539">
        <v>10394.519999999999</v>
      </c>
      <c r="F108" s="540"/>
      <c r="G108" s="541">
        <v>10394.519999999999</v>
      </c>
      <c r="H108" s="542">
        <v>83156.159999999989</v>
      </c>
      <c r="I108" s="562" t="s">
        <v>379</v>
      </c>
      <c r="J108" s="563" t="s">
        <v>380</v>
      </c>
      <c r="K108" s="419">
        <v>9118</v>
      </c>
      <c r="L108" s="419"/>
      <c r="M108" s="325"/>
      <c r="N108" s="325"/>
      <c r="O108" s="325"/>
      <c r="P108" s="325"/>
      <c r="Q108" s="325"/>
      <c r="R108" s="325"/>
      <c r="S108" s="325"/>
      <c r="T108" s="325"/>
      <c r="U108" s="325"/>
    </row>
    <row r="109" spans="1:21" s="62" customFormat="1" ht="18">
      <c r="A109" s="535">
        <v>100</v>
      </c>
      <c r="B109" s="536" t="s">
        <v>73</v>
      </c>
      <c r="C109" s="537" t="s">
        <v>292</v>
      </c>
      <c r="D109" s="538">
        <v>96</v>
      </c>
      <c r="E109" s="539">
        <v>7142.0999999999995</v>
      </c>
      <c r="F109" s="540"/>
      <c r="G109" s="541">
        <v>7142.0999999999995</v>
      </c>
      <c r="H109" s="542">
        <v>685641.6</v>
      </c>
      <c r="I109" s="562" t="s">
        <v>379</v>
      </c>
      <c r="J109" s="563" t="s">
        <v>380</v>
      </c>
      <c r="K109" s="564">
        <v>6265</v>
      </c>
      <c r="L109" s="325"/>
      <c r="M109" s="325"/>
      <c r="N109" s="325"/>
      <c r="O109" s="325"/>
      <c r="P109" s="325"/>
      <c r="Q109" s="325"/>
      <c r="R109" s="325"/>
      <c r="S109" s="325"/>
      <c r="T109" s="325"/>
      <c r="U109" s="325"/>
    </row>
    <row r="110" spans="1:21" ht="18">
      <c r="A110" s="535">
        <v>101</v>
      </c>
      <c r="B110" s="536" t="s">
        <v>74</v>
      </c>
      <c r="C110" s="537" t="s">
        <v>292</v>
      </c>
      <c r="D110" s="538">
        <v>48</v>
      </c>
      <c r="E110" s="539">
        <v>6760.2</v>
      </c>
      <c r="F110" s="540"/>
      <c r="G110" s="541">
        <v>6760.2</v>
      </c>
      <c r="H110" s="542">
        <v>324489.59999999998</v>
      </c>
      <c r="I110" s="543" t="s">
        <v>379</v>
      </c>
      <c r="J110" s="563" t="s">
        <v>380</v>
      </c>
      <c r="K110" s="564">
        <v>5930</v>
      </c>
      <c r="L110" s="419"/>
      <c r="M110" s="419"/>
      <c r="N110" s="419"/>
      <c r="O110" s="419"/>
      <c r="P110" s="419"/>
      <c r="Q110" s="419"/>
      <c r="R110" s="419"/>
      <c r="S110" s="419"/>
      <c r="T110" s="419"/>
      <c r="U110" s="419"/>
    </row>
    <row r="111" spans="1:21" ht="18">
      <c r="A111" s="535">
        <v>102</v>
      </c>
      <c r="B111" s="536" t="s">
        <v>75</v>
      </c>
      <c r="C111" s="537" t="s">
        <v>301</v>
      </c>
      <c r="D111" s="538">
        <v>30</v>
      </c>
      <c r="E111" s="539">
        <v>179760.00000000003</v>
      </c>
      <c r="F111" s="540">
        <v>28761.600000000006</v>
      </c>
      <c r="G111" s="541">
        <v>208521.60000000003</v>
      </c>
      <c r="H111" s="542">
        <v>6255648.0000000009</v>
      </c>
      <c r="I111" s="543" t="s">
        <v>381</v>
      </c>
      <c r="J111" s="544" t="s">
        <v>452</v>
      </c>
      <c r="K111" s="419">
        <v>160500</v>
      </c>
      <c r="L111" s="419"/>
      <c r="M111" s="419"/>
      <c r="N111" s="419"/>
      <c r="O111" s="419"/>
      <c r="P111" s="419"/>
      <c r="Q111" s="419"/>
      <c r="R111" s="419"/>
      <c r="S111" s="419"/>
      <c r="T111" s="419"/>
      <c r="U111" s="419"/>
    </row>
    <row r="112" spans="1:21" ht="18">
      <c r="A112" s="535">
        <v>103</v>
      </c>
      <c r="B112" s="536" t="s">
        <v>76</v>
      </c>
      <c r="C112" s="537" t="s">
        <v>292</v>
      </c>
      <c r="D112" s="538">
        <v>24</v>
      </c>
      <c r="E112" s="539">
        <v>0</v>
      </c>
      <c r="F112" s="540"/>
      <c r="G112" s="541">
        <v>0</v>
      </c>
      <c r="H112" s="542">
        <v>0</v>
      </c>
      <c r="I112" s="543"/>
      <c r="J112" s="544"/>
      <c r="K112" s="419"/>
      <c r="L112" s="419"/>
      <c r="M112" s="419"/>
      <c r="N112" s="419"/>
      <c r="O112" s="419"/>
      <c r="P112" s="419"/>
      <c r="Q112" s="419"/>
      <c r="R112" s="419"/>
      <c r="S112" s="419"/>
      <c r="T112" s="419"/>
      <c r="U112" s="419"/>
    </row>
    <row r="113" spans="1:21" ht="18">
      <c r="A113" s="535">
        <v>104</v>
      </c>
      <c r="B113" s="536" t="s">
        <v>77</v>
      </c>
      <c r="C113" s="537" t="s">
        <v>302</v>
      </c>
      <c r="D113" s="538">
        <v>4</v>
      </c>
      <c r="E113" s="539">
        <v>130206.23999999999</v>
      </c>
      <c r="F113" s="540"/>
      <c r="G113" s="541">
        <v>130206.23999999999</v>
      </c>
      <c r="H113" s="542">
        <v>520824.95999999996</v>
      </c>
      <c r="I113" s="543" t="s">
        <v>379</v>
      </c>
      <c r="J113" s="543" t="s">
        <v>1392</v>
      </c>
      <c r="K113" s="419">
        <v>114216</v>
      </c>
      <c r="L113" s="419"/>
      <c r="M113" s="419"/>
      <c r="N113" s="419"/>
      <c r="O113" s="419"/>
      <c r="P113" s="419"/>
      <c r="Q113" s="419"/>
      <c r="R113" s="419"/>
      <c r="S113" s="419"/>
      <c r="T113" s="419"/>
      <c r="U113" s="419"/>
    </row>
    <row r="114" spans="1:21" ht="18">
      <c r="A114" s="535">
        <v>105</v>
      </c>
      <c r="B114" s="536" t="s">
        <v>78</v>
      </c>
      <c r="C114" s="537" t="s">
        <v>879</v>
      </c>
      <c r="D114" s="538">
        <v>30</v>
      </c>
      <c r="E114" s="539">
        <v>142660</v>
      </c>
      <c r="F114" s="540"/>
      <c r="G114" s="541">
        <v>142660</v>
      </c>
      <c r="H114" s="542">
        <v>4279800</v>
      </c>
      <c r="I114" s="543" t="s">
        <v>379</v>
      </c>
      <c r="J114" s="560" t="s">
        <v>384</v>
      </c>
      <c r="K114" s="419">
        <v>127375</v>
      </c>
      <c r="L114" s="419"/>
      <c r="M114" s="419"/>
      <c r="N114" s="419"/>
      <c r="O114" s="419"/>
      <c r="P114" s="419"/>
      <c r="Q114" s="419"/>
      <c r="R114" s="419"/>
      <c r="S114" s="419"/>
      <c r="T114" s="419"/>
      <c r="U114" s="419"/>
    </row>
    <row r="115" spans="1:21" ht="22">
      <c r="A115" s="535">
        <v>106</v>
      </c>
      <c r="B115" s="536" t="s">
        <v>79</v>
      </c>
      <c r="C115" s="537" t="s">
        <v>292</v>
      </c>
      <c r="D115" s="538">
        <v>12</v>
      </c>
      <c r="E115" s="539">
        <v>1168109.6000000001</v>
      </c>
      <c r="F115" s="540"/>
      <c r="G115" s="541">
        <v>1168109.6000000001</v>
      </c>
      <c r="H115" s="542">
        <v>14017315.200000001</v>
      </c>
      <c r="I115" s="543" t="s">
        <v>379</v>
      </c>
      <c r="J115" s="545" t="s">
        <v>1393</v>
      </c>
      <c r="K115" s="419">
        <v>1042955</v>
      </c>
      <c r="L115" s="419"/>
      <c r="M115" s="419"/>
      <c r="N115" s="419"/>
      <c r="O115" s="419"/>
      <c r="P115" s="419"/>
      <c r="Q115" s="419"/>
      <c r="R115" s="419"/>
      <c r="S115" s="419"/>
      <c r="T115" s="419"/>
      <c r="U115" s="419"/>
    </row>
    <row r="116" spans="1:21" ht="22">
      <c r="A116" s="535">
        <v>107</v>
      </c>
      <c r="B116" s="536" t="s">
        <v>80</v>
      </c>
      <c r="C116" s="537" t="s">
        <v>303</v>
      </c>
      <c r="D116" s="538">
        <v>8</v>
      </c>
      <c r="E116" s="539">
        <v>5161.9199999999992</v>
      </c>
      <c r="F116" s="540"/>
      <c r="G116" s="541">
        <v>5161.9199999999992</v>
      </c>
      <c r="H116" s="542">
        <v>41295.359999999993</v>
      </c>
      <c r="I116" s="543" t="s">
        <v>509</v>
      </c>
      <c r="J116" s="543" t="s">
        <v>1394</v>
      </c>
      <c r="K116" s="558">
        <v>4528</v>
      </c>
      <c r="L116" s="419"/>
      <c r="M116" s="419"/>
      <c r="N116" s="419"/>
      <c r="O116" s="419"/>
      <c r="P116" s="419"/>
      <c r="Q116" s="419"/>
      <c r="R116" s="419"/>
      <c r="S116" s="419"/>
      <c r="T116" s="419"/>
      <c r="U116" s="419"/>
    </row>
    <row r="117" spans="1:21" ht="18">
      <c r="A117" s="535">
        <v>108</v>
      </c>
      <c r="B117" s="536" t="s">
        <v>81</v>
      </c>
      <c r="C117" s="537" t="s">
        <v>292</v>
      </c>
      <c r="D117" s="538">
        <v>200</v>
      </c>
      <c r="E117" s="539">
        <v>9178.4000000000015</v>
      </c>
      <c r="F117" s="540">
        <v>1468.5440000000003</v>
      </c>
      <c r="G117" s="541">
        <v>10646.944000000001</v>
      </c>
      <c r="H117" s="542">
        <v>2129388.8000000003</v>
      </c>
      <c r="I117" s="543" t="s">
        <v>515</v>
      </c>
      <c r="J117" s="560" t="s">
        <v>385</v>
      </c>
      <c r="K117" s="419">
        <v>8195</v>
      </c>
      <c r="L117" s="419"/>
      <c r="M117" s="419"/>
      <c r="N117" s="419"/>
      <c r="O117" s="419"/>
      <c r="P117" s="419"/>
      <c r="Q117" s="419"/>
      <c r="R117" s="419"/>
      <c r="S117" s="419"/>
      <c r="T117" s="419"/>
      <c r="U117" s="419"/>
    </row>
    <row r="118" spans="1:21" ht="18">
      <c r="A118" s="535">
        <v>109</v>
      </c>
      <c r="B118" s="536" t="s">
        <v>82</v>
      </c>
      <c r="C118" s="537" t="s">
        <v>292</v>
      </c>
      <c r="D118" s="538">
        <v>80</v>
      </c>
      <c r="E118" s="539">
        <v>9178.4000000000015</v>
      </c>
      <c r="F118" s="540">
        <v>1468.5440000000003</v>
      </c>
      <c r="G118" s="541">
        <v>10646.944000000001</v>
      </c>
      <c r="H118" s="542">
        <v>851755.52000000014</v>
      </c>
      <c r="I118" s="543" t="s">
        <v>515</v>
      </c>
      <c r="J118" s="560" t="s">
        <v>385</v>
      </c>
      <c r="K118" s="419">
        <v>8195</v>
      </c>
      <c r="L118" s="419"/>
      <c r="M118" s="419"/>
      <c r="N118" s="419"/>
      <c r="O118" s="419"/>
      <c r="P118" s="419"/>
      <c r="Q118" s="419"/>
      <c r="R118" s="419"/>
      <c r="S118" s="419"/>
      <c r="T118" s="419"/>
      <c r="U118" s="419"/>
    </row>
    <row r="119" spans="1:21" ht="18">
      <c r="A119" s="535">
        <v>110</v>
      </c>
      <c r="B119" s="548" t="s">
        <v>767</v>
      </c>
      <c r="C119" s="548" t="s">
        <v>292</v>
      </c>
      <c r="D119" s="538">
        <v>4</v>
      </c>
      <c r="E119" s="539">
        <v>0</v>
      </c>
      <c r="F119" s="540"/>
      <c r="G119" s="541">
        <v>0</v>
      </c>
      <c r="H119" s="542">
        <v>0</v>
      </c>
      <c r="I119" s="543"/>
      <c r="J119" s="544"/>
      <c r="K119" s="419"/>
      <c r="L119" s="419"/>
      <c r="M119" s="419"/>
      <c r="N119" s="419"/>
      <c r="O119" s="419"/>
      <c r="P119" s="419"/>
      <c r="Q119" s="419"/>
      <c r="R119" s="419"/>
      <c r="S119" s="419"/>
      <c r="T119" s="419"/>
      <c r="U119" s="419"/>
    </row>
    <row r="120" spans="1:21" ht="18">
      <c r="A120" s="535">
        <v>111</v>
      </c>
      <c r="B120" s="548" t="s">
        <v>768</v>
      </c>
      <c r="C120" s="548" t="s">
        <v>292</v>
      </c>
      <c r="D120" s="538">
        <v>20</v>
      </c>
      <c r="E120" s="539">
        <v>0</v>
      </c>
      <c r="F120" s="540"/>
      <c r="G120" s="541">
        <v>0</v>
      </c>
      <c r="H120" s="542">
        <v>0</v>
      </c>
      <c r="I120" s="543"/>
      <c r="J120" s="544"/>
      <c r="K120" s="419"/>
      <c r="L120" s="419"/>
      <c r="M120" s="419"/>
      <c r="N120" s="419"/>
      <c r="O120" s="419"/>
      <c r="P120" s="419"/>
      <c r="Q120" s="419"/>
      <c r="R120" s="419"/>
      <c r="S120" s="419"/>
      <c r="T120" s="419"/>
      <c r="U120" s="419"/>
    </row>
    <row r="121" spans="1:21" ht="18">
      <c r="A121" s="535">
        <v>112</v>
      </c>
      <c r="B121" s="548" t="s">
        <v>769</v>
      </c>
      <c r="C121" s="548" t="s">
        <v>292</v>
      </c>
      <c r="D121" s="538">
        <v>15</v>
      </c>
      <c r="E121" s="539">
        <v>0</v>
      </c>
      <c r="F121" s="540"/>
      <c r="G121" s="541">
        <v>0</v>
      </c>
      <c r="H121" s="542">
        <v>0</v>
      </c>
      <c r="I121" s="543"/>
      <c r="J121" s="544"/>
      <c r="K121" s="419"/>
      <c r="L121" s="419"/>
      <c r="M121" s="419"/>
      <c r="N121" s="419"/>
      <c r="O121" s="419"/>
      <c r="P121" s="419"/>
      <c r="Q121" s="419"/>
      <c r="R121" s="419"/>
      <c r="S121" s="419"/>
      <c r="T121" s="419"/>
      <c r="U121" s="419"/>
    </row>
    <row r="122" spans="1:21" s="58" customFormat="1" ht="18">
      <c r="A122" s="535">
        <v>113</v>
      </c>
      <c r="B122" s="548" t="s">
        <v>770</v>
      </c>
      <c r="C122" s="548" t="s">
        <v>292</v>
      </c>
      <c r="D122" s="538">
        <v>15</v>
      </c>
      <c r="E122" s="539">
        <v>0</v>
      </c>
      <c r="F122" s="540"/>
      <c r="G122" s="541">
        <v>0</v>
      </c>
      <c r="H122" s="542">
        <v>0</v>
      </c>
      <c r="I122" s="543"/>
      <c r="J122" s="544"/>
      <c r="K122" s="419"/>
      <c r="L122" s="419"/>
      <c r="M122" s="437"/>
      <c r="N122" s="437"/>
      <c r="O122" s="437"/>
      <c r="P122" s="437"/>
      <c r="Q122" s="437"/>
      <c r="R122" s="437"/>
      <c r="S122" s="437"/>
      <c r="T122" s="437"/>
      <c r="U122" s="437"/>
    </row>
    <row r="123" spans="1:21" s="63" customFormat="1" ht="18">
      <c r="A123" s="535">
        <v>114</v>
      </c>
      <c r="B123" s="536" t="s">
        <v>771</v>
      </c>
      <c r="C123" s="537" t="s">
        <v>292</v>
      </c>
      <c r="D123" s="538">
        <v>40</v>
      </c>
      <c r="E123" s="539">
        <v>0</v>
      </c>
      <c r="F123" s="550"/>
      <c r="G123" s="541">
        <v>0</v>
      </c>
      <c r="H123" s="542">
        <v>0</v>
      </c>
      <c r="I123" s="553"/>
      <c r="J123" s="545"/>
      <c r="K123" s="419"/>
      <c r="L123" s="419"/>
      <c r="M123" s="445"/>
      <c r="N123" s="445"/>
      <c r="O123" s="445"/>
      <c r="P123" s="445"/>
      <c r="Q123" s="445"/>
      <c r="R123" s="445"/>
      <c r="S123" s="445"/>
      <c r="T123" s="445"/>
      <c r="U123" s="445"/>
    </row>
    <row r="124" spans="1:21" ht="18">
      <c r="A124" s="535">
        <v>115</v>
      </c>
      <c r="B124" s="536" t="s">
        <v>772</v>
      </c>
      <c r="C124" s="537" t="s">
        <v>292</v>
      </c>
      <c r="D124" s="538">
        <v>20</v>
      </c>
      <c r="E124" s="539">
        <v>0</v>
      </c>
      <c r="F124" s="540"/>
      <c r="G124" s="541">
        <v>0</v>
      </c>
      <c r="H124" s="542">
        <v>0</v>
      </c>
      <c r="I124" s="543"/>
      <c r="J124" s="544"/>
      <c r="K124" s="419"/>
      <c r="L124" s="419"/>
      <c r="M124" s="419"/>
      <c r="N124" s="419"/>
      <c r="O124" s="419"/>
      <c r="P124" s="419"/>
      <c r="Q124" s="419"/>
      <c r="R124" s="419"/>
      <c r="S124" s="419"/>
      <c r="T124" s="419"/>
      <c r="U124" s="419"/>
    </row>
    <row r="125" spans="1:21" s="58" customFormat="1" ht="18">
      <c r="A125" s="535">
        <v>116</v>
      </c>
      <c r="B125" s="548" t="s">
        <v>773</v>
      </c>
      <c r="C125" s="548" t="s">
        <v>292</v>
      </c>
      <c r="D125" s="538">
        <v>2</v>
      </c>
      <c r="E125" s="539">
        <v>569997.12000000011</v>
      </c>
      <c r="F125" s="550">
        <v>91199.539200000014</v>
      </c>
      <c r="G125" s="541">
        <v>661196.65920000011</v>
      </c>
      <c r="H125" s="542">
        <v>1322393.3184000002</v>
      </c>
      <c r="I125" s="543" t="s">
        <v>337</v>
      </c>
      <c r="J125" s="544" t="s">
        <v>698</v>
      </c>
      <c r="K125" s="49">
        <v>508926</v>
      </c>
      <c r="L125" s="437"/>
      <c r="M125" s="437"/>
      <c r="N125" s="437"/>
      <c r="O125" s="437"/>
      <c r="P125" s="437"/>
      <c r="Q125" s="437"/>
      <c r="R125" s="437"/>
      <c r="S125" s="437"/>
      <c r="T125" s="437"/>
      <c r="U125" s="437"/>
    </row>
    <row r="126" spans="1:21" s="58" customFormat="1" ht="18">
      <c r="A126" s="535">
        <v>117</v>
      </c>
      <c r="B126" s="548" t="s">
        <v>774</v>
      </c>
      <c r="C126" s="548" t="s">
        <v>292</v>
      </c>
      <c r="D126" s="538">
        <v>2</v>
      </c>
      <c r="E126" s="539">
        <v>569997.12000000011</v>
      </c>
      <c r="F126" s="550">
        <v>91199.539200000014</v>
      </c>
      <c r="G126" s="541">
        <v>661196.65920000011</v>
      </c>
      <c r="H126" s="542">
        <v>1322393.3184000002</v>
      </c>
      <c r="I126" s="543" t="s">
        <v>337</v>
      </c>
      <c r="J126" s="544" t="s">
        <v>698</v>
      </c>
      <c r="K126" s="49">
        <v>508926</v>
      </c>
      <c r="L126" s="437"/>
      <c r="M126" s="437"/>
      <c r="N126" s="437"/>
      <c r="O126" s="437"/>
      <c r="P126" s="437"/>
      <c r="Q126" s="437"/>
      <c r="R126" s="437"/>
      <c r="S126" s="437"/>
      <c r="T126" s="437"/>
      <c r="U126" s="437"/>
    </row>
    <row r="127" spans="1:21" ht="18">
      <c r="A127" s="535">
        <v>118</v>
      </c>
      <c r="B127" s="548" t="s">
        <v>775</v>
      </c>
      <c r="C127" s="548" t="s">
        <v>292</v>
      </c>
      <c r="D127" s="538">
        <v>2</v>
      </c>
      <c r="E127" s="539">
        <v>569997.12000000011</v>
      </c>
      <c r="F127" s="550">
        <v>91199.539200000014</v>
      </c>
      <c r="G127" s="541">
        <v>661196.65920000011</v>
      </c>
      <c r="H127" s="542">
        <v>1322393.3184000002</v>
      </c>
      <c r="I127" s="543" t="s">
        <v>337</v>
      </c>
      <c r="J127" s="544" t="s">
        <v>698</v>
      </c>
      <c r="K127" s="49">
        <v>508926</v>
      </c>
      <c r="L127" s="419"/>
      <c r="M127" s="419"/>
      <c r="N127" s="419"/>
      <c r="O127" s="419"/>
      <c r="P127" s="419"/>
      <c r="Q127" s="419"/>
      <c r="R127" s="419"/>
      <c r="S127" s="419"/>
      <c r="T127" s="419"/>
      <c r="U127" s="419"/>
    </row>
    <row r="128" spans="1:21" s="65" customFormat="1" ht="18">
      <c r="A128" s="535">
        <v>119</v>
      </c>
      <c r="B128" s="548" t="s">
        <v>776</v>
      </c>
      <c r="C128" s="548" t="s">
        <v>292</v>
      </c>
      <c r="D128" s="538">
        <v>10</v>
      </c>
      <c r="E128" s="539">
        <v>12162.66</v>
      </c>
      <c r="F128" s="550"/>
      <c r="G128" s="541">
        <v>12162.66</v>
      </c>
      <c r="H128" s="542">
        <v>121626.6</v>
      </c>
      <c r="I128" s="546" t="s">
        <v>397</v>
      </c>
      <c r="J128" s="556" t="s">
        <v>1395</v>
      </c>
      <c r="K128" s="447">
        <v>10669</v>
      </c>
      <c r="L128" s="447"/>
      <c r="M128" s="447"/>
      <c r="N128" s="447"/>
      <c r="O128" s="447"/>
      <c r="P128" s="447"/>
      <c r="Q128" s="447"/>
      <c r="R128" s="447"/>
      <c r="S128" s="447"/>
      <c r="T128" s="447"/>
      <c r="U128" s="447"/>
    </row>
    <row r="129" spans="1:21" ht="22">
      <c r="A129" s="535">
        <v>120</v>
      </c>
      <c r="B129" s="536" t="s">
        <v>83</v>
      </c>
      <c r="C129" s="537" t="s">
        <v>292</v>
      </c>
      <c r="D129" s="538">
        <v>2000</v>
      </c>
      <c r="E129" s="539">
        <v>896.00000000000011</v>
      </c>
      <c r="F129" s="540">
        <v>0</v>
      </c>
      <c r="G129" s="541">
        <v>896.00000000000011</v>
      </c>
      <c r="H129" s="542">
        <v>1792000.0000000002</v>
      </c>
      <c r="I129" s="543" t="s">
        <v>446</v>
      </c>
      <c r="J129" s="544" t="s">
        <v>569</v>
      </c>
      <c r="K129" s="419">
        <v>800</v>
      </c>
      <c r="L129" s="419"/>
      <c r="M129" s="419"/>
      <c r="N129" s="419"/>
      <c r="O129" s="419"/>
      <c r="P129" s="419"/>
      <c r="Q129" s="419"/>
      <c r="R129" s="419"/>
      <c r="S129" s="419"/>
      <c r="T129" s="419"/>
      <c r="U129" s="419"/>
    </row>
    <row r="130" spans="1:21" ht="18">
      <c r="A130" s="535">
        <v>121</v>
      </c>
      <c r="B130" s="548" t="s">
        <v>777</v>
      </c>
      <c r="C130" s="548" t="s">
        <v>292</v>
      </c>
      <c r="D130" s="538">
        <v>20</v>
      </c>
      <c r="E130" s="539">
        <v>257.64</v>
      </c>
      <c r="F130" s="540"/>
      <c r="G130" s="541">
        <v>257.64</v>
      </c>
      <c r="H130" s="542">
        <v>5152.7999999999993</v>
      </c>
      <c r="I130" s="543" t="s">
        <v>356</v>
      </c>
      <c r="J130" s="544" t="s">
        <v>1396</v>
      </c>
      <c r="K130" s="419">
        <v>226</v>
      </c>
      <c r="L130" s="419"/>
      <c r="M130" s="419"/>
      <c r="N130" s="419"/>
      <c r="O130" s="419"/>
      <c r="P130" s="419"/>
      <c r="Q130" s="419"/>
      <c r="R130" s="419"/>
      <c r="S130" s="419"/>
      <c r="T130" s="419"/>
      <c r="U130" s="419"/>
    </row>
    <row r="131" spans="1:21" s="60" customFormat="1" ht="18">
      <c r="A131" s="535">
        <v>122</v>
      </c>
      <c r="B131" s="548" t="s">
        <v>778</v>
      </c>
      <c r="C131" s="548" t="s">
        <v>291</v>
      </c>
      <c r="D131" s="538">
        <v>4</v>
      </c>
      <c r="E131" s="539">
        <v>12560.519999999999</v>
      </c>
      <c r="F131" s="540">
        <v>2009.6831999999997</v>
      </c>
      <c r="G131" s="541">
        <v>14570.203199999998</v>
      </c>
      <c r="H131" s="542">
        <v>58280.812799999992</v>
      </c>
      <c r="I131" s="543" t="s">
        <v>388</v>
      </c>
      <c r="J131" s="545" t="s">
        <v>389</v>
      </c>
      <c r="K131" s="438">
        <v>11018</v>
      </c>
      <c r="L131" s="438"/>
      <c r="M131" s="438"/>
      <c r="N131" s="438"/>
      <c r="O131" s="438"/>
      <c r="P131" s="438"/>
      <c r="Q131" s="438"/>
      <c r="R131" s="438"/>
      <c r="S131" s="438"/>
      <c r="T131" s="438"/>
      <c r="U131" s="438"/>
    </row>
    <row r="132" spans="1:21" s="58" customFormat="1" ht="18">
      <c r="A132" s="535">
        <v>123</v>
      </c>
      <c r="B132" s="536" t="s">
        <v>84</v>
      </c>
      <c r="C132" s="537" t="s">
        <v>291</v>
      </c>
      <c r="D132" s="538">
        <v>40</v>
      </c>
      <c r="E132" s="539">
        <v>12560.519999999999</v>
      </c>
      <c r="F132" s="540">
        <v>2009.6831999999997</v>
      </c>
      <c r="G132" s="541">
        <v>14570.203199999998</v>
      </c>
      <c r="H132" s="542">
        <v>582808.12799999991</v>
      </c>
      <c r="I132" s="543" t="s">
        <v>388</v>
      </c>
      <c r="J132" s="545" t="s">
        <v>389</v>
      </c>
      <c r="K132" s="438">
        <v>11018</v>
      </c>
      <c r="L132" s="437"/>
      <c r="M132" s="437"/>
      <c r="N132" s="437"/>
      <c r="O132" s="437"/>
      <c r="P132" s="437"/>
      <c r="Q132" s="437"/>
      <c r="R132" s="437"/>
      <c r="S132" s="437"/>
      <c r="T132" s="437"/>
      <c r="U132" s="437"/>
    </row>
    <row r="133" spans="1:21" ht="18">
      <c r="A133" s="535">
        <v>124</v>
      </c>
      <c r="B133" s="536" t="s">
        <v>85</v>
      </c>
      <c r="C133" s="537" t="s">
        <v>291</v>
      </c>
      <c r="D133" s="538">
        <v>4</v>
      </c>
      <c r="E133" s="539">
        <v>12560.519999999999</v>
      </c>
      <c r="F133" s="540">
        <v>2009.6831999999997</v>
      </c>
      <c r="G133" s="541">
        <v>14570.203199999998</v>
      </c>
      <c r="H133" s="542">
        <v>58280.812799999992</v>
      </c>
      <c r="I133" s="543" t="s">
        <v>388</v>
      </c>
      <c r="J133" s="545" t="s">
        <v>389</v>
      </c>
      <c r="K133" s="438">
        <v>11018</v>
      </c>
      <c r="L133" s="419"/>
      <c r="M133" s="419"/>
      <c r="N133" s="419"/>
      <c r="O133" s="419"/>
      <c r="P133" s="419"/>
      <c r="Q133" s="419"/>
      <c r="R133" s="419"/>
      <c r="S133" s="419"/>
      <c r="T133" s="419"/>
      <c r="U133" s="419"/>
    </row>
    <row r="134" spans="1:21" ht="18">
      <c r="A134" s="535">
        <v>125</v>
      </c>
      <c r="B134" s="536" t="s">
        <v>86</v>
      </c>
      <c r="C134" s="537" t="s">
        <v>291</v>
      </c>
      <c r="D134" s="538">
        <v>12</v>
      </c>
      <c r="E134" s="539">
        <v>12560.519999999999</v>
      </c>
      <c r="F134" s="540">
        <v>2009.6831999999997</v>
      </c>
      <c r="G134" s="541">
        <v>14570.203199999998</v>
      </c>
      <c r="H134" s="542">
        <v>174842.43839999998</v>
      </c>
      <c r="I134" s="543" t="s">
        <v>388</v>
      </c>
      <c r="J134" s="545" t="s">
        <v>389</v>
      </c>
      <c r="K134" s="438">
        <v>11018</v>
      </c>
      <c r="L134" s="419"/>
      <c r="M134" s="419"/>
      <c r="N134" s="419"/>
      <c r="O134" s="419"/>
      <c r="P134" s="419"/>
      <c r="Q134" s="419"/>
      <c r="R134" s="419"/>
      <c r="S134" s="419"/>
      <c r="T134" s="419"/>
      <c r="U134" s="419"/>
    </row>
    <row r="135" spans="1:21" ht="18">
      <c r="A135" s="535">
        <v>126</v>
      </c>
      <c r="B135" s="548" t="s">
        <v>779</v>
      </c>
      <c r="C135" s="548" t="s">
        <v>291</v>
      </c>
      <c r="D135" s="538">
        <v>4</v>
      </c>
      <c r="E135" s="539">
        <v>12560.519999999999</v>
      </c>
      <c r="F135" s="540">
        <v>2009.6831999999997</v>
      </c>
      <c r="G135" s="541">
        <v>14570.203199999998</v>
      </c>
      <c r="H135" s="542">
        <v>58280.812799999992</v>
      </c>
      <c r="I135" s="543" t="s">
        <v>388</v>
      </c>
      <c r="J135" s="545" t="s">
        <v>389</v>
      </c>
      <c r="K135" s="438">
        <v>11018</v>
      </c>
      <c r="L135" s="419"/>
      <c r="M135" s="419"/>
      <c r="N135" s="419"/>
      <c r="O135" s="419"/>
      <c r="P135" s="419"/>
      <c r="Q135" s="419"/>
      <c r="R135" s="419"/>
      <c r="S135" s="419"/>
      <c r="T135" s="419"/>
      <c r="U135" s="419"/>
    </row>
    <row r="136" spans="1:21" ht="18">
      <c r="A136" s="535">
        <v>127</v>
      </c>
      <c r="B136" s="536" t="s">
        <v>87</v>
      </c>
      <c r="C136" s="537" t="s">
        <v>291</v>
      </c>
      <c r="D136" s="538">
        <v>48</v>
      </c>
      <c r="E136" s="539">
        <v>2394</v>
      </c>
      <c r="F136" s="540"/>
      <c r="G136" s="541">
        <v>2394</v>
      </c>
      <c r="H136" s="542">
        <v>114912</v>
      </c>
      <c r="I136" s="543" t="s">
        <v>397</v>
      </c>
      <c r="J136" s="544" t="s">
        <v>1397</v>
      </c>
      <c r="K136" s="419">
        <v>2100</v>
      </c>
      <c r="L136" s="419"/>
      <c r="M136" s="419"/>
      <c r="N136" s="419"/>
      <c r="O136" s="419"/>
      <c r="P136" s="419"/>
      <c r="Q136" s="419"/>
      <c r="R136" s="419"/>
      <c r="S136" s="419"/>
      <c r="T136" s="419"/>
      <c r="U136" s="419"/>
    </row>
    <row r="137" spans="1:21" ht="18">
      <c r="A137" s="535">
        <v>128</v>
      </c>
      <c r="B137" s="536" t="s">
        <v>88</v>
      </c>
      <c r="C137" s="537" t="s">
        <v>304</v>
      </c>
      <c r="D137" s="538">
        <v>12</v>
      </c>
      <c r="E137" s="539">
        <v>67258.86</v>
      </c>
      <c r="F137" s="540"/>
      <c r="G137" s="541">
        <v>67258.86</v>
      </c>
      <c r="H137" s="542">
        <v>807106.32000000007</v>
      </c>
      <c r="I137" s="543" t="s">
        <v>391</v>
      </c>
      <c r="J137" s="560" t="s">
        <v>392</v>
      </c>
      <c r="K137" s="419">
        <v>58999</v>
      </c>
      <c r="L137" s="419"/>
      <c r="M137" s="419"/>
      <c r="N137" s="419"/>
      <c r="O137" s="419"/>
      <c r="P137" s="419"/>
      <c r="Q137" s="419"/>
      <c r="R137" s="419"/>
      <c r="S137" s="419"/>
      <c r="T137" s="419"/>
      <c r="U137" s="419"/>
    </row>
    <row r="138" spans="1:21" ht="22">
      <c r="A138" s="535">
        <v>129</v>
      </c>
      <c r="B138" s="536" t="s">
        <v>89</v>
      </c>
      <c r="C138" s="537" t="s">
        <v>292</v>
      </c>
      <c r="D138" s="538">
        <v>600</v>
      </c>
      <c r="E138" s="539">
        <v>2217.6000000000004</v>
      </c>
      <c r="F138" s="540">
        <v>399.16800000000006</v>
      </c>
      <c r="G138" s="541">
        <v>2616.7680000000005</v>
      </c>
      <c r="H138" s="542">
        <v>1570060.8000000003</v>
      </c>
      <c r="I138" s="543" t="s">
        <v>365</v>
      </c>
      <c r="J138" s="544"/>
      <c r="K138" s="419">
        <v>1980</v>
      </c>
      <c r="L138" s="419"/>
      <c r="M138" s="419"/>
      <c r="N138" s="419"/>
      <c r="O138" s="419"/>
      <c r="P138" s="419"/>
      <c r="Q138" s="419"/>
      <c r="R138" s="419"/>
      <c r="S138" s="419"/>
      <c r="T138" s="419"/>
      <c r="U138" s="419"/>
    </row>
    <row r="139" spans="1:21" ht="18">
      <c r="A139" s="535">
        <v>130</v>
      </c>
      <c r="B139" s="548" t="s">
        <v>780</v>
      </c>
      <c r="C139" s="548" t="s">
        <v>292</v>
      </c>
      <c r="D139" s="538">
        <v>200</v>
      </c>
      <c r="E139" s="539">
        <v>4332</v>
      </c>
      <c r="F139" s="540"/>
      <c r="G139" s="541">
        <v>4332</v>
      </c>
      <c r="H139" s="542">
        <v>866400</v>
      </c>
      <c r="I139" s="543" t="s">
        <v>356</v>
      </c>
      <c r="J139" s="544" t="s">
        <v>1398</v>
      </c>
      <c r="K139" s="419">
        <v>3800</v>
      </c>
      <c r="L139" s="419"/>
      <c r="M139" s="419"/>
      <c r="N139" s="419"/>
      <c r="O139" s="419"/>
      <c r="P139" s="419"/>
      <c r="Q139" s="419"/>
      <c r="R139" s="419"/>
      <c r="S139" s="419"/>
      <c r="T139" s="419"/>
      <c r="U139" s="419"/>
    </row>
    <row r="140" spans="1:21" s="58" customFormat="1" ht="18">
      <c r="A140" s="535">
        <v>131</v>
      </c>
      <c r="B140" s="536" t="s">
        <v>90</v>
      </c>
      <c r="C140" s="537" t="s">
        <v>292</v>
      </c>
      <c r="D140" s="538">
        <v>6</v>
      </c>
      <c r="E140" s="539">
        <v>424536.00000000006</v>
      </c>
      <c r="F140" s="540"/>
      <c r="G140" s="541">
        <v>424536.00000000006</v>
      </c>
      <c r="H140" s="542">
        <v>2547216.0000000005</v>
      </c>
      <c r="I140" s="543" t="s">
        <v>420</v>
      </c>
      <c r="J140" s="544" t="s">
        <v>1399</v>
      </c>
      <c r="K140" s="437">
        <v>379050</v>
      </c>
      <c r="L140" s="437"/>
      <c r="M140" s="437"/>
      <c r="N140" s="437"/>
      <c r="O140" s="437"/>
      <c r="P140" s="437"/>
      <c r="Q140" s="437"/>
      <c r="R140" s="437"/>
      <c r="S140" s="437"/>
      <c r="T140" s="437"/>
      <c r="U140" s="437"/>
    </row>
    <row r="141" spans="1:21" ht="18">
      <c r="A141" s="535">
        <v>132</v>
      </c>
      <c r="B141" s="536" t="s">
        <v>91</v>
      </c>
      <c r="C141" s="537" t="s">
        <v>292</v>
      </c>
      <c r="D141" s="538">
        <v>8</v>
      </c>
      <c r="E141" s="539">
        <v>19380</v>
      </c>
      <c r="F141" s="540">
        <v>3100.8</v>
      </c>
      <c r="G141" s="541">
        <v>22480.799999999999</v>
      </c>
      <c r="H141" s="542">
        <v>179846.39999999999</v>
      </c>
      <c r="I141" s="543" t="s">
        <v>393</v>
      </c>
      <c r="J141" s="544" t="s">
        <v>394</v>
      </c>
      <c r="K141" s="419">
        <v>17000</v>
      </c>
      <c r="L141" s="419"/>
      <c r="M141" s="419"/>
      <c r="N141" s="419"/>
      <c r="O141" s="419"/>
      <c r="P141" s="419"/>
      <c r="Q141" s="419"/>
      <c r="R141" s="419"/>
      <c r="S141" s="419"/>
      <c r="T141" s="419"/>
      <c r="U141" s="419"/>
    </row>
    <row r="142" spans="1:21" ht="18">
      <c r="A142" s="535">
        <v>133</v>
      </c>
      <c r="B142" s="536" t="s">
        <v>92</v>
      </c>
      <c r="C142" s="537" t="s">
        <v>305</v>
      </c>
      <c r="D142" s="538">
        <v>8</v>
      </c>
      <c r="E142" s="539">
        <v>19380</v>
      </c>
      <c r="F142" s="557">
        <v>3100.8</v>
      </c>
      <c r="G142" s="541">
        <v>22480.799999999999</v>
      </c>
      <c r="H142" s="542">
        <v>179846.39999999999</v>
      </c>
      <c r="I142" s="543" t="s">
        <v>393</v>
      </c>
      <c r="J142" s="544" t="s">
        <v>394</v>
      </c>
      <c r="K142" s="419">
        <v>17000</v>
      </c>
      <c r="L142" s="419"/>
      <c r="M142" s="419"/>
      <c r="N142" s="419"/>
      <c r="O142" s="419"/>
      <c r="P142" s="419"/>
      <c r="Q142" s="419"/>
      <c r="R142" s="419"/>
      <c r="S142" s="419"/>
      <c r="T142" s="419"/>
      <c r="U142" s="419"/>
    </row>
    <row r="143" spans="1:21" s="60" customFormat="1" ht="18">
      <c r="A143" s="535">
        <v>134</v>
      </c>
      <c r="B143" s="536" t="s">
        <v>93</v>
      </c>
      <c r="C143" s="537" t="s">
        <v>306</v>
      </c>
      <c r="D143" s="538">
        <v>10</v>
      </c>
      <c r="E143" s="539">
        <v>22024.799999999999</v>
      </c>
      <c r="F143" s="557">
        <v>3523.9679999999998</v>
      </c>
      <c r="G143" s="541">
        <v>25548.768</v>
      </c>
      <c r="H143" s="542">
        <v>255487.68</v>
      </c>
      <c r="I143" s="543" t="s">
        <v>375</v>
      </c>
      <c r="J143" s="560" t="s">
        <v>395</v>
      </c>
      <c r="K143" s="438">
        <v>19320</v>
      </c>
      <c r="L143" s="438"/>
      <c r="M143" s="438"/>
      <c r="N143" s="438"/>
      <c r="O143" s="438"/>
      <c r="P143" s="438"/>
      <c r="Q143" s="438"/>
      <c r="R143" s="438"/>
      <c r="S143" s="438"/>
      <c r="T143" s="438"/>
      <c r="U143" s="438"/>
    </row>
    <row r="144" spans="1:21" s="54" customFormat="1" ht="18">
      <c r="A144" s="535">
        <v>135</v>
      </c>
      <c r="B144" s="536" t="s">
        <v>94</v>
      </c>
      <c r="C144" s="537" t="s">
        <v>306</v>
      </c>
      <c r="D144" s="538">
        <v>16</v>
      </c>
      <c r="E144" s="539">
        <v>22024.799999999999</v>
      </c>
      <c r="F144" s="540">
        <v>3523.9679999999998</v>
      </c>
      <c r="G144" s="541">
        <v>25548.768</v>
      </c>
      <c r="H144" s="542">
        <v>408780.288</v>
      </c>
      <c r="I144" s="546" t="s">
        <v>375</v>
      </c>
      <c r="J144" s="560" t="s">
        <v>395</v>
      </c>
      <c r="K144" s="435">
        <v>19320</v>
      </c>
      <c r="L144" s="435"/>
      <c r="M144" s="435"/>
      <c r="N144" s="435"/>
      <c r="O144" s="435"/>
      <c r="P144" s="435"/>
      <c r="Q144" s="435"/>
      <c r="R144" s="435"/>
      <c r="S144" s="435"/>
      <c r="T144" s="435"/>
      <c r="U144" s="435"/>
    </row>
    <row r="145" spans="1:21" s="54" customFormat="1" ht="18">
      <c r="A145" s="535">
        <v>136</v>
      </c>
      <c r="B145" s="536" t="s">
        <v>95</v>
      </c>
      <c r="C145" s="537" t="s">
        <v>307</v>
      </c>
      <c r="D145" s="538">
        <v>100</v>
      </c>
      <c r="E145" s="539">
        <v>18816</v>
      </c>
      <c r="F145" s="540">
        <v>3010.56</v>
      </c>
      <c r="G145" s="541">
        <v>21826.560000000001</v>
      </c>
      <c r="H145" s="542">
        <v>2182656</v>
      </c>
      <c r="I145" s="546" t="s">
        <v>1400</v>
      </c>
      <c r="J145" s="545" t="s">
        <v>1401</v>
      </c>
      <c r="K145" s="435">
        <v>16800</v>
      </c>
      <c r="L145" s="435"/>
      <c r="M145" s="435"/>
      <c r="N145" s="435"/>
      <c r="O145" s="435"/>
      <c r="P145" s="435"/>
      <c r="Q145" s="435"/>
      <c r="R145" s="435"/>
      <c r="S145" s="435"/>
      <c r="T145" s="435"/>
      <c r="U145" s="435"/>
    </row>
    <row r="146" spans="1:21" s="54" customFormat="1" ht="18">
      <c r="A146" s="535">
        <v>137</v>
      </c>
      <c r="B146" s="536" t="s">
        <v>96</v>
      </c>
      <c r="C146" s="537" t="s">
        <v>292</v>
      </c>
      <c r="D146" s="538">
        <v>8</v>
      </c>
      <c r="E146" s="539">
        <v>0</v>
      </c>
      <c r="F146" s="557"/>
      <c r="G146" s="541">
        <v>0</v>
      </c>
      <c r="H146" s="542">
        <v>0</v>
      </c>
      <c r="I146" s="546"/>
      <c r="J146" s="556"/>
      <c r="K146" s="419"/>
      <c r="L146" s="419"/>
      <c r="M146" s="435"/>
      <c r="N146" s="435"/>
      <c r="O146" s="435"/>
      <c r="P146" s="435"/>
      <c r="Q146" s="435"/>
      <c r="R146" s="435"/>
      <c r="S146" s="435"/>
      <c r="T146" s="435"/>
      <c r="U146" s="435"/>
    </row>
    <row r="147" spans="1:21" s="54" customFormat="1" ht="18">
      <c r="A147" s="535">
        <v>138</v>
      </c>
      <c r="B147" s="536" t="s">
        <v>97</v>
      </c>
      <c r="C147" s="537" t="s">
        <v>307</v>
      </c>
      <c r="D147" s="538">
        <v>80</v>
      </c>
      <c r="E147" s="539">
        <v>19152.000000000004</v>
      </c>
      <c r="F147" s="540">
        <v>3064.3200000000006</v>
      </c>
      <c r="G147" s="541">
        <v>22216.320000000003</v>
      </c>
      <c r="H147" s="542">
        <v>1777305.6000000003</v>
      </c>
      <c r="I147" s="546" t="s">
        <v>1400</v>
      </c>
      <c r="J147" s="545" t="s">
        <v>1401</v>
      </c>
      <c r="K147" s="435">
        <v>17100</v>
      </c>
      <c r="L147" s="435"/>
      <c r="M147" s="435"/>
      <c r="N147" s="435"/>
      <c r="O147" s="435"/>
      <c r="P147" s="435"/>
      <c r="Q147" s="435"/>
      <c r="R147" s="435"/>
      <c r="S147" s="435"/>
      <c r="T147" s="435"/>
      <c r="U147" s="435"/>
    </row>
    <row r="148" spans="1:21" ht="22">
      <c r="A148" s="535">
        <v>139</v>
      </c>
      <c r="B148" s="536" t="s">
        <v>781</v>
      </c>
      <c r="C148" s="537" t="s">
        <v>313</v>
      </c>
      <c r="D148" s="538">
        <v>10</v>
      </c>
      <c r="E148" s="539">
        <v>0</v>
      </c>
      <c r="F148" s="540"/>
      <c r="G148" s="541">
        <v>0</v>
      </c>
      <c r="H148" s="542">
        <v>0</v>
      </c>
      <c r="I148" s="543"/>
      <c r="J148" s="544"/>
      <c r="K148" s="419"/>
      <c r="L148" s="419"/>
      <c r="M148" s="419"/>
      <c r="N148" s="419"/>
      <c r="O148" s="419"/>
      <c r="P148" s="419"/>
      <c r="Q148" s="419"/>
      <c r="R148" s="419"/>
      <c r="S148" s="419"/>
      <c r="T148" s="419"/>
      <c r="U148" s="419"/>
    </row>
    <row r="149" spans="1:21" ht="18">
      <c r="A149" s="535">
        <v>140</v>
      </c>
      <c r="B149" s="536" t="s">
        <v>98</v>
      </c>
      <c r="C149" s="537" t="s">
        <v>292</v>
      </c>
      <c r="D149" s="538">
        <v>1200</v>
      </c>
      <c r="E149" s="539">
        <v>87.779999999999987</v>
      </c>
      <c r="F149" s="540">
        <v>14.044799999999999</v>
      </c>
      <c r="G149" s="541">
        <v>101.82479999999998</v>
      </c>
      <c r="H149" s="542">
        <v>122189.75999999998</v>
      </c>
      <c r="I149" s="543" t="s">
        <v>373</v>
      </c>
      <c r="J149" s="544" t="s">
        <v>1359</v>
      </c>
      <c r="K149" s="419">
        <v>77</v>
      </c>
      <c r="L149" s="419"/>
      <c r="M149" s="419"/>
      <c r="N149" s="419"/>
      <c r="O149" s="419"/>
      <c r="P149" s="419"/>
      <c r="Q149" s="419"/>
      <c r="R149" s="419"/>
      <c r="S149" s="419"/>
      <c r="T149" s="419"/>
      <c r="U149" s="419"/>
    </row>
    <row r="150" spans="1:21" s="54" customFormat="1" ht="18">
      <c r="A150" s="535">
        <v>141</v>
      </c>
      <c r="B150" s="536" t="s">
        <v>99</v>
      </c>
      <c r="C150" s="537" t="s">
        <v>292</v>
      </c>
      <c r="D150" s="538">
        <v>10</v>
      </c>
      <c r="E150" s="539">
        <v>0</v>
      </c>
      <c r="F150" s="540">
        <v>0</v>
      </c>
      <c r="G150" s="541">
        <v>0</v>
      </c>
      <c r="H150" s="542">
        <v>0</v>
      </c>
      <c r="I150" s="546"/>
      <c r="J150" s="556"/>
      <c r="K150" s="419"/>
      <c r="L150" s="419"/>
      <c r="M150" s="435"/>
      <c r="N150" s="435"/>
      <c r="O150" s="435"/>
      <c r="P150" s="435"/>
      <c r="Q150" s="435"/>
      <c r="R150" s="435"/>
      <c r="S150" s="435"/>
      <c r="T150" s="435"/>
      <c r="U150" s="435"/>
    </row>
    <row r="151" spans="1:21" ht="18">
      <c r="A151" s="535">
        <v>142</v>
      </c>
      <c r="B151" s="536" t="s">
        <v>100</v>
      </c>
      <c r="C151" s="537" t="s">
        <v>292</v>
      </c>
      <c r="D151" s="538">
        <v>5600</v>
      </c>
      <c r="E151" s="539">
        <v>1311.5200000000002</v>
      </c>
      <c r="F151" s="540"/>
      <c r="G151" s="541">
        <v>1311.5200000000002</v>
      </c>
      <c r="H151" s="542">
        <v>7344512.0000000009</v>
      </c>
      <c r="I151" s="543" t="s">
        <v>344</v>
      </c>
      <c r="J151" s="544" t="s">
        <v>535</v>
      </c>
      <c r="K151" s="419">
        <v>1171</v>
      </c>
      <c r="L151" s="419"/>
      <c r="M151" s="419"/>
      <c r="N151" s="419"/>
      <c r="O151" s="419"/>
      <c r="P151" s="419"/>
      <c r="Q151" s="419"/>
      <c r="R151" s="419"/>
      <c r="S151" s="419"/>
      <c r="T151" s="419"/>
      <c r="U151" s="419"/>
    </row>
    <row r="152" spans="1:21" ht="18">
      <c r="A152" s="535">
        <v>143</v>
      </c>
      <c r="B152" s="536" t="s">
        <v>101</v>
      </c>
      <c r="C152" s="537" t="s">
        <v>292</v>
      </c>
      <c r="D152" s="538">
        <v>8</v>
      </c>
      <c r="E152" s="539">
        <v>20734.32</v>
      </c>
      <c r="F152" s="557">
        <v>3317.4911999999999</v>
      </c>
      <c r="G152" s="541">
        <v>24051.8112</v>
      </c>
      <c r="H152" s="542">
        <v>192414.4896</v>
      </c>
      <c r="I152" s="543" t="s">
        <v>344</v>
      </c>
      <c r="J152" s="563" t="s">
        <v>372</v>
      </c>
      <c r="K152" s="419">
        <v>18188</v>
      </c>
      <c r="L152" s="419"/>
      <c r="M152" s="419"/>
      <c r="N152" s="419"/>
      <c r="O152" s="419"/>
      <c r="P152" s="419"/>
      <c r="Q152" s="419"/>
      <c r="R152" s="419"/>
      <c r="S152" s="419"/>
      <c r="T152" s="419"/>
      <c r="U152" s="419"/>
    </row>
    <row r="153" spans="1:21" ht="18">
      <c r="A153" s="535">
        <v>144</v>
      </c>
      <c r="B153" s="536" t="s">
        <v>102</v>
      </c>
      <c r="C153" s="537" t="s">
        <v>292</v>
      </c>
      <c r="D153" s="538">
        <v>200</v>
      </c>
      <c r="E153" s="539">
        <v>1709.9999999999998</v>
      </c>
      <c r="F153" s="540"/>
      <c r="G153" s="541">
        <v>1709.9999999999998</v>
      </c>
      <c r="H153" s="542">
        <v>341999.99999999994</v>
      </c>
      <c r="I153" s="543" t="s">
        <v>363</v>
      </c>
      <c r="J153" s="544" t="s">
        <v>1402</v>
      </c>
      <c r="K153" s="419">
        <v>1500</v>
      </c>
      <c r="L153" s="419"/>
      <c r="M153" s="419"/>
      <c r="N153" s="419"/>
      <c r="O153" s="419"/>
      <c r="P153" s="419"/>
      <c r="Q153" s="419"/>
      <c r="R153" s="419"/>
      <c r="S153" s="419"/>
      <c r="T153" s="419"/>
      <c r="U153" s="419"/>
    </row>
    <row r="154" spans="1:21" ht="18">
      <c r="A154" s="535">
        <v>145</v>
      </c>
      <c r="B154" s="536" t="s">
        <v>103</v>
      </c>
      <c r="C154" s="537" t="s">
        <v>308</v>
      </c>
      <c r="D154" s="538">
        <v>60</v>
      </c>
      <c r="E154" s="539">
        <v>40320.000000000007</v>
      </c>
      <c r="F154" s="540"/>
      <c r="G154" s="541">
        <v>40320.000000000007</v>
      </c>
      <c r="H154" s="542">
        <v>2419200.0000000005</v>
      </c>
      <c r="I154" s="543" t="s">
        <v>397</v>
      </c>
      <c r="J154" s="544" t="s">
        <v>708</v>
      </c>
      <c r="K154" s="419">
        <v>36000</v>
      </c>
      <c r="L154" s="419"/>
      <c r="M154" s="419"/>
      <c r="N154" s="419"/>
      <c r="O154" s="419"/>
      <c r="P154" s="419"/>
      <c r="Q154" s="419"/>
      <c r="R154" s="419"/>
      <c r="S154" s="419"/>
      <c r="T154" s="419"/>
      <c r="U154" s="419"/>
    </row>
    <row r="155" spans="1:21" ht="18">
      <c r="A155" s="535">
        <v>146</v>
      </c>
      <c r="B155" s="536" t="s">
        <v>104</v>
      </c>
      <c r="C155" s="537" t="s">
        <v>303</v>
      </c>
      <c r="D155" s="538">
        <v>40</v>
      </c>
      <c r="E155" s="539">
        <v>25200.000000000004</v>
      </c>
      <c r="F155" s="540"/>
      <c r="G155" s="541">
        <v>25200.000000000004</v>
      </c>
      <c r="H155" s="542">
        <v>1008000.0000000001</v>
      </c>
      <c r="I155" s="543" t="s">
        <v>397</v>
      </c>
      <c r="J155" s="544" t="s">
        <v>921</v>
      </c>
      <c r="K155" s="419">
        <v>22500</v>
      </c>
      <c r="L155" s="419"/>
      <c r="M155" s="419"/>
      <c r="N155" s="419"/>
      <c r="O155" s="419"/>
      <c r="P155" s="419"/>
      <c r="Q155" s="419"/>
      <c r="R155" s="419"/>
      <c r="S155" s="419"/>
      <c r="T155" s="419"/>
      <c r="U155" s="419"/>
    </row>
    <row r="156" spans="1:21" ht="18">
      <c r="A156" s="535">
        <v>147</v>
      </c>
      <c r="B156" s="536" t="s">
        <v>105</v>
      </c>
      <c r="C156" s="537" t="s">
        <v>309</v>
      </c>
      <c r="D156" s="538">
        <v>120</v>
      </c>
      <c r="E156" s="539">
        <v>25200.000000000004</v>
      </c>
      <c r="F156" s="540"/>
      <c r="G156" s="541">
        <v>25200.000000000004</v>
      </c>
      <c r="H156" s="542">
        <v>3024000.0000000005</v>
      </c>
      <c r="I156" s="543" t="s">
        <v>397</v>
      </c>
      <c r="J156" s="544" t="s">
        <v>921</v>
      </c>
      <c r="K156" s="419">
        <v>22500</v>
      </c>
      <c r="L156" s="419"/>
      <c r="M156" s="419"/>
      <c r="N156" s="419"/>
      <c r="O156" s="419"/>
      <c r="P156" s="419"/>
      <c r="Q156" s="419"/>
      <c r="R156" s="419"/>
      <c r="S156" s="419"/>
      <c r="T156" s="419"/>
      <c r="U156" s="419"/>
    </row>
    <row r="157" spans="1:21" ht="18">
      <c r="A157" s="535">
        <v>148</v>
      </c>
      <c r="B157" s="536" t="s">
        <v>106</v>
      </c>
      <c r="C157" s="537" t="s">
        <v>310</v>
      </c>
      <c r="D157" s="538">
        <v>80</v>
      </c>
      <c r="E157" s="539">
        <v>28000.000000000004</v>
      </c>
      <c r="F157" s="540"/>
      <c r="G157" s="541">
        <v>28000.000000000004</v>
      </c>
      <c r="H157" s="542">
        <v>2240000.0000000005</v>
      </c>
      <c r="I157" s="543" t="s">
        <v>397</v>
      </c>
      <c r="J157" s="544" t="s">
        <v>1403</v>
      </c>
      <c r="K157" s="419">
        <v>25000</v>
      </c>
      <c r="L157" s="419"/>
      <c r="M157" s="419"/>
      <c r="N157" s="419"/>
      <c r="O157" s="419"/>
      <c r="P157" s="419"/>
      <c r="Q157" s="419"/>
      <c r="R157" s="419"/>
      <c r="S157" s="419"/>
      <c r="T157" s="419"/>
      <c r="U157" s="419"/>
    </row>
    <row r="158" spans="1:21" ht="18">
      <c r="A158" s="535">
        <v>149</v>
      </c>
      <c r="B158" s="536" t="s">
        <v>782</v>
      </c>
      <c r="C158" s="537" t="s">
        <v>292</v>
      </c>
      <c r="D158" s="538">
        <v>160</v>
      </c>
      <c r="E158" s="539">
        <v>535.79999999999995</v>
      </c>
      <c r="F158" s="540">
        <v>85.727999999999994</v>
      </c>
      <c r="G158" s="541">
        <v>621.52799999999991</v>
      </c>
      <c r="H158" s="542">
        <v>99444.479999999981</v>
      </c>
      <c r="I158" s="543" t="s">
        <v>373</v>
      </c>
      <c r="J158" s="544" t="s">
        <v>1404</v>
      </c>
      <c r="K158" s="419">
        <v>470</v>
      </c>
      <c r="L158" s="419"/>
      <c r="M158" s="419"/>
      <c r="N158" s="419"/>
      <c r="O158" s="419"/>
      <c r="P158" s="419"/>
      <c r="Q158" s="419"/>
      <c r="R158" s="419"/>
      <c r="S158" s="419"/>
      <c r="T158" s="419"/>
      <c r="U158" s="419"/>
    </row>
    <row r="159" spans="1:21" ht="18">
      <c r="A159" s="535">
        <v>150</v>
      </c>
      <c r="B159" s="536" t="s">
        <v>783</v>
      </c>
      <c r="C159" s="537"/>
      <c r="D159" s="538">
        <v>100</v>
      </c>
      <c r="E159" s="539">
        <v>73368.960000000006</v>
      </c>
      <c r="F159" s="540"/>
      <c r="G159" s="541">
        <v>73368.960000000006</v>
      </c>
      <c r="H159" s="542">
        <v>7336896.0000000009</v>
      </c>
      <c r="I159" s="543" t="s">
        <v>348</v>
      </c>
      <c r="J159" s="560" t="s">
        <v>401</v>
      </c>
      <c r="K159" s="419">
        <v>65508</v>
      </c>
      <c r="L159" s="419"/>
      <c r="M159" s="419"/>
      <c r="N159" s="419"/>
      <c r="O159" s="419"/>
      <c r="P159" s="419"/>
      <c r="Q159" s="419"/>
      <c r="R159" s="419"/>
      <c r="S159" s="419"/>
      <c r="T159" s="419"/>
      <c r="U159" s="419"/>
    </row>
    <row r="160" spans="1:21" ht="18">
      <c r="A160" s="535">
        <v>151</v>
      </c>
      <c r="B160" s="536" t="s">
        <v>784</v>
      </c>
      <c r="C160" s="537" t="s">
        <v>292</v>
      </c>
      <c r="D160" s="538">
        <v>200</v>
      </c>
      <c r="E160" s="539">
        <v>5075.28</v>
      </c>
      <c r="F160" s="540">
        <v>812.04480000000001</v>
      </c>
      <c r="G160" s="541">
        <v>5887.3247999999994</v>
      </c>
      <c r="H160" s="542">
        <v>1177464.96</v>
      </c>
      <c r="I160" s="543" t="s">
        <v>348</v>
      </c>
      <c r="J160" s="560" t="s">
        <v>401</v>
      </c>
      <c r="K160" s="419">
        <v>4452</v>
      </c>
      <c r="L160" s="419"/>
      <c r="M160" s="419"/>
      <c r="N160" s="419"/>
      <c r="O160" s="419"/>
      <c r="P160" s="419"/>
      <c r="Q160" s="419"/>
      <c r="R160" s="419"/>
      <c r="S160" s="419"/>
      <c r="T160" s="419"/>
      <c r="U160" s="419"/>
    </row>
    <row r="161" spans="1:21" ht="18">
      <c r="A161" s="535">
        <v>152</v>
      </c>
      <c r="B161" s="536" t="s">
        <v>785</v>
      </c>
      <c r="C161" s="537" t="s">
        <v>292</v>
      </c>
      <c r="D161" s="538">
        <v>400</v>
      </c>
      <c r="E161" s="539">
        <v>4986.2400000000007</v>
      </c>
      <c r="F161" s="540">
        <v>797.79840000000013</v>
      </c>
      <c r="G161" s="541">
        <v>5784.0384000000013</v>
      </c>
      <c r="H161" s="542">
        <v>2313615.3600000003</v>
      </c>
      <c r="I161" s="543" t="s">
        <v>348</v>
      </c>
      <c r="J161" s="560" t="s">
        <v>401</v>
      </c>
      <c r="K161" s="419">
        <v>4452</v>
      </c>
      <c r="L161" s="419"/>
      <c r="M161" s="419"/>
      <c r="N161" s="419"/>
      <c r="O161" s="419"/>
      <c r="P161" s="419"/>
      <c r="Q161" s="419"/>
      <c r="R161" s="419"/>
      <c r="S161" s="419"/>
      <c r="T161" s="419"/>
      <c r="U161" s="419"/>
    </row>
    <row r="162" spans="1:21" ht="18">
      <c r="A162" s="535">
        <v>153</v>
      </c>
      <c r="B162" s="536" t="s">
        <v>786</v>
      </c>
      <c r="C162" s="537" t="s">
        <v>292</v>
      </c>
      <c r="D162" s="538">
        <v>200</v>
      </c>
      <c r="E162" s="539">
        <v>4986.2400000000007</v>
      </c>
      <c r="F162" s="540">
        <v>797.79840000000013</v>
      </c>
      <c r="G162" s="541">
        <v>5784.0384000000013</v>
      </c>
      <c r="H162" s="542">
        <v>1156807.6800000002</v>
      </c>
      <c r="I162" s="543" t="s">
        <v>348</v>
      </c>
      <c r="J162" s="560" t="s">
        <v>401</v>
      </c>
      <c r="K162" s="419">
        <v>4452</v>
      </c>
      <c r="L162" s="419"/>
      <c r="M162" s="419"/>
      <c r="N162" s="419"/>
      <c r="O162" s="419"/>
      <c r="P162" s="419"/>
      <c r="Q162" s="419"/>
      <c r="R162" s="419"/>
      <c r="S162" s="419"/>
      <c r="T162" s="419"/>
      <c r="U162" s="419"/>
    </row>
    <row r="163" spans="1:21" ht="18">
      <c r="A163" s="535">
        <v>154</v>
      </c>
      <c r="B163" s="536" t="s">
        <v>107</v>
      </c>
      <c r="C163" s="537" t="s">
        <v>292</v>
      </c>
      <c r="D163" s="538">
        <v>200</v>
      </c>
      <c r="E163" s="539">
        <v>43918.560000000005</v>
      </c>
      <c r="F163" s="540"/>
      <c r="G163" s="541">
        <v>43918.560000000005</v>
      </c>
      <c r="H163" s="542">
        <v>8783712.0000000019</v>
      </c>
      <c r="I163" s="543" t="s">
        <v>379</v>
      </c>
      <c r="J163" s="544" t="s">
        <v>402</v>
      </c>
      <c r="K163" s="419">
        <v>39213</v>
      </c>
      <c r="L163" s="419"/>
      <c r="M163" s="419"/>
      <c r="N163" s="419"/>
      <c r="O163" s="419"/>
      <c r="P163" s="419"/>
      <c r="Q163" s="419"/>
      <c r="R163" s="419"/>
      <c r="S163" s="419"/>
      <c r="T163" s="419"/>
      <c r="U163" s="419"/>
    </row>
    <row r="164" spans="1:21" ht="22">
      <c r="A164" s="535">
        <v>155</v>
      </c>
      <c r="B164" s="536" t="s">
        <v>108</v>
      </c>
      <c r="C164" s="537" t="s">
        <v>14</v>
      </c>
      <c r="D164" s="538">
        <v>4</v>
      </c>
      <c r="E164" s="539">
        <v>0</v>
      </c>
      <c r="F164" s="540"/>
      <c r="G164" s="541">
        <v>0</v>
      </c>
      <c r="H164" s="542">
        <v>0</v>
      </c>
      <c r="I164" s="543"/>
      <c r="J164" s="544"/>
      <c r="K164" s="419"/>
      <c r="L164" s="419"/>
      <c r="M164" s="419"/>
      <c r="N164" s="419"/>
      <c r="O164" s="419"/>
      <c r="P164" s="419"/>
      <c r="Q164" s="419"/>
      <c r="R164" s="419"/>
      <c r="S164" s="419"/>
      <c r="T164" s="419"/>
      <c r="U164" s="419"/>
    </row>
    <row r="165" spans="1:21" ht="18">
      <c r="A165" s="535">
        <v>156</v>
      </c>
      <c r="B165" s="536" t="s">
        <v>109</v>
      </c>
      <c r="C165" s="537" t="s">
        <v>311</v>
      </c>
      <c r="D165" s="538">
        <v>200</v>
      </c>
      <c r="E165" s="539">
        <v>6048.0000000000009</v>
      </c>
      <c r="F165" s="540"/>
      <c r="G165" s="541">
        <v>6048.0000000000009</v>
      </c>
      <c r="H165" s="542">
        <v>1209600.0000000002</v>
      </c>
      <c r="I165" s="543" t="s">
        <v>365</v>
      </c>
      <c r="J165" s="545" t="s">
        <v>710</v>
      </c>
      <c r="K165" s="419">
        <v>5400</v>
      </c>
      <c r="L165" s="419"/>
      <c r="M165" s="419"/>
      <c r="N165" s="419"/>
      <c r="O165" s="419"/>
      <c r="P165" s="419"/>
      <c r="Q165" s="419"/>
      <c r="R165" s="419"/>
      <c r="S165" s="419"/>
      <c r="T165" s="419"/>
      <c r="U165" s="419"/>
    </row>
    <row r="166" spans="1:21" ht="18">
      <c r="A166" s="535">
        <v>157</v>
      </c>
      <c r="B166" s="536" t="s">
        <v>110</v>
      </c>
      <c r="C166" s="537" t="s">
        <v>292</v>
      </c>
      <c r="D166" s="538">
        <v>48</v>
      </c>
      <c r="E166" s="539">
        <v>7404.2999999999993</v>
      </c>
      <c r="F166" s="540"/>
      <c r="G166" s="541">
        <v>7404.2999999999993</v>
      </c>
      <c r="H166" s="542">
        <v>355406.39999999997</v>
      </c>
      <c r="I166" s="543" t="s">
        <v>379</v>
      </c>
      <c r="J166" s="563" t="s">
        <v>403</v>
      </c>
      <c r="K166" s="419">
        <v>6495</v>
      </c>
      <c r="L166" s="419"/>
      <c r="M166" s="419"/>
      <c r="N166" s="419"/>
      <c r="O166" s="419"/>
      <c r="P166" s="419"/>
      <c r="Q166" s="419"/>
      <c r="R166" s="419"/>
      <c r="S166" s="419"/>
      <c r="T166" s="419"/>
      <c r="U166" s="419"/>
    </row>
    <row r="167" spans="1:21" ht="18">
      <c r="A167" s="535">
        <v>158</v>
      </c>
      <c r="B167" s="536" t="s">
        <v>111</v>
      </c>
      <c r="C167" s="537" t="s">
        <v>292</v>
      </c>
      <c r="D167" s="538">
        <v>48</v>
      </c>
      <c r="E167" s="539">
        <v>0</v>
      </c>
      <c r="F167" s="540"/>
      <c r="G167" s="541">
        <v>0</v>
      </c>
      <c r="H167" s="542">
        <v>0</v>
      </c>
      <c r="I167" s="543"/>
      <c r="J167" s="544"/>
      <c r="K167" s="419"/>
      <c r="L167" s="419"/>
      <c r="M167" s="419"/>
      <c r="N167" s="419"/>
      <c r="O167" s="419"/>
      <c r="P167" s="419"/>
      <c r="Q167" s="419"/>
      <c r="R167" s="419"/>
      <c r="S167" s="419"/>
      <c r="T167" s="419"/>
      <c r="U167" s="419"/>
    </row>
    <row r="168" spans="1:21" ht="18">
      <c r="A168" s="535">
        <v>159</v>
      </c>
      <c r="B168" s="536" t="s">
        <v>112</v>
      </c>
      <c r="C168" s="537" t="s">
        <v>292</v>
      </c>
      <c r="D168" s="538">
        <v>40</v>
      </c>
      <c r="E168" s="539">
        <v>1018.0199999999999</v>
      </c>
      <c r="F168" s="540"/>
      <c r="G168" s="541">
        <v>1018.0199999999999</v>
      </c>
      <c r="H168" s="542">
        <v>40720.799999999996</v>
      </c>
      <c r="I168" s="543" t="s">
        <v>386</v>
      </c>
      <c r="J168" s="544" t="s">
        <v>1320</v>
      </c>
      <c r="K168" s="419">
        <v>893</v>
      </c>
      <c r="L168" s="419"/>
      <c r="M168" s="419"/>
      <c r="N168" s="419"/>
      <c r="O168" s="419"/>
      <c r="P168" s="419"/>
      <c r="Q168" s="419"/>
      <c r="R168" s="419"/>
      <c r="S168" s="419"/>
      <c r="T168" s="419"/>
      <c r="U168" s="419"/>
    </row>
    <row r="169" spans="1:21" ht="18">
      <c r="A169" s="535">
        <v>160</v>
      </c>
      <c r="B169" s="536" t="s">
        <v>113</v>
      </c>
      <c r="C169" s="537" t="s">
        <v>292</v>
      </c>
      <c r="D169" s="538">
        <v>250</v>
      </c>
      <c r="E169" s="539">
        <v>1018.0199999999999</v>
      </c>
      <c r="F169" s="565"/>
      <c r="G169" s="541">
        <v>1018.0199999999999</v>
      </c>
      <c r="H169" s="542">
        <v>254504.99999999997</v>
      </c>
      <c r="I169" s="543" t="s">
        <v>386</v>
      </c>
      <c r="J169" s="544" t="s">
        <v>1320</v>
      </c>
      <c r="K169" s="419">
        <v>893</v>
      </c>
      <c r="L169" s="419"/>
      <c r="M169" s="419"/>
      <c r="N169" s="419"/>
      <c r="O169" s="419"/>
      <c r="P169" s="419"/>
      <c r="Q169" s="419"/>
      <c r="R169" s="419"/>
      <c r="S169" s="419"/>
      <c r="T169" s="419"/>
      <c r="U169" s="419"/>
    </row>
    <row r="170" spans="1:21" ht="18">
      <c r="A170" s="535">
        <v>161</v>
      </c>
      <c r="B170" s="536" t="s">
        <v>114</v>
      </c>
      <c r="C170" s="537" t="s">
        <v>312</v>
      </c>
      <c r="D170" s="538">
        <v>4</v>
      </c>
      <c r="E170" s="539">
        <v>0</v>
      </c>
      <c r="F170" s="540"/>
      <c r="G170" s="541">
        <v>0</v>
      </c>
      <c r="H170" s="542">
        <v>0</v>
      </c>
      <c r="I170" s="543"/>
      <c r="J170" s="544"/>
      <c r="K170" s="419"/>
      <c r="L170" s="419"/>
      <c r="M170" s="419"/>
      <c r="N170" s="419"/>
      <c r="O170" s="419"/>
      <c r="P170" s="419"/>
      <c r="Q170" s="419"/>
      <c r="R170" s="419"/>
      <c r="S170" s="419"/>
      <c r="T170" s="419"/>
      <c r="U170" s="419"/>
    </row>
    <row r="171" spans="1:21" ht="18">
      <c r="A171" s="535">
        <v>162</v>
      </c>
      <c r="B171" s="536" t="s">
        <v>115</v>
      </c>
      <c r="C171" s="537" t="s">
        <v>292</v>
      </c>
      <c r="D171" s="538">
        <v>30</v>
      </c>
      <c r="E171" s="539">
        <v>20139.239999999998</v>
      </c>
      <c r="F171" s="550">
        <v>3222.2783999999997</v>
      </c>
      <c r="G171" s="541">
        <v>23361.518399999997</v>
      </c>
      <c r="H171" s="542">
        <v>700845.55199999991</v>
      </c>
      <c r="I171" s="543" t="s">
        <v>337</v>
      </c>
      <c r="J171" s="544" t="s">
        <v>698</v>
      </c>
      <c r="K171" s="419">
        <v>17666</v>
      </c>
      <c r="L171" s="419"/>
      <c r="M171" s="419"/>
      <c r="N171" s="419"/>
      <c r="O171" s="419"/>
      <c r="P171" s="419"/>
      <c r="Q171" s="419"/>
      <c r="R171" s="419"/>
      <c r="S171" s="419"/>
      <c r="T171" s="419"/>
      <c r="U171" s="419"/>
    </row>
    <row r="172" spans="1:21" s="67" customFormat="1" ht="18">
      <c r="A172" s="535">
        <v>163</v>
      </c>
      <c r="B172" s="536" t="s">
        <v>116</v>
      </c>
      <c r="C172" s="537" t="s">
        <v>292</v>
      </c>
      <c r="D172" s="538">
        <v>200</v>
      </c>
      <c r="E172" s="539">
        <v>5517.5999999999995</v>
      </c>
      <c r="F172" s="550">
        <v>882.81599999999992</v>
      </c>
      <c r="G172" s="541">
        <v>6400.4159999999993</v>
      </c>
      <c r="H172" s="542">
        <v>1280083.2</v>
      </c>
      <c r="I172" s="553" t="s">
        <v>337</v>
      </c>
      <c r="J172" s="545" t="s">
        <v>699</v>
      </c>
      <c r="K172" s="452">
        <v>4840</v>
      </c>
      <c r="L172" s="452"/>
      <c r="M172" s="452"/>
      <c r="N172" s="452"/>
      <c r="O172" s="452"/>
      <c r="P172" s="452"/>
      <c r="Q172" s="452"/>
      <c r="R172" s="452"/>
      <c r="S172" s="452"/>
      <c r="T172" s="452"/>
      <c r="U172" s="452"/>
    </row>
    <row r="173" spans="1:21" s="67" customFormat="1" ht="18">
      <c r="A173" s="535">
        <v>164</v>
      </c>
      <c r="B173" s="536" t="s">
        <v>117</v>
      </c>
      <c r="C173" s="537" t="s">
        <v>292</v>
      </c>
      <c r="D173" s="538">
        <v>6000</v>
      </c>
      <c r="E173" s="539">
        <v>112.85999999999999</v>
      </c>
      <c r="F173" s="550">
        <v>18.057599999999997</v>
      </c>
      <c r="G173" s="541">
        <v>130.91759999999999</v>
      </c>
      <c r="H173" s="542">
        <v>785505.6</v>
      </c>
      <c r="I173" s="553" t="s">
        <v>373</v>
      </c>
      <c r="J173" s="545" t="s">
        <v>1359</v>
      </c>
      <c r="K173" s="452">
        <v>99</v>
      </c>
      <c r="L173" s="452"/>
      <c r="M173" s="452"/>
      <c r="N173" s="452"/>
      <c r="O173" s="452"/>
      <c r="P173" s="452"/>
      <c r="Q173" s="452"/>
      <c r="R173" s="452"/>
      <c r="S173" s="452"/>
      <c r="T173" s="452"/>
      <c r="U173" s="452"/>
    </row>
    <row r="174" spans="1:21" s="67" customFormat="1" ht="18">
      <c r="A174" s="535">
        <v>165</v>
      </c>
      <c r="B174" s="536" t="s">
        <v>118</v>
      </c>
      <c r="C174" s="537" t="s">
        <v>313</v>
      </c>
      <c r="D174" s="538">
        <v>40</v>
      </c>
      <c r="E174" s="539">
        <v>0</v>
      </c>
      <c r="F174" s="550"/>
      <c r="G174" s="541">
        <v>0</v>
      </c>
      <c r="H174" s="542">
        <v>0</v>
      </c>
      <c r="I174" s="553"/>
      <c r="J174" s="545"/>
      <c r="K174" s="419"/>
      <c r="L174" s="419"/>
      <c r="M174" s="452"/>
      <c r="N174" s="452"/>
      <c r="O174" s="452"/>
      <c r="P174" s="452"/>
      <c r="Q174" s="452"/>
      <c r="R174" s="452"/>
      <c r="S174" s="452"/>
      <c r="T174" s="452"/>
      <c r="U174" s="452"/>
    </row>
    <row r="175" spans="1:21" ht="18">
      <c r="A175" s="535">
        <v>166</v>
      </c>
      <c r="B175" s="536" t="s">
        <v>119</v>
      </c>
      <c r="C175" s="537" t="s">
        <v>314</v>
      </c>
      <c r="D175" s="538">
        <v>120</v>
      </c>
      <c r="E175" s="539">
        <v>45920.000000000007</v>
      </c>
      <c r="F175" s="540">
        <v>0</v>
      </c>
      <c r="G175" s="541">
        <v>45920.000000000007</v>
      </c>
      <c r="H175" s="542">
        <v>5510400.0000000009</v>
      </c>
      <c r="I175" s="543" t="s">
        <v>1405</v>
      </c>
      <c r="J175" s="544" t="s">
        <v>569</v>
      </c>
      <c r="K175" s="419">
        <v>41000</v>
      </c>
      <c r="L175" s="419"/>
      <c r="M175" s="419"/>
      <c r="N175" s="419"/>
      <c r="O175" s="419"/>
      <c r="P175" s="419"/>
      <c r="Q175" s="419"/>
      <c r="R175" s="419"/>
      <c r="S175" s="419"/>
      <c r="T175" s="419"/>
      <c r="U175" s="419"/>
    </row>
    <row r="176" spans="1:21" s="67" customFormat="1" ht="18">
      <c r="A176" s="535">
        <v>167</v>
      </c>
      <c r="B176" s="536" t="s">
        <v>120</v>
      </c>
      <c r="C176" s="537" t="s">
        <v>315</v>
      </c>
      <c r="D176" s="538">
        <v>20</v>
      </c>
      <c r="E176" s="539">
        <v>0</v>
      </c>
      <c r="F176" s="550"/>
      <c r="G176" s="541">
        <v>0</v>
      </c>
      <c r="H176" s="542">
        <v>0</v>
      </c>
      <c r="I176" s="553"/>
      <c r="J176" s="545"/>
      <c r="K176" s="419"/>
      <c r="L176" s="419"/>
      <c r="M176" s="452"/>
      <c r="N176" s="452"/>
      <c r="O176" s="452"/>
      <c r="P176" s="452"/>
      <c r="Q176" s="452"/>
      <c r="R176" s="452"/>
      <c r="S176" s="452"/>
      <c r="T176" s="452"/>
      <c r="U176" s="452"/>
    </row>
    <row r="177" spans="1:21" s="67" customFormat="1" ht="18">
      <c r="A177" s="535">
        <v>168</v>
      </c>
      <c r="B177" s="536" t="s">
        <v>121</v>
      </c>
      <c r="C177" s="537" t="s">
        <v>316</v>
      </c>
      <c r="D177" s="538">
        <v>40</v>
      </c>
      <c r="E177" s="539">
        <v>23291.339999999997</v>
      </c>
      <c r="F177" s="550"/>
      <c r="G177" s="541">
        <v>23291.339999999997</v>
      </c>
      <c r="H177" s="542">
        <v>931653.59999999986</v>
      </c>
      <c r="I177" s="553" t="s">
        <v>369</v>
      </c>
      <c r="J177" s="553" t="s">
        <v>570</v>
      </c>
      <c r="K177" s="558">
        <v>20431</v>
      </c>
      <c r="L177" s="419"/>
      <c r="M177" s="452"/>
      <c r="N177" s="452"/>
      <c r="O177" s="452"/>
      <c r="P177" s="452"/>
      <c r="Q177" s="452"/>
      <c r="R177" s="452"/>
      <c r="S177" s="452"/>
      <c r="T177" s="452"/>
      <c r="U177" s="452"/>
    </row>
    <row r="178" spans="1:21" s="67" customFormat="1" ht="18">
      <c r="A178" s="535">
        <v>169</v>
      </c>
      <c r="B178" s="536" t="s">
        <v>121</v>
      </c>
      <c r="C178" s="537" t="s">
        <v>317</v>
      </c>
      <c r="D178" s="538">
        <v>40</v>
      </c>
      <c r="E178" s="539">
        <v>45810.899999999994</v>
      </c>
      <c r="F178" s="550"/>
      <c r="G178" s="541">
        <v>45810.899999999994</v>
      </c>
      <c r="H178" s="542">
        <v>1832435.9999999998</v>
      </c>
      <c r="I178" s="553" t="s">
        <v>369</v>
      </c>
      <c r="J178" s="553" t="s">
        <v>570</v>
      </c>
      <c r="K178" s="558">
        <v>40185</v>
      </c>
      <c r="L178" s="419"/>
      <c r="M178" s="452"/>
      <c r="N178" s="452"/>
      <c r="O178" s="452"/>
      <c r="P178" s="452"/>
      <c r="Q178" s="452"/>
      <c r="R178" s="452"/>
      <c r="S178" s="452"/>
      <c r="T178" s="452"/>
      <c r="U178" s="452"/>
    </row>
    <row r="179" spans="1:21" ht="18">
      <c r="A179" s="535">
        <v>170</v>
      </c>
      <c r="B179" s="548" t="s">
        <v>122</v>
      </c>
      <c r="C179" s="548" t="s">
        <v>880</v>
      </c>
      <c r="D179" s="538">
        <v>40</v>
      </c>
      <c r="E179" s="539">
        <v>0</v>
      </c>
      <c r="F179" s="540"/>
      <c r="G179" s="541">
        <v>0</v>
      </c>
      <c r="H179" s="542">
        <v>0</v>
      </c>
      <c r="I179" s="543"/>
      <c r="J179" s="544"/>
      <c r="K179" s="419"/>
      <c r="L179" s="419"/>
      <c r="M179" s="419"/>
      <c r="N179" s="419"/>
      <c r="O179" s="419"/>
      <c r="P179" s="419"/>
      <c r="Q179" s="419"/>
      <c r="R179" s="419"/>
      <c r="S179" s="419"/>
      <c r="T179" s="419"/>
      <c r="U179" s="419"/>
    </row>
    <row r="180" spans="1:21" ht="18">
      <c r="A180" s="535">
        <v>171</v>
      </c>
      <c r="B180" s="536" t="s">
        <v>123</v>
      </c>
      <c r="C180" s="537" t="s">
        <v>877</v>
      </c>
      <c r="D180" s="538">
        <v>4</v>
      </c>
      <c r="E180" s="539">
        <v>20379.78</v>
      </c>
      <c r="F180" s="540"/>
      <c r="G180" s="541">
        <v>20379.78</v>
      </c>
      <c r="H180" s="542">
        <v>81519.12</v>
      </c>
      <c r="I180" s="543" t="s">
        <v>391</v>
      </c>
      <c r="J180" s="560" t="s">
        <v>406</v>
      </c>
      <c r="K180" s="419">
        <v>17877</v>
      </c>
      <c r="L180" s="419"/>
      <c r="M180" s="419"/>
      <c r="N180" s="419"/>
      <c r="O180" s="419"/>
      <c r="P180" s="419"/>
      <c r="Q180" s="419"/>
      <c r="R180" s="419"/>
      <c r="S180" s="419"/>
      <c r="T180" s="419"/>
      <c r="U180" s="419"/>
    </row>
    <row r="181" spans="1:21" ht="18">
      <c r="A181" s="535">
        <v>172</v>
      </c>
      <c r="B181" s="536" t="s">
        <v>124</v>
      </c>
      <c r="C181" s="537" t="s">
        <v>319</v>
      </c>
      <c r="D181" s="538">
        <v>240</v>
      </c>
      <c r="E181" s="539">
        <v>4275</v>
      </c>
      <c r="F181" s="540">
        <v>684</v>
      </c>
      <c r="G181" s="541">
        <v>4959</v>
      </c>
      <c r="H181" s="542">
        <v>1190160</v>
      </c>
      <c r="I181" s="543" t="s">
        <v>334</v>
      </c>
      <c r="J181" s="544" t="s">
        <v>1359</v>
      </c>
      <c r="K181" s="419">
        <v>3750</v>
      </c>
      <c r="L181" s="419"/>
      <c r="M181" s="419"/>
      <c r="N181" s="419"/>
      <c r="O181" s="419"/>
      <c r="P181" s="419"/>
      <c r="Q181" s="419"/>
      <c r="R181" s="419"/>
      <c r="S181" s="419"/>
      <c r="T181" s="419"/>
      <c r="U181" s="419"/>
    </row>
    <row r="182" spans="1:21" ht="18">
      <c r="A182" s="535">
        <v>173</v>
      </c>
      <c r="B182" s="536" t="s">
        <v>125</v>
      </c>
      <c r="C182" s="537" t="s">
        <v>320</v>
      </c>
      <c r="D182" s="538">
        <v>24</v>
      </c>
      <c r="E182" s="539">
        <v>8512</v>
      </c>
      <c r="F182" s="540">
        <v>1361.92</v>
      </c>
      <c r="G182" s="541">
        <v>9873.92</v>
      </c>
      <c r="H182" s="542">
        <v>236974.08000000002</v>
      </c>
      <c r="I182" s="543" t="s">
        <v>407</v>
      </c>
      <c r="J182" s="560" t="s">
        <v>408</v>
      </c>
      <c r="K182" s="419">
        <v>7600</v>
      </c>
      <c r="L182" s="419"/>
      <c r="M182" s="419"/>
      <c r="N182" s="419"/>
      <c r="O182" s="419"/>
      <c r="P182" s="419"/>
      <c r="Q182" s="419"/>
      <c r="R182" s="419"/>
      <c r="S182" s="419"/>
      <c r="T182" s="419"/>
      <c r="U182" s="419"/>
    </row>
    <row r="183" spans="1:21" ht="18">
      <c r="A183" s="535">
        <v>174</v>
      </c>
      <c r="B183" s="536" t="s">
        <v>126</v>
      </c>
      <c r="C183" s="537" t="s">
        <v>320</v>
      </c>
      <c r="D183" s="538">
        <v>800</v>
      </c>
      <c r="E183" s="539">
        <v>8512</v>
      </c>
      <c r="F183" s="540">
        <v>1361.92</v>
      </c>
      <c r="G183" s="541">
        <v>9873.92</v>
      </c>
      <c r="H183" s="542">
        <v>7899136</v>
      </c>
      <c r="I183" s="543" t="s">
        <v>407</v>
      </c>
      <c r="J183" s="560" t="s">
        <v>408</v>
      </c>
      <c r="K183" s="419">
        <v>7600</v>
      </c>
      <c r="L183" s="419"/>
      <c r="M183" s="419"/>
      <c r="N183" s="419"/>
      <c r="O183" s="419"/>
      <c r="P183" s="419"/>
      <c r="Q183" s="419"/>
      <c r="R183" s="419"/>
      <c r="S183" s="419"/>
      <c r="T183" s="419"/>
      <c r="U183" s="419"/>
    </row>
    <row r="184" spans="1:21" ht="18">
      <c r="A184" s="535">
        <v>175</v>
      </c>
      <c r="B184" s="536" t="s">
        <v>127</v>
      </c>
      <c r="C184" s="537" t="s">
        <v>320</v>
      </c>
      <c r="D184" s="538">
        <v>800</v>
      </c>
      <c r="E184" s="539">
        <v>8512</v>
      </c>
      <c r="F184" s="540">
        <v>1361.92</v>
      </c>
      <c r="G184" s="541">
        <v>9873.92</v>
      </c>
      <c r="H184" s="542">
        <v>7899136</v>
      </c>
      <c r="I184" s="543" t="s">
        <v>407</v>
      </c>
      <c r="J184" s="560" t="s">
        <v>408</v>
      </c>
      <c r="K184" s="419">
        <v>7600</v>
      </c>
      <c r="L184" s="419"/>
      <c r="M184" s="419"/>
      <c r="N184" s="419"/>
      <c r="O184" s="419"/>
      <c r="P184" s="419"/>
      <c r="Q184" s="419"/>
      <c r="R184" s="419"/>
      <c r="S184" s="419"/>
      <c r="T184" s="419"/>
      <c r="U184" s="419"/>
    </row>
    <row r="185" spans="1:21" ht="18">
      <c r="A185" s="535">
        <v>176</v>
      </c>
      <c r="B185" s="536" t="s">
        <v>128</v>
      </c>
      <c r="C185" s="537" t="s">
        <v>320</v>
      </c>
      <c r="D185" s="538">
        <v>40</v>
      </c>
      <c r="E185" s="539">
        <v>8512</v>
      </c>
      <c r="F185" s="540">
        <v>1361.92</v>
      </c>
      <c r="G185" s="541">
        <v>9873.92</v>
      </c>
      <c r="H185" s="542">
        <v>394956.79999999999</v>
      </c>
      <c r="I185" s="543" t="s">
        <v>407</v>
      </c>
      <c r="J185" s="560" t="s">
        <v>408</v>
      </c>
      <c r="K185" s="419">
        <v>7600</v>
      </c>
      <c r="L185" s="419"/>
      <c r="M185" s="419"/>
      <c r="N185" s="419"/>
      <c r="O185" s="419"/>
      <c r="P185" s="419"/>
      <c r="Q185" s="419"/>
      <c r="R185" s="419"/>
      <c r="S185" s="419"/>
      <c r="T185" s="419"/>
      <c r="U185" s="419"/>
    </row>
    <row r="186" spans="1:21" ht="18">
      <c r="A186" s="535">
        <v>177</v>
      </c>
      <c r="B186" s="536" t="s">
        <v>129</v>
      </c>
      <c r="C186" s="537" t="s">
        <v>320</v>
      </c>
      <c r="D186" s="538">
        <v>60</v>
      </c>
      <c r="E186" s="539">
        <v>41440.000000000007</v>
      </c>
      <c r="F186" s="540">
        <v>6630.4000000000015</v>
      </c>
      <c r="G186" s="541">
        <v>48070.400000000009</v>
      </c>
      <c r="H186" s="542">
        <v>2884224.0000000005</v>
      </c>
      <c r="I186" s="543" t="s">
        <v>409</v>
      </c>
      <c r="J186" s="560" t="s">
        <v>1406</v>
      </c>
      <c r="K186" s="419">
        <v>37000</v>
      </c>
      <c r="L186" s="419"/>
      <c r="M186" s="419"/>
      <c r="N186" s="419"/>
      <c r="O186" s="419"/>
      <c r="P186" s="419"/>
      <c r="Q186" s="419"/>
      <c r="R186" s="419"/>
      <c r="S186" s="419"/>
      <c r="T186" s="419"/>
      <c r="U186" s="419"/>
    </row>
    <row r="187" spans="1:21" ht="18">
      <c r="A187" s="535">
        <v>178</v>
      </c>
      <c r="B187" s="536" t="s">
        <v>130</v>
      </c>
      <c r="C187" s="537" t="s">
        <v>320</v>
      </c>
      <c r="D187" s="538">
        <v>60</v>
      </c>
      <c r="E187" s="539">
        <v>41440.000000000007</v>
      </c>
      <c r="F187" s="540">
        <v>6630.4000000000015</v>
      </c>
      <c r="G187" s="541">
        <v>48070.400000000009</v>
      </c>
      <c r="H187" s="542">
        <v>2884224.0000000005</v>
      </c>
      <c r="I187" s="543" t="s">
        <v>409</v>
      </c>
      <c r="J187" s="560" t="s">
        <v>1406</v>
      </c>
      <c r="K187" s="419">
        <v>37000</v>
      </c>
      <c r="L187" s="419"/>
      <c r="M187" s="419"/>
      <c r="N187" s="419"/>
      <c r="O187" s="419"/>
      <c r="P187" s="419"/>
      <c r="Q187" s="419"/>
      <c r="R187" s="419"/>
      <c r="S187" s="419"/>
      <c r="T187" s="419"/>
      <c r="U187" s="419"/>
    </row>
    <row r="188" spans="1:21" ht="18">
      <c r="A188" s="535">
        <v>179</v>
      </c>
      <c r="B188" s="536" t="s">
        <v>131</v>
      </c>
      <c r="C188" s="537" t="s">
        <v>320</v>
      </c>
      <c r="D188" s="538">
        <v>80</v>
      </c>
      <c r="E188" s="539">
        <v>41440.000000000007</v>
      </c>
      <c r="F188" s="540">
        <v>6630.4000000000015</v>
      </c>
      <c r="G188" s="541">
        <v>48070.400000000009</v>
      </c>
      <c r="H188" s="542">
        <v>3845632.0000000009</v>
      </c>
      <c r="I188" s="543" t="s">
        <v>409</v>
      </c>
      <c r="J188" s="560" t="s">
        <v>1406</v>
      </c>
      <c r="K188" s="419">
        <v>37000</v>
      </c>
      <c r="L188" s="419"/>
      <c r="M188" s="419"/>
      <c r="N188" s="419"/>
      <c r="O188" s="419"/>
      <c r="P188" s="419"/>
      <c r="Q188" s="419"/>
      <c r="R188" s="419"/>
      <c r="S188" s="419"/>
      <c r="T188" s="419"/>
      <c r="U188" s="419"/>
    </row>
    <row r="189" spans="1:21" ht="18">
      <c r="A189" s="535">
        <v>180</v>
      </c>
      <c r="B189" s="536" t="s">
        <v>132</v>
      </c>
      <c r="C189" s="537" t="s">
        <v>320</v>
      </c>
      <c r="D189" s="538">
        <v>24</v>
      </c>
      <c r="E189" s="539">
        <v>41440.000000000007</v>
      </c>
      <c r="F189" s="540">
        <v>6630.4000000000015</v>
      </c>
      <c r="G189" s="541">
        <v>48070.400000000009</v>
      </c>
      <c r="H189" s="542">
        <v>1153689.6000000001</v>
      </c>
      <c r="I189" s="543" t="s">
        <v>409</v>
      </c>
      <c r="J189" s="560" t="s">
        <v>1406</v>
      </c>
      <c r="K189" s="419">
        <v>37000</v>
      </c>
      <c r="L189" s="419"/>
      <c r="M189" s="419"/>
      <c r="N189" s="419"/>
      <c r="O189" s="419"/>
      <c r="P189" s="419"/>
      <c r="Q189" s="419"/>
      <c r="R189" s="419"/>
      <c r="S189" s="419"/>
      <c r="T189" s="419"/>
      <c r="U189" s="419"/>
    </row>
    <row r="190" spans="1:21" ht="18">
      <c r="A190" s="535">
        <v>181</v>
      </c>
      <c r="B190" s="536" t="s">
        <v>133</v>
      </c>
      <c r="C190" s="537" t="s">
        <v>320</v>
      </c>
      <c r="D190" s="538">
        <v>12</v>
      </c>
      <c r="E190" s="539">
        <v>12539.999999999998</v>
      </c>
      <c r="F190" s="540">
        <v>2006.3999999999999</v>
      </c>
      <c r="G190" s="541">
        <v>14546.399999999998</v>
      </c>
      <c r="H190" s="542">
        <v>174556.79999999999</v>
      </c>
      <c r="I190" s="543" t="s">
        <v>368</v>
      </c>
      <c r="J190" s="545" t="s">
        <v>411</v>
      </c>
      <c r="K190" s="419">
        <v>11000</v>
      </c>
      <c r="L190" s="419"/>
      <c r="M190" s="419"/>
      <c r="N190" s="419"/>
      <c r="O190" s="419"/>
      <c r="P190" s="419"/>
      <c r="Q190" s="419"/>
      <c r="R190" s="419"/>
      <c r="S190" s="419"/>
      <c r="T190" s="419"/>
      <c r="U190" s="419"/>
    </row>
    <row r="191" spans="1:21" s="58" customFormat="1" ht="18">
      <c r="A191" s="535">
        <v>182</v>
      </c>
      <c r="B191" s="536" t="s">
        <v>134</v>
      </c>
      <c r="C191" s="537" t="s">
        <v>320</v>
      </c>
      <c r="D191" s="538">
        <v>12</v>
      </c>
      <c r="E191" s="539">
        <v>12539.999999999998</v>
      </c>
      <c r="F191" s="540">
        <v>2006.3999999999999</v>
      </c>
      <c r="G191" s="541">
        <v>14546.399999999998</v>
      </c>
      <c r="H191" s="542">
        <v>174556.79999999999</v>
      </c>
      <c r="I191" s="543" t="s">
        <v>368</v>
      </c>
      <c r="J191" s="545" t="s">
        <v>411</v>
      </c>
      <c r="K191" s="437">
        <v>11000</v>
      </c>
      <c r="L191" s="437"/>
      <c r="M191" s="437"/>
      <c r="N191" s="437"/>
      <c r="O191" s="437"/>
      <c r="P191" s="437"/>
      <c r="Q191" s="437"/>
      <c r="R191" s="437"/>
      <c r="S191" s="437"/>
      <c r="T191" s="437"/>
      <c r="U191" s="437"/>
    </row>
    <row r="192" spans="1:21" s="67" customFormat="1" ht="18">
      <c r="A192" s="535">
        <v>183</v>
      </c>
      <c r="B192" s="536" t="s">
        <v>135</v>
      </c>
      <c r="C192" s="537" t="s">
        <v>320</v>
      </c>
      <c r="D192" s="538">
        <v>20</v>
      </c>
      <c r="E192" s="539">
        <v>12539.999999999998</v>
      </c>
      <c r="F192" s="540">
        <v>2006.3999999999999</v>
      </c>
      <c r="G192" s="541">
        <v>14546.399999999998</v>
      </c>
      <c r="H192" s="542">
        <v>290927.99999999994</v>
      </c>
      <c r="I192" s="543" t="s">
        <v>368</v>
      </c>
      <c r="J192" s="545" t="s">
        <v>411</v>
      </c>
      <c r="K192" s="452">
        <v>11000</v>
      </c>
      <c r="L192" s="452"/>
      <c r="M192" s="452"/>
      <c r="N192" s="452"/>
      <c r="O192" s="452"/>
      <c r="P192" s="452"/>
      <c r="Q192" s="452"/>
      <c r="R192" s="452"/>
      <c r="S192" s="452"/>
      <c r="T192" s="452"/>
      <c r="U192" s="452"/>
    </row>
    <row r="193" spans="1:21" s="63" customFormat="1" ht="18">
      <c r="A193" s="535">
        <v>184</v>
      </c>
      <c r="B193" s="536" t="s">
        <v>136</v>
      </c>
      <c r="C193" s="537" t="s">
        <v>292</v>
      </c>
      <c r="D193" s="538">
        <v>300</v>
      </c>
      <c r="E193" s="539">
        <v>2929.7999999999997</v>
      </c>
      <c r="F193" s="550">
        <v>468.76799999999997</v>
      </c>
      <c r="G193" s="541">
        <v>3398.5679999999998</v>
      </c>
      <c r="H193" s="542">
        <v>1019570.3999999999</v>
      </c>
      <c r="I193" s="553" t="s">
        <v>373</v>
      </c>
      <c r="J193" s="545" t="s">
        <v>1359</v>
      </c>
      <c r="K193" s="445">
        <v>2570</v>
      </c>
      <c r="L193" s="445"/>
      <c r="M193" s="445"/>
      <c r="N193" s="445"/>
      <c r="O193" s="445"/>
      <c r="P193" s="445"/>
      <c r="Q193" s="445"/>
      <c r="R193" s="445"/>
      <c r="S193" s="445"/>
      <c r="T193" s="445"/>
      <c r="U193" s="445"/>
    </row>
    <row r="194" spans="1:21" s="67" customFormat="1" ht="18">
      <c r="A194" s="535">
        <v>185</v>
      </c>
      <c r="B194" s="536" t="s">
        <v>137</v>
      </c>
      <c r="C194" s="537" t="s">
        <v>292</v>
      </c>
      <c r="D194" s="538">
        <v>120</v>
      </c>
      <c r="E194" s="539">
        <v>2314.1999999999998</v>
      </c>
      <c r="F194" s="550">
        <v>370.27199999999999</v>
      </c>
      <c r="G194" s="541">
        <v>2684.4719999999998</v>
      </c>
      <c r="H194" s="542">
        <v>322136.63999999996</v>
      </c>
      <c r="I194" s="553" t="s">
        <v>373</v>
      </c>
      <c r="J194" s="545" t="s">
        <v>1359</v>
      </c>
      <c r="K194" s="452">
        <v>2030</v>
      </c>
      <c r="L194" s="452"/>
      <c r="M194" s="452"/>
      <c r="N194" s="452"/>
      <c r="O194" s="452"/>
      <c r="P194" s="452"/>
      <c r="Q194" s="452"/>
      <c r="R194" s="452"/>
      <c r="S194" s="452"/>
      <c r="T194" s="452"/>
      <c r="U194" s="452"/>
    </row>
    <row r="195" spans="1:21" ht="18">
      <c r="A195" s="535">
        <v>186</v>
      </c>
      <c r="B195" s="536" t="s">
        <v>138</v>
      </c>
      <c r="C195" s="537" t="s">
        <v>292</v>
      </c>
      <c r="D195" s="538">
        <v>200</v>
      </c>
      <c r="E195" s="539">
        <v>0</v>
      </c>
      <c r="F195" s="540"/>
      <c r="G195" s="541">
        <v>0</v>
      </c>
      <c r="H195" s="542">
        <v>0</v>
      </c>
      <c r="I195" s="543"/>
      <c r="J195" s="544"/>
      <c r="K195" s="419"/>
      <c r="L195" s="419"/>
      <c r="M195" s="419"/>
      <c r="N195" s="419"/>
      <c r="O195" s="419"/>
      <c r="P195" s="419"/>
      <c r="Q195" s="419"/>
      <c r="R195" s="419"/>
      <c r="S195" s="419"/>
      <c r="T195" s="419"/>
      <c r="U195" s="419"/>
    </row>
    <row r="196" spans="1:21" s="63" customFormat="1" ht="24">
      <c r="A196" s="535">
        <v>187</v>
      </c>
      <c r="B196" s="548" t="s">
        <v>787</v>
      </c>
      <c r="C196" s="548" t="s">
        <v>292</v>
      </c>
      <c r="D196" s="538">
        <v>4</v>
      </c>
      <c r="E196" s="539">
        <v>2280</v>
      </c>
      <c r="F196" s="550">
        <v>364.8</v>
      </c>
      <c r="G196" s="541">
        <v>2644.8</v>
      </c>
      <c r="H196" s="542">
        <v>10579.2</v>
      </c>
      <c r="I196" s="553" t="s">
        <v>373</v>
      </c>
      <c r="J196" s="555" t="s">
        <v>1407</v>
      </c>
      <c r="K196" s="445">
        <v>2000</v>
      </c>
      <c r="L196" s="445"/>
      <c r="M196" s="445"/>
      <c r="N196" s="445"/>
      <c r="O196" s="445"/>
      <c r="P196" s="445"/>
      <c r="Q196" s="445"/>
      <c r="R196" s="445"/>
      <c r="S196" s="445"/>
      <c r="T196" s="445"/>
      <c r="U196" s="445"/>
    </row>
    <row r="197" spans="1:21" s="60" customFormat="1" ht="18">
      <c r="A197" s="535">
        <v>188</v>
      </c>
      <c r="B197" s="548" t="s">
        <v>788</v>
      </c>
      <c r="C197" s="548" t="s">
        <v>292</v>
      </c>
      <c r="D197" s="538">
        <v>4</v>
      </c>
      <c r="E197" s="539">
        <v>0</v>
      </c>
      <c r="F197" s="540"/>
      <c r="G197" s="541">
        <v>0</v>
      </c>
      <c r="H197" s="542">
        <v>0</v>
      </c>
      <c r="I197" s="543"/>
      <c r="J197" s="544"/>
      <c r="K197" s="419"/>
      <c r="L197" s="419"/>
      <c r="M197" s="438"/>
      <c r="N197" s="438"/>
      <c r="O197" s="438"/>
      <c r="P197" s="438"/>
      <c r="Q197" s="438"/>
      <c r="R197" s="438"/>
      <c r="S197" s="438"/>
      <c r="T197" s="438"/>
      <c r="U197" s="438"/>
    </row>
    <row r="198" spans="1:21" s="63" customFormat="1" ht="24">
      <c r="A198" s="535">
        <v>189</v>
      </c>
      <c r="B198" s="548" t="s">
        <v>789</v>
      </c>
      <c r="C198" s="548" t="s">
        <v>292</v>
      </c>
      <c r="D198" s="538">
        <v>4</v>
      </c>
      <c r="E198" s="539">
        <v>2280</v>
      </c>
      <c r="F198" s="550">
        <v>364.8</v>
      </c>
      <c r="G198" s="541">
        <v>2644.8</v>
      </c>
      <c r="H198" s="542">
        <v>10579.2</v>
      </c>
      <c r="I198" s="553" t="s">
        <v>373</v>
      </c>
      <c r="J198" s="555" t="s">
        <v>1407</v>
      </c>
      <c r="K198" s="445">
        <v>2000</v>
      </c>
      <c r="L198" s="445"/>
      <c r="M198" s="445"/>
      <c r="N198" s="445"/>
      <c r="O198" s="445"/>
      <c r="P198" s="445"/>
      <c r="Q198" s="445"/>
      <c r="R198" s="445"/>
      <c r="S198" s="445"/>
      <c r="T198" s="445"/>
      <c r="U198" s="445"/>
    </row>
    <row r="199" spans="1:21" s="63" customFormat="1" ht="18">
      <c r="A199" s="535">
        <v>190</v>
      </c>
      <c r="B199" s="536" t="s">
        <v>139</v>
      </c>
      <c r="C199" s="537" t="s">
        <v>292</v>
      </c>
      <c r="D199" s="538">
        <v>8</v>
      </c>
      <c r="E199" s="539">
        <v>2280</v>
      </c>
      <c r="F199" s="550">
        <v>364.8</v>
      </c>
      <c r="G199" s="541">
        <v>2644.8</v>
      </c>
      <c r="H199" s="542">
        <v>21158.400000000001</v>
      </c>
      <c r="I199" s="553" t="s">
        <v>382</v>
      </c>
      <c r="J199" s="566" t="s">
        <v>412</v>
      </c>
      <c r="K199" s="445">
        <v>2000</v>
      </c>
      <c r="L199" s="445"/>
      <c r="M199" s="445"/>
      <c r="N199" s="445"/>
      <c r="O199" s="445"/>
      <c r="P199" s="445"/>
      <c r="Q199" s="445"/>
      <c r="R199" s="445"/>
      <c r="S199" s="445"/>
      <c r="T199" s="445"/>
      <c r="U199" s="445"/>
    </row>
    <row r="200" spans="1:21" s="63" customFormat="1" ht="18">
      <c r="A200" s="535">
        <v>191</v>
      </c>
      <c r="B200" s="536" t="s">
        <v>140</v>
      </c>
      <c r="C200" s="537" t="s">
        <v>292</v>
      </c>
      <c r="D200" s="538">
        <v>8</v>
      </c>
      <c r="E200" s="539">
        <v>0</v>
      </c>
      <c r="F200" s="550"/>
      <c r="G200" s="541">
        <v>0</v>
      </c>
      <c r="H200" s="542">
        <v>0</v>
      </c>
      <c r="I200" s="553"/>
      <c r="J200" s="545"/>
      <c r="K200" s="419"/>
      <c r="L200" s="419"/>
      <c r="M200" s="445"/>
      <c r="N200" s="445"/>
      <c r="O200" s="445"/>
      <c r="P200" s="445"/>
      <c r="Q200" s="445"/>
      <c r="R200" s="445"/>
      <c r="S200" s="445"/>
      <c r="T200" s="445"/>
      <c r="U200" s="445"/>
    </row>
    <row r="201" spans="1:21" s="58" customFormat="1" ht="18">
      <c r="A201" s="535">
        <v>192</v>
      </c>
      <c r="B201" s="536" t="s">
        <v>141</v>
      </c>
      <c r="C201" s="537" t="s">
        <v>292</v>
      </c>
      <c r="D201" s="538">
        <v>8</v>
      </c>
      <c r="E201" s="539">
        <v>0</v>
      </c>
      <c r="F201" s="540"/>
      <c r="G201" s="541">
        <v>0</v>
      </c>
      <c r="H201" s="542">
        <v>0</v>
      </c>
      <c r="I201" s="543"/>
      <c r="J201" s="544"/>
      <c r="K201" s="419"/>
      <c r="L201" s="419"/>
      <c r="M201" s="437"/>
      <c r="N201" s="437"/>
      <c r="O201" s="437"/>
      <c r="P201" s="437"/>
      <c r="Q201" s="437"/>
      <c r="R201" s="437"/>
      <c r="S201" s="437"/>
      <c r="T201" s="437"/>
      <c r="U201" s="437"/>
    </row>
    <row r="202" spans="1:21" s="60" customFormat="1" ht="18">
      <c r="A202" s="535">
        <v>193</v>
      </c>
      <c r="B202" s="536" t="s">
        <v>790</v>
      </c>
      <c r="C202" s="537" t="s">
        <v>302</v>
      </c>
      <c r="D202" s="538">
        <v>4</v>
      </c>
      <c r="E202" s="539">
        <v>1295198.2400000002</v>
      </c>
      <c r="F202" s="540"/>
      <c r="G202" s="541">
        <v>1295198.2400000002</v>
      </c>
      <c r="H202" s="542">
        <v>5180792.9600000009</v>
      </c>
      <c r="I202" s="543" t="s">
        <v>379</v>
      </c>
      <c r="J202" s="544" t="s">
        <v>693</v>
      </c>
      <c r="K202" s="567">
        <v>1156427</v>
      </c>
      <c r="L202" s="438"/>
      <c r="M202" s="438"/>
      <c r="N202" s="438"/>
      <c r="O202" s="438"/>
      <c r="P202" s="438"/>
      <c r="Q202" s="438"/>
      <c r="R202" s="438"/>
      <c r="S202" s="438"/>
      <c r="T202" s="438"/>
      <c r="U202" s="438"/>
    </row>
    <row r="203" spans="1:21" s="60" customFormat="1" ht="18">
      <c r="A203" s="535">
        <v>194</v>
      </c>
      <c r="B203" s="536" t="s">
        <v>142</v>
      </c>
      <c r="C203" s="537" t="s">
        <v>292</v>
      </c>
      <c r="D203" s="538">
        <v>1600</v>
      </c>
      <c r="E203" s="539">
        <v>2850.4</v>
      </c>
      <c r="F203" s="540">
        <v>456.06400000000002</v>
      </c>
      <c r="G203" s="541">
        <v>3306.4639999999999</v>
      </c>
      <c r="H203" s="542">
        <v>5290342.4000000004</v>
      </c>
      <c r="I203" s="543" t="s">
        <v>373</v>
      </c>
      <c r="J203" s="544" t="s">
        <v>414</v>
      </c>
      <c r="K203" s="438">
        <v>2545</v>
      </c>
      <c r="L203" s="438"/>
      <c r="M203" s="438"/>
      <c r="N203" s="438"/>
      <c r="O203" s="438"/>
      <c r="P203" s="438"/>
      <c r="Q203" s="438"/>
      <c r="R203" s="438"/>
      <c r="S203" s="438"/>
      <c r="T203" s="438"/>
      <c r="U203" s="438"/>
    </row>
    <row r="204" spans="1:21" s="67" customFormat="1" ht="18">
      <c r="A204" s="535">
        <v>195</v>
      </c>
      <c r="B204" s="536" t="s">
        <v>143</v>
      </c>
      <c r="C204" s="537" t="s">
        <v>292</v>
      </c>
      <c r="D204" s="538">
        <v>200</v>
      </c>
      <c r="E204" s="539">
        <v>7392.0000000000009</v>
      </c>
      <c r="F204" s="540">
        <v>1182.7200000000003</v>
      </c>
      <c r="G204" s="541">
        <v>8574.7200000000012</v>
      </c>
      <c r="H204" s="542">
        <v>1714944.0000000002</v>
      </c>
      <c r="I204" s="553" t="s">
        <v>1408</v>
      </c>
      <c r="J204" s="560" t="s">
        <v>415</v>
      </c>
      <c r="K204" s="452">
        <v>6600</v>
      </c>
      <c r="L204" s="452"/>
      <c r="M204" s="452"/>
      <c r="N204" s="452"/>
      <c r="O204" s="452"/>
      <c r="P204" s="452"/>
      <c r="Q204" s="452"/>
      <c r="R204" s="452"/>
      <c r="S204" s="452"/>
      <c r="T204" s="452"/>
      <c r="U204" s="452"/>
    </row>
    <row r="205" spans="1:21" s="54" customFormat="1" ht="18">
      <c r="A205" s="535">
        <v>196</v>
      </c>
      <c r="B205" s="536" t="s">
        <v>144</v>
      </c>
      <c r="C205" s="537" t="s">
        <v>292</v>
      </c>
      <c r="D205" s="538">
        <v>160</v>
      </c>
      <c r="E205" s="539">
        <v>7392.0000000000009</v>
      </c>
      <c r="F205" s="540">
        <v>1182.7200000000003</v>
      </c>
      <c r="G205" s="541">
        <v>8574.7200000000012</v>
      </c>
      <c r="H205" s="542">
        <v>1371955.2000000002</v>
      </c>
      <c r="I205" s="546" t="s">
        <v>1408</v>
      </c>
      <c r="J205" s="560" t="s">
        <v>415</v>
      </c>
      <c r="K205" s="435">
        <v>6600</v>
      </c>
      <c r="L205" s="435"/>
      <c r="M205" s="435"/>
      <c r="N205" s="435"/>
      <c r="O205" s="435"/>
      <c r="P205" s="435"/>
      <c r="Q205" s="435"/>
      <c r="R205" s="435"/>
      <c r="S205" s="435"/>
      <c r="T205" s="435"/>
      <c r="U205" s="435"/>
    </row>
    <row r="206" spans="1:21" ht="18">
      <c r="A206" s="535">
        <v>197</v>
      </c>
      <c r="B206" s="548" t="s">
        <v>791</v>
      </c>
      <c r="C206" s="548" t="s">
        <v>292</v>
      </c>
      <c r="D206" s="538">
        <v>4</v>
      </c>
      <c r="E206" s="539">
        <v>110489.93999999999</v>
      </c>
      <c r="F206" s="550">
        <v>17678.3904</v>
      </c>
      <c r="G206" s="541">
        <v>128168.33039999999</v>
      </c>
      <c r="H206" s="542">
        <v>512673.32159999997</v>
      </c>
      <c r="I206" s="543" t="s">
        <v>337</v>
      </c>
      <c r="J206" s="544" t="s">
        <v>1389</v>
      </c>
      <c r="K206" s="419">
        <v>96921</v>
      </c>
      <c r="L206" s="419"/>
      <c r="M206" s="419"/>
      <c r="N206" s="419"/>
      <c r="O206" s="419"/>
      <c r="P206" s="419"/>
      <c r="Q206" s="419"/>
      <c r="R206" s="419"/>
      <c r="S206" s="419"/>
      <c r="T206" s="419"/>
      <c r="U206" s="419"/>
    </row>
    <row r="207" spans="1:21" ht="18">
      <c r="A207" s="535">
        <v>198</v>
      </c>
      <c r="B207" s="536" t="s">
        <v>145</v>
      </c>
      <c r="C207" s="537" t="s">
        <v>292</v>
      </c>
      <c r="D207" s="538">
        <v>8</v>
      </c>
      <c r="E207" s="539">
        <v>0</v>
      </c>
      <c r="F207" s="540"/>
      <c r="G207" s="541">
        <v>0</v>
      </c>
      <c r="H207" s="542">
        <v>0</v>
      </c>
      <c r="I207" s="543"/>
      <c r="J207" s="544"/>
      <c r="K207" s="419"/>
      <c r="L207" s="419"/>
      <c r="M207" s="419"/>
      <c r="N207" s="419"/>
      <c r="O207" s="419"/>
      <c r="P207" s="419"/>
      <c r="Q207" s="419"/>
      <c r="R207" s="419"/>
      <c r="S207" s="419"/>
      <c r="T207" s="419"/>
      <c r="U207" s="419"/>
    </row>
    <row r="208" spans="1:21" ht="22">
      <c r="A208" s="535">
        <v>199</v>
      </c>
      <c r="B208" s="536" t="s">
        <v>792</v>
      </c>
      <c r="C208" s="537" t="s">
        <v>322</v>
      </c>
      <c r="D208" s="538">
        <v>1000</v>
      </c>
      <c r="E208" s="539">
        <v>0</v>
      </c>
      <c r="F208" s="540"/>
      <c r="G208" s="541">
        <v>0</v>
      </c>
      <c r="H208" s="542">
        <v>0</v>
      </c>
      <c r="I208" s="543"/>
      <c r="J208" s="544"/>
      <c r="K208" s="419"/>
      <c r="L208" s="419"/>
      <c r="M208" s="419"/>
      <c r="N208" s="419"/>
      <c r="O208" s="419"/>
      <c r="P208" s="419"/>
      <c r="Q208" s="419"/>
      <c r="R208" s="419"/>
      <c r="S208" s="419"/>
      <c r="T208" s="419"/>
      <c r="U208" s="419"/>
    </row>
    <row r="209" spans="1:21" ht="22">
      <c r="A209" s="535">
        <v>200</v>
      </c>
      <c r="B209" s="536" t="s">
        <v>793</v>
      </c>
      <c r="C209" s="537" t="s">
        <v>322</v>
      </c>
      <c r="D209" s="538">
        <v>1000</v>
      </c>
      <c r="E209" s="539">
        <v>0</v>
      </c>
      <c r="F209" s="540"/>
      <c r="G209" s="541">
        <v>0</v>
      </c>
      <c r="H209" s="542">
        <v>0</v>
      </c>
      <c r="I209" s="543"/>
      <c r="J209" s="544"/>
      <c r="K209" s="419"/>
      <c r="L209" s="419"/>
      <c r="M209" s="419"/>
      <c r="N209" s="419"/>
      <c r="O209" s="419"/>
      <c r="P209" s="419"/>
      <c r="Q209" s="419"/>
      <c r="R209" s="419"/>
      <c r="S209" s="419"/>
      <c r="T209" s="419"/>
      <c r="U209" s="419"/>
    </row>
    <row r="210" spans="1:21" ht="22">
      <c r="A210" s="535">
        <v>201</v>
      </c>
      <c r="B210" s="536" t="s">
        <v>794</v>
      </c>
      <c r="C210" s="537" t="s">
        <v>321</v>
      </c>
      <c r="D210" s="538">
        <v>40</v>
      </c>
      <c r="E210" s="539">
        <v>0</v>
      </c>
      <c r="F210" s="540"/>
      <c r="G210" s="541">
        <v>0</v>
      </c>
      <c r="H210" s="542">
        <v>0</v>
      </c>
      <c r="I210" s="543"/>
      <c r="J210" s="544"/>
      <c r="K210" s="419"/>
      <c r="L210" s="419"/>
      <c r="M210" s="419"/>
      <c r="N210" s="419"/>
      <c r="O210" s="419"/>
      <c r="P210" s="419"/>
      <c r="Q210" s="419"/>
      <c r="R210" s="419"/>
      <c r="S210" s="419"/>
      <c r="T210" s="419"/>
      <c r="U210" s="419"/>
    </row>
    <row r="211" spans="1:21" s="67" customFormat="1" ht="22">
      <c r="A211" s="535">
        <v>202</v>
      </c>
      <c r="B211" s="536" t="s">
        <v>146</v>
      </c>
      <c r="C211" s="537" t="s">
        <v>321</v>
      </c>
      <c r="D211" s="538">
        <v>80</v>
      </c>
      <c r="E211" s="539">
        <v>0</v>
      </c>
      <c r="F211" s="550"/>
      <c r="G211" s="541">
        <v>0</v>
      </c>
      <c r="H211" s="542">
        <v>0</v>
      </c>
      <c r="I211" s="553"/>
      <c r="J211" s="545"/>
      <c r="K211" s="419"/>
      <c r="L211" s="419"/>
      <c r="M211" s="452"/>
      <c r="N211" s="452"/>
      <c r="O211" s="452"/>
      <c r="P211" s="452"/>
      <c r="Q211" s="452"/>
      <c r="R211" s="452"/>
      <c r="S211" s="452"/>
      <c r="T211" s="452"/>
      <c r="U211" s="452"/>
    </row>
    <row r="212" spans="1:21" s="67" customFormat="1" ht="24">
      <c r="A212" s="535">
        <v>203</v>
      </c>
      <c r="B212" s="536" t="s">
        <v>148</v>
      </c>
      <c r="C212" s="536" t="s">
        <v>292</v>
      </c>
      <c r="D212" s="538">
        <v>800</v>
      </c>
      <c r="E212" s="539">
        <v>100.32</v>
      </c>
      <c r="F212" s="550">
        <v>16.051199999999998</v>
      </c>
      <c r="G212" s="541">
        <v>116.37119999999999</v>
      </c>
      <c r="H212" s="542">
        <v>93096.959999999992</v>
      </c>
      <c r="I212" s="553" t="s">
        <v>417</v>
      </c>
      <c r="J212" s="555" t="s">
        <v>636</v>
      </c>
      <c r="K212" s="452">
        <v>88</v>
      </c>
      <c r="L212" s="452"/>
      <c r="M212" s="452"/>
      <c r="N212" s="452"/>
      <c r="O212" s="452"/>
      <c r="P212" s="452"/>
      <c r="Q212" s="452"/>
      <c r="R212" s="452"/>
      <c r="S212" s="452"/>
      <c r="T212" s="452"/>
      <c r="U212" s="452"/>
    </row>
    <row r="213" spans="1:21" s="67" customFormat="1" ht="18">
      <c r="A213" s="535">
        <v>204</v>
      </c>
      <c r="B213" s="536" t="s">
        <v>795</v>
      </c>
      <c r="C213" s="537" t="s">
        <v>292</v>
      </c>
      <c r="D213" s="538">
        <v>2000</v>
      </c>
      <c r="E213" s="539">
        <v>378.47999999999996</v>
      </c>
      <c r="F213" s="550">
        <v>60.556799999999996</v>
      </c>
      <c r="G213" s="541">
        <v>439.03679999999997</v>
      </c>
      <c r="H213" s="542">
        <v>878073.6</v>
      </c>
      <c r="I213" s="553" t="s">
        <v>365</v>
      </c>
      <c r="J213" s="545" t="s">
        <v>1409</v>
      </c>
      <c r="K213" s="452">
        <v>332</v>
      </c>
      <c r="L213" s="452"/>
      <c r="M213" s="452"/>
      <c r="N213" s="452"/>
      <c r="O213" s="452"/>
      <c r="P213" s="452"/>
      <c r="Q213" s="452"/>
      <c r="R213" s="452"/>
      <c r="S213" s="452"/>
      <c r="T213" s="452"/>
      <c r="U213" s="452"/>
    </row>
    <row r="214" spans="1:21" s="67" customFormat="1" ht="24">
      <c r="A214" s="535">
        <v>205</v>
      </c>
      <c r="B214" s="536" t="s">
        <v>149</v>
      </c>
      <c r="C214" s="537" t="s">
        <v>292</v>
      </c>
      <c r="D214" s="538">
        <v>4000</v>
      </c>
      <c r="E214" s="539">
        <v>234.83999999999997</v>
      </c>
      <c r="F214" s="550">
        <v>37.574399999999997</v>
      </c>
      <c r="G214" s="541">
        <v>272.4144</v>
      </c>
      <c r="H214" s="542">
        <v>1089657.6000000001</v>
      </c>
      <c r="I214" s="553" t="s">
        <v>417</v>
      </c>
      <c r="J214" s="555" t="s">
        <v>636</v>
      </c>
      <c r="K214" s="452">
        <v>206</v>
      </c>
      <c r="L214" s="452"/>
      <c r="M214" s="452"/>
      <c r="N214" s="452"/>
      <c r="O214" s="452"/>
      <c r="P214" s="452"/>
      <c r="Q214" s="452"/>
      <c r="R214" s="452"/>
      <c r="S214" s="452"/>
      <c r="T214" s="452"/>
      <c r="U214" s="452"/>
    </row>
    <row r="215" spans="1:21" s="67" customFormat="1" ht="24">
      <c r="A215" s="535">
        <v>206</v>
      </c>
      <c r="B215" s="536" t="s">
        <v>150</v>
      </c>
      <c r="C215" s="537" t="s">
        <v>292</v>
      </c>
      <c r="D215" s="538">
        <v>40000</v>
      </c>
      <c r="E215" s="539">
        <v>146.72000000000003</v>
      </c>
      <c r="F215" s="550">
        <v>23.475200000000005</v>
      </c>
      <c r="G215" s="541">
        <v>170.19520000000003</v>
      </c>
      <c r="H215" s="542">
        <v>6807808.0000000009</v>
      </c>
      <c r="I215" s="553" t="s">
        <v>417</v>
      </c>
      <c r="J215" s="555" t="s">
        <v>636</v>
      </c>
      <c r="K215" s="452">
        <v>131</v>
      </c>
      <c r="L215" s="452"/>
      <c r="M215" s="452"/>
      <c r="N215" s="452"/>
      <c r="O215" s="452"/>
      <c r="P215" s="452"/>
      <c r="Q215" s="452"/>
      <c r="R215" s="452"/>
      <c r="S215" s="452"/>
      <c r="T215" s="452"/>
      <c r="U215" s="452"/>
    </row>
    <row r="216" spans="1:21" s="67" customFormat="1" ht="18">
      <c r="A216" s="535">
        <v>207</v>
      </c>
      <c r="B216" s="536" t="s">
        <v>151</v>
      </c>
      <c r="C216" s="537" t="s">
        <v>292</v>
      </c>
      <c r="D216" s="538">
        <v>20000</v>
      </c>
      <c r="E216" s="539">
        <v>0</v>
      </c>
      <c r="F216" s="550"/>
      <c r="G216" s="541">
        <v>0</v>
      </c>
      <c r="H216" s="542">
        <v>0</v>
      </c>
      <c r="I216" s="553"/>
      <c r="J216" s="545"/>
      <c r="K216" s="419"/>
      <c r="L216" s="419"/>
      <c r="M216" s="452"/>
      <c r="N216" s="452"/>
      <c r="O216" s="452"/>
      <c r="P216" s="452"/>
      <c r="Q216" s="452"/>
      <c r="R216" s="452"/>
      <c r="S216" s="452"/>
      <c r="T216" s="452"/>
      <c r="U216" s="452"/>
    </row>
    <row r="217" spans="1:21" s="67" customFormat="1" ht="24">
      <c r="A217" s="535">
        <v>208</v>
      </c>
      <c r="B217" s="536" t="s">
        <v>152</v>
      </c>
      <c r="C217" s="537" t="s">
        <v>292</v>
      </c>
      <c r="D217" s="538">
        <v>20000</v>
      </c>
      <c r="E217" s="539">
        <v>97.440000000000012</v>
      </c>
      <c r="F217" s="550">
        <v>15.590400000000002</v>
      </c>
      <c r="G217" s="541">
        <v>113.03040000000001</v>
      </c>
      <c r="H217" s="542">
        <v>2260608.0000000005</v>
      </c>
      <c r="I217" s="553" t="s">
        <v>417</v>
      </c>
      <c r="J217" s="555" t="s">
        <v>636</v>
      </c>
      <c r="K217" s="452">
        <v>87</v>
      </c>
      <c r="L217" s="452"/>
      <c r="M217" s="452"/>
      <c r="N217" s="452"/>
      <c r="O217" s="452"/>
      <c r="P217" s="452"/>
      <c r="Q217" s="452"/>
      <c r="R217" s="452"/>
      <c r="S217" s="452"/>
      <c r="T217" s="452"/>
      <c r="U217" s="452"/>
    </row>
    <row r="218" spans="1:21" s="67" customFormat="1" ht="24">
      <c r="A218" s="535">
        <v>209</v>
      </c>
      <c r="B218" s="536" t="s">
        <v>153</v>
      </c>
      <c r="C218" s="537" t="s">
        <v>292</v>
      </c>
      <c r="D218" s="538">
        <v>32000</v>
      </c>
      <c r="E218" s="539">
        <v>100.80000000000001</v>
      </c>
      <c r="F218" s="550">
        <v>16.128000000000004</v>
      </c>
      <c r="G218" s="541">
        <v>116.92800000000001</v>
      </c>
      <c r="H218" s="542">
        <v>3741696.0000000005</v>
      </c>
      <c r="I218" s="553" t="s">
        <v>417</v>
      </c>
      <c r="J218" s="555" t="s">
        <v>636</v>
      </c>
      <c r="K218" s="452">
        <v>90</v>
      </c>
      <c r="L218" s="452"/>
      <c r="M218" s="452"/>
      <c r="N218" s="452"/>
      <c r="O218" s="452"/>
      <c r="P218" s="452"/>
      <c r="Q218" s="452"/>
      <c r="R218" s="452"/>
      <c r="S218" s="452"/>
      <c r="T218" s="452"/>
      <c r="U218" s="452"/>
    </row>
    <row r="219" spans="1:21" s="67" customFormat="1" ht="18">
      <c r="A219" s="535">
        <v>210</v>
      </c>
      <c r="B219" s="536" t="s">
        <v>154</v>
      </c>
      <c r="C219" s="537" t="s">
        <v>292</v>
      </c>
      <c r="D219" s="538">
        <v>200</v>
      </c>
      <c r="E219" s="539">
        <v>0</v>
      </c>
      <c r="F219" s="550"/>
      <c r="G219" s="541">
        <v>0</v>
      </c>
      <c r="H219" s="542">
        <v>0</v>
      </c>
      <c r="I219" s="553"/>
      <c r="J219" s="545"/>
      <c r="K219" s="419"/>
      <c r="L219" s="419"/>
      <c r="M219" s="452"/>
      <c r="N219" s="452"/>
      <c r="O219" s="452"/>
      <c r="P219" s="452"/>
      <c r="Q219" s="452"/>
      <c r="R219" s="452"/>
      <c r="S219" s="452"/>
      <c r="T219" s="452"/>
      <c r="U219" s="452"/>
    </row>
    <row r="220" spans="1:21" ht="22">
      <c r="A220" s="535">
        <v>211</v>
      </c>
      <c r="B220" s="536" t="s">
        <v>155</v>
      </c>
      <c r="C220" s="537" t="s">
        <v>323</v>
      </c>
      <c r="D220" s="538">
        <v>4</v>
      </c>
      <c r="E220" s="539">
        <v>0</v>
      </c>
      <c r="F220" s="540"/>
      <c r="G220" s="541">
        <v>0</v>
      </c>
      <c r="H220" s="542">
        <v>0</v>
      </c>
      <c r="I220" s="543"/>
      <c r="J220" s="544"/>
      <c r="K220" s="419"/>
      <c r="L220" s="419"/>
      <c r="M220" s="419"/>
      <c r="N220" s="419"/>
      <c r="O220" s="419"/>
      <c r="P220" s="419"/>
      <c r="Q220" s="419"/>
      <c r="R220" s="419"/>
      <c r="S220" s="419"/>
      <c r="T220" s="419"/>
      <c r="U220" s="419"/>
    </row>
    <row r="221" spans="1:21" ht="22">
      <c r="A221" s="535">
        <v>212</v>
      </c>
      <c r="B221" s="536" t="s">
        <v>158</v>
      </c>
      <c r="C221" s="537" t="s">
        <v>292</v>
      </c>
      <c r="D221" s="538">
        <v>10</v>
      </c>
      <c r="E221" s="539">
        <v>29248.979999999996</v>
      </c>
      <c r="F221" s="540"/>
      <c r="G221" s="541">
        <v>29248.979999999996</v>
      </c>
      <c r="H221" s="542">
        <v>292489.79999999993</v>
      </c>
      <c r="I221" s="543" t="s">
        <v>348</v>
      </c>
      <c r="J221" s="544" t="s">
        <v>1410</v>
      </c>
      <c r="K221" s="419">
        <v>25657</v>
      </c>
      <c r="L221" s="419"/>
      <c r="M221" s="419"/>
      <c r="N221" s="419"/>
      <c r="O221" s="419"/>
      <c r="P221" s="419"/>
      <c r="Q221" s="419"/>
      <c r="R221" s="419"/>
      <c r="S221" s="419"/>
      <c r="T221" s="419"/>
      <c r="U221" s="419"/>
    </row>
    <row r="222" spans="1:21" ht="22">
      <c r="A222" s="535">
        <v>213</v>
      </c>
      <c r="B222" s="536" t="s">
        <v>157</v>
      </c>
      <c r="C222" s="537" t="s">
        <v>292</v>
      </c>
      <c r="D222" s="538">
        <v>10</v>
      </c>
      <c r="E222" s="539">
        <v>28415.639999999996</v>
      </c>
      <c r="F222" s="540"/>
      <c r="G222" s="541">
        <v>28415.639999999996</v>
      </c>
      <c r="H222" s="542">
        <v>284156.39999999997</v>
      </c>
      <c r="I222" s="543" t="s">
        <v>365</v>
      </c>
      <c r="J222" s="544" t="s">
        <v>366</v>
      </c>
      <c r="K222" s="419">
        <v>24926</v>
      </c>
      <c r="L222" s="419"/>
      <c r="M222" s="419"/>
      <c r="N222" s="419"/>
      <c r="O222" s="419"/>
      <c r="P222" s="419"/>
      <c r="Q222" s="419"/>
      <c r="R222" s="419"/>
      <c r="S222" s="419"/>
      <c r="T222" s="419"/>
      <c r="U222" s="419"/>
    </row>
    <row r="223" spans="1:21" ht="22">
      <c r="A223" s="535">
        <v>214</v>
      </c>
      <c r="B223" s="536" t="s">
        <v>156</v>
      </c>
      <c r="C223" s="537" t="s">
        <v>292</v>
      </c>
      <c r="D223" s="538">
        <v>10</v>
      </c>
      <c r="E223" s="539">
        <v>28415.639999999996</v>
      </c>
      <c r="F223" s="540"/>
      <c r="G223" s="541">
        <v>28415.639999999996</v>
      </c>
      <c r="H223" s="542">
        <v>284156.39999999997</v>
      </c>
      <c r="I223" s="543" t="s">
        <v>365</v>
      </c>
      <c r="J223" s="544" t="s">
        <v>366</v>
      </c>
      <c r="K223" s="419">
        <v>24926</v>
      </c>
      <c r="L223" s="419"/>
      <c r="M223" s="419"/>
      <c r="N223" s="419"/>
      <c r="O223" s="419"/>
      <c r="P223" s="419"/>
      <c r="Q223" s="419"/>
      <c r="R223" s="419"/>
      <c r="S223" s="419"/>
      <c r="T223" s="419"/>
      <c r="U223" s="419"/>
    </row>
    <row r="224" spans="1:21" ht="18">
      <c r="A224" s="535">
        <v>215</v>
      </c>
      <c r="B224" s="536" t="s">
        <v>159</v>
      </c>
      <c r="C224" s="537" t="s">
        <v>324</v>
      </c>
      <c r="D224" s="538">
        <v>120</v>
      </c>
      <c r="E224" s="539">
        <v>986.09999999999991</v>
      </c>
      <c r="F224" s="540">
        <v>157.77599999999998</v>
      </c>
      <c r="G224" s="541">
        <v>1143.876</v>
      </c>
      <c r="H224" s="542">
        <v>137265.12</v>
      </c>
      <c r="I224" s="543" t="s">
        <v>373</v>
      </c>
      <c r="J224" s="544" t="s">
        <v>709</v>
      </c>
      <c r="K224" s="419">
        <v>865</v>
      </c>
      <c r="L224" s="419"/>
      <c r="M224" s="419"/>
      <c r="N224" s="419"/>
      <c r="O224" s="419"/>
      <c r="P224" s="419"/>
      <c r="Q224" s="419"/>
      <c r="R224" s="419"/>
      <c r="S224" s="419"/>
      <c r="T224" s="419"/>
      <c r="U224" s="419"/>
    </row>
    <row r="225" spans="1:21" ht="18">
      <c r="A225" s="535">
        <v>216</v>
      </c>
      <c r="B225" s="536" t="s">
        <v>161</v>
      </c>
      <c r="C225" s="537" t="s">
        <v>325</v>
      </c>
      <c r="D225" s="538">
        <v>12</v>
      </c>
      <c r="E225" s="539">
        <v>59507.999999999993</v>
      </c>
      <c r="F225" s="540">
        <v>9521.2799999999988</v>
      </c>
      <c r="G225" s="541">
        <v>69029.279999999999</v>
      </c>
      <c r="H225" s="542">
        <v>828351.36</v>
      </c>
      <c r="I225" s="543" t="s">
        <v>421</v>
      </c>
      <c r="J225" s="545" t="s">
        <v>422</v>
      </c>
      <c r="K225" s="419">
        <v>52200</v>
      </c>
      <c r="L225" s="419"/>
      <c r="M225" s="419"/>
      <c r="N225" s="419"/>
      <c r="O225" s="419"/>
      <c r="P225" s="419"/>
      <c r="Q225" s="419"/>
      <c r="R225" s="419"/>
      <c r="S225" s="419"/>
      <c r="T225" s="419"/>
      <c r="U225" s="419"/>
    </row>
    <row r="226" spans="1:21" ht="24">
      <c r="A226" s="535">
        <v>217</v>
      </c>
      <c r="B226" s="536" t="s">
        <v>160</v>
      </c>
      <c r="C226" s="537" t="s">
        <v>324</v>
      </c>
      <c r="D226" s="538">
        <v>20</v>
      </c>
      <c r="E226" s="539">
        <v>128498.51999999999</v>
      </c>
      <c r="F226" s="540"/>
      <c r="G226" s="541">
        <v>128498.51999999999</v>
      </c>
      <c r="H226" s="542">
        <v>2569970.4</v>
      </c>
      <c r="I226" s="543" t="s">
        <v>420</v>
      </c>
      <c r="J226" s="555" t="s">
        <v>1411</v>
      </c>
      <c r="K226" s="419">
        <v>112718</v>
      </c>
      <c r="L226" s="419"/>
      <c r="M226" s="419"/>
      <c r="N226" s="419"/>
      <c r="O226" s="419"/>
      <c r="P226" s="419"/>
      <c r="Q226" s="419"/>
      <c r="R226" s="419"/>
      <c r="S226" s="419"/>
      <c r="T226" s="419"/>
      <c r="U226" s="419"/>
    </row>
    <row r="227" spans="1:21" ht="18">
      <c r="A227" s="535">
        <v>218</v>
      </c>
      <c r="B227" s="536" t="s">
        <v>202</v>
      </c>
      <c r="C227" s="537" t="s">
        <v>292</v>
      </c>
      <c r="D227" s="538">
        <v>20</v>
      </c>
      <c r="E227" s="539">
        <v>99692.999999999985</v>
      </c>
      <c r="F227" s="540">
        <v>15950.879999999997</v>
      </c>
      <c r="G227" s="541">
        <v>115643.87999999998</v>
      </c>
      <c r="H227" s="542">
        <v>2312877.5999999996</v>
      </c>
      <c r="I227" s="543" t="s">
        <v>1412</v>
      </c>
      <c r="J227" s="545" t="s">
        <v>1413</v>
      </c>
      <c r="K227" s="419">
        <v>87450</v>
      </c>
      <c r="L227" s="419"/>
      <c r="M227" s="419"/>
      <c r="N227" s="419"/>
      <c r="O227" s="419"/>
      <c r="P227" s="419"/>
      <c r="Q227" s="419"/>
      <c r="R227" s="419"/>
      <c r="S227" s="419"/>
      <c r="T227" s="419"/>
      <c r="U227" s="419"/>
    </row>
    <row r="228" spans="1:21" ht="22">
      <c r="A228" s="535">
        <v>219</v>
      </c>
      <c r="B228" s="536" t="s">
        <v>796</v>
      </c>
      <c r="C228" s="537" t="s">
        <v>324</v>
      </c>
      <c r="D228" s="538">
        <v>2</v>
      </c>
      <c r="E228" s="539">
        <v>0</v>
      </c>
      <c r="F228" s="540"/>
      <c r="G228" s="541">
        <v>0</v>
      </c>
      <c r="H228" s="542">
        <v>0</v>
      </c>
      <c r="I228" s="543"/>
      <c r="J228" s="544"/>
      <c r="K228" s="419"/>
      <c r="L228" s="419"/>
      <c r="M228" s="419"/>
      <c r="N228" s="419"/>
      <c r="O228" s="419"/>
      <c r="P228" s="419"/>
      <c r="Q228" s="419"/>
      <c r="R228" s="419"/>
      <c r="S228" s="419"/>
      <c r="T228" s="419"/>
      <c r="U228" s="419"/>
    </row>
    <row r="229" spans="1:21" ht="18">
      <c r="A229" s="535">
        <v>220</v>
      </c>
      <c r="B229" s="536" t="s">
        <v>162</v>
      </c>
      <c r="C229" s="537" t="s">
        <v>291</v>
      </c>
      <c r="D229" s="538">
        <v>16</v>
      </c>
      <c r="E229" s="539">
        <v>0</v>
      </c>
      <c r="F229" s="540"/>
      <c r="G229" s="541">
        <v>0</v>
      </c>
      <c r="H229" s="542">
        <v>0</v>
      </c>
      <c r="I229" s="543"/>
      <c r="J229" s="544"/>
      <c r="K229" s="419"/>
      <c r="L229" s="419"/>
      <c r="M229" s="419"/>
      <c r="N229" s="419"/>
      <c r="O229" s="419"/>
      <c r="P229" s="419"/>
      <c r="Q229" s="419"/>
      <c r="R229" s="419"/>
      <c r="S229" s="419"/>
      <c r="T229" s="419"/>
      <c r="U229" s="419"/>
    </row>
    <row r="230" spans="1:21" ht="18">
      <c r="A230" s="535">
        <v>221</v>
      </c>
      <c r="B230" s="536" t="s">
        <v>163</v>
      </c>
      <c r="C230" s="537" t="s">
        <v>291</v>
      </c>
      <c r="D230" s="538">
        <v>8</v>
      </c>
      <c r="E230" s="539">
        <v>4332</v>
      </c>
      <c r="F230" s="540">
        <v>693.12</v>
      </c>
      <c r="G230" s="541">
        <v>5025.12</v>
      </c>
      <c r="H230" s="542">
        <v>40200.959999999999</v>
      </c>
      <c r="I230" s="543" t="s">
        <v>1414</v>
      </c>
      <c r="J230" s="544" t="s">
        <v>1359</v>
      </c>
      <c r="K230" s="419">
        <v>3800</v>
      </c>
      <c r="L230" s="419"/>
      <c r="M230" s="419"/>
      <c r="N230" s="419"/>
      <c r="O230" s="419"/>
      <c r="P230" s="419"/>
      <c r="Q230" s="419"/>
      <c r="R230" s="419"/>
      <c r="S230" s="419"/>
      <c r="T230" s="419"/>
      <c r="U230" s="419"/>
    </row>
    <row r="231" spans="1:21" ht="18">
      <c r="A231" s="535">
        <v>222</v>
      </c>
      <c r="B231" s="536" t="s">
        <v>164</v>
      </c>
      <c r="C231" s="537" t="s">
        <v>292</v>
      </c>
      <c r="D231" s="538">
        <v>700</v>
      </c>
      <c r="E231" s="539">
        <v>4032.0000000000005</v>
      </c>
      <c r="F231" s="540">
        <v>645.12000000000012</v>
      </c>
      <c r="G231" s="541">
        <v>4677.1200000000008</v>
      </c>
      <c r="H231" s="542">
        <v>3273984.0000000005</v>
      </c>
      <c r="I231" s="543" t="s">
        <v>396</v>
      </c>
      <c r="J231" s="544" t="s">
        <v>933</v>
      </c>
      <c r="K231" s="419">
        <v>3600</v>
      </c>
      <c r="L231" s="419"/>
      <c r="M231" s="419"/>
      <c r="N231" s="419"/>
      <c r="O231" s="419"/>
      <c r="P231" s="419"/>
      <c r="Q231" s="419"/>
      <c r="R231" s="419"/>
      <c r="S231" s="419"/>
      <c r="T231" s="419"/>
      <c r="U231" s="419"/>
    </row>
    <row r="232" spans="1:21" ht="18">
      <c r="A232" s="535">
        <v>223</v>
      </c>
      <c r="B232" s="559" t="s">
        <v>797</v>
      </c>
      <c r="C232" s="548" t="s">
        <v>292</v>
      </c>
      <c r="D232" s="538">
        <v>4</v>
      </c>
      <c r="E232" s="539">
        <v>27809.159999999996</v>
      </c>
      <c r="F232" s="540">
        <v>4449.4655999999995</v>
      </c>
      <c r="G232" s="541">
        <v>32258.625599999996</v>
      </c>
      <c r="H232" s="542">
        <v>129034.50239999998</v>
      </c>
      <c r="I232" s="543" t="s">
        <v>379</v>
      </c>
      <c r="J232" s="544" t="s">
        <v>979</v>
      </c>
      <c r="K232" s="564">
        <v>24394</v>
      </c>
      <c r="L232" s="419"/>
      <c r="M232" s="419"/>
      <c r="N232" s="419"/>
      <c r="O232" s="419"/>
      <c r="P232" s="419"/>
      <c r="Q232" s="419"/>
      <c r="R232" s="419"/>
      <c r="S232" s="419"/>
      <c r="T232" s="419"/>
      <c r="U232" s="419"/>
    </row>
    <row r="233" spans="1:21" ht="18">
      <c r="A233" s="535">
        <v>224</v>
      </c>
      <c r="B233" s="536" t="s">
        <v>165</v>
      </c>
      <c r="C233" s="537" t="s">
        <v>292</v>
      </c>
      <c r="D233" s="538">
        <v>120</v>
      </c>
      <c r="E233" s="539">
        <v>604.19999999999993</v>
      </c>
      <c r="F233" s="550"/>
      <c r="G233" s="541">
        <v>604.19999999999993</v>
      </c>
      <c r="H233" s="542">
        <v>72503.999999999985</v>
      </c>
      <c r="I233" s="543" t="s">
        <v>373</v>
      </c>
      <c r="J233" s="544" t="s">
        <v>425</v>
      </c>
      <c r="K233" s="419">
        <v>530</v>
      </c>
      <c r="L233" s="419"/>
      <c r="M233" s="419"/>
      <c r="N233" s="419"/>
      <c r="O233" s="419"/>
      <c r="P233" s="419"/>
      <c r="Q233" s="419"/>
      <c r="R233" s="419"/>
      <c r="S233" s="419"/>
      <c r="T233" s="419"/>
      <c r="U233" s="419"/>
    </row>
    <row r="234" spans="1:21" ht="18">
      <c r="A234" s="535">
        <v>225</v>
      </c>
      <c r="B234" s="536" t="s">
        <v>166</v>
      </c>
      <c r="C234" s="537" t="s">
        <v>292</v>
      </c>
      <c r="D234" s="538">
        <v>4</v>
      </c>
      <c r="E234" s="539">
        <v>322683.83999999997</v>
      </c>
      <c r="F234" s="557"/>
      <c r="G234" s="541">
        <v>322683.83999999997</v>
      </c>
      <c r="H234" s="542">
        <v>1290735.3599999999</v>
      </c>
      <c r="I234" s="543" t="s">
        <v>379</v>
      </c>
      <c r="J234" s="545" t="s">
        <v>426</v>
      </c>
      <c r="K234" s="564">
        <v>283056</v>
      </c>
      <c r="L234" s="419"/>
      <c r="M234" s="419"/>
      <c r="N234" s="419"/>
      <c r="O234" s="419"/>
      <c r="P234" s="419"/>
      <c r="Q234" s="419"/>
      <c r="R234" s="419"/>
      <c r="S234" s="419"/>
      <c r="T234" s="419"/>
      <c r="U234" s="419"/>
    </row>
    <row r="235" spans="1:21" s="54" customFormat="1" ht="18">
      <c r="A235" s="535">
        <v>226</v>
      </c>
      <c r="B235" s="536" t="s">
        <v>167</v>
      </c>
      <c r="C235" s="537" t="s">
        <v>326</v>
      </c>
      <c r="D235" s="538">
        <v>4</v>
      </c>
      <c r="E235" s="539">
        <v>71728.799999999988</v>
      </c>
      <c r="F235" s="550">
        <v>11476.607999999998</v>
      </c>
      <c r="G235" s="541">
        <v>83205.407999999981</v>
      </c>
      <c r="H235" s="542">
        <v>332821.63199999993</v>
      </c>
      <c r="I235" s="546" t="s">
        <v>337</v>
      </c>
      <c r="J235" s="556" t="s">
        <v>1389</v>
      </c>
      <c r="K235" s="435">
        <v>62920</v>
      </c>
      <c r="L235" s="435"/>
      <c r="M235" s="435"/>
      <c r="N235" s="435"/>
      <c r="O235" s="435"/>
      <c r="P235" s="435"/>
      <c r="Q235" s="435"/>
      <c r="R235" s="435"/>
      <c r="S235" s="435"/>
      <c r="T235" s="435"/>
      <c r="U235" s="435"/>
    </row>
    <row r="236" spans="1:21" s="54" customFormat="1" ht="18">
      <c r="A236" s="535">
        <v>227</v>
      </c>
      <c r="B236" s="536" t="s">
        <v>168</v>
      </c>
      <c r="C236" s="537" t="s">
        <v>292</v>
      </c>
      <c r="D236" s="538">
        <v>200</v>
      </c>
      <c r="E236" s="539">
        <v>0</v>
      </c>
      <c r="F236" s="540"/>
      <c r="G236" s="541">
        <v>0</v>
      </c>
      <c r="H236" s="542">
        <v>0</v>
      </c>
      <c r="I236" s="546"/>
      <c r="J236" s="556"/>
      <c r="K236" s="419"/>
      <c r="L236" s="419"/>
      <c r="M236" s="435"/>
      <c r="N236" s="435"/>
      <c r="O236" s="435"/>
      <c r="P236" s="435"/>
      <c r="Q236" s="435"/>
      <c r="R236" s="435"/>
      <c r="S236" s="435"/>
      <c r="T236" s="435"/>
      <c r="U236" s="435"/>
    </row>
    <row r="237" spans="1:21" s="70" customFormat="1" ht="18">
      <c r="A237" s="535">
        <v>228</v>
      </c>
      <c r="B237" s="536" t="s">
        <v>172</v>
      </c>
      <c r="C237" s="537" t="s">
        <v>292</v>
      </c>
      <c r="D237" s="538">
        <v>12</v>
      </c>
      <c r="E237" s="539">
        <v>125399.99999999999</v>
      </c>
      <c r="F237" s="550">
        <v>20063.999999999996</v>
      </c>
      <c r="G237" s="541">
        <v>145463.99999999997</v>
      </c>
      <c r="H237" s="542">
        <v>1745567.9999999995</v>
      </c>
      <c r="I237" s="553" t="s">
        <v>428</v>
      </c>
      <c r="J237" s="566" t="s">
        <v>1415</v>
      </c>
      <c r="K237" s="452">
        <v>110000</v>
      </c>
      <c r="L237" s="452"/>
      <c r="M237" s="452"/>
      <c r="N237" s="452"/>
      <c r="O237" s="452"/>
      <c r="P237" s="452"/>
      <c r="Q237" s="452"/>
      <c r="R237" s="452"/>
      <c r="S237" s="452"/>
      <c r="T237" s="452"/>
      <c r="U237" s="452"/>
    </row>
    <row r="238" spans="1:21" ht="18">
      <c r="A238" s="535">
        <v>229</v>
      </c>
      <c r="B238" s="536" t="s">
        <v>169</v>
      </c>
      <c r="C238" s="537" t="s">
        <v>292</v>
      </c>
      <c r="D238" s="538">
        <v>40</v>
      </c>
      <c r="E238" s="539">
        <v>2650.5</v>
      </c>
      <c r="F238" s="540">
        <v>424.08</v>
      </c>
      <c r="G238" s="541">
        <v>3074.58</v>
      </c>
      <c r="H238" s="542">
        <v>122983.2</v>
      </c>
      <c r="I238" s="543" t="s">
        <v>373</v>
      </c>
      <c r="J238" s="560" t="s">
        <v>427</v>
      </c>
      <c r="K238" s="419">
        <v>2325</v>
      </c>
      <c r="L238" s="419"/>
      <c r="M238" s="419"/>
      <c r="N238" s="419"/>
      <c r="O238" s="419"/>
      <c r="P238" s="419"/>
      <c r="Q238" s="419"/>
      <c r="R238" s="419"/>
      <c r="S238" s="419"/>
      <c r="T238" s="419"/>
      <c r="U238" s="419"/>
    </row>
    <row r="239" spans="1:21" ht="18">
      <c r="A239" s="535">
        <v>230</v>
      </c>
      <c r="B239" s="536" t="s">
        <v>170</v>
      </c>
      <c r="C239" s="537" t="s">
        <v>292</v>
      </c>
      <c r="D239" s="538">
        <v>4</v>
      </c>
      <c r="E239" s="539">
        <v>5793.48</v>
      </c>
      <c r="F239" s="550">
        <v>926.95679999999993</v>
      </c>
      <c r="G239" s="541">
        <v>6720.4367999999995</v>
      </c>
      <c r="H239" s="542">
        <v>26881.747199999998</v>
      </c>
      <c r="I239" s="543" t="s">
        <v>337</v>
      </c>
      <c r="J239" s="544" t="s">
        <v>700</v>
      </c>
      <c r="K239" s="419">
        <v>5082</v>
      </c>
      <c r="L239" s="419"/>
      <c r="M239" s="419"/>
      <c r="N239" s="419"/>
      <c r="O239" s="419"/>
      <c r="P239" s="419"/>
      <c r="Q239" s="419"/>
      <c r="R239" s="419"/>
      <c r="S239" s="419"/>
      <c r="T239" s="419"/>
      <c r="U239" s="419"/>
    </row>
    <row r="240" spans="1:21" ht="18">
      <c r="A240" s="535">
        <v>231</v>
      </c>
      <c r="B240" s="536" t="s">
        <v>171</v>
      </c>
      <c r="C240" s="537" t="s">
        <v>292</v>
      </c>
      <c r="D240" s="538">
        <v>4</v>
      </c>
      <c r="E240" s="539">
        <v>5793.48</v>
      </c>
      <c r="F240" s="550">
        <v>926.95679999999993</v>
      </c>
      <c r="G240" s="541">
        <v>6720.4367999999995</v>
      </c>
      <c r="H240" s="542">
        <v>26881.747199999998</v>
      </c>
      <c r="I240" s="543" t="s">
        <v>337</v>
      </c>
      <c r="J240" s="544" t="s">
        <v>700</v>
      </c>
      <c r="K240" s="419">
        <v>5082</v>
      </c>
      <c r="L240" s="419"/>
      <c r="M240" s="419"/>
      <c r="N240" s="419"/>
      <c r="O240" s="419"/>
      <c r="P240" s="419"/>
      <c r="Q240" s="419"/>
      <c r="R240" s="419"/>
      <c r="S240" s="419"/>
      <c r="T240" s="419"/>
      <c r="U240" s="419"/>
    </row>
    <row r="241" spans="1:21" s="71" customFormat="1" ht="18">
      <c r="A241" s="535">
        <v>232</v>
      </c>
      <c r="B241" s="536" t="s">
        <v>174</v>
      </c>
      <c r="C241" s="537" t="s">
        <v>292</v>
      </c>
      <c r="D241" s="538">
        <v>12</v>
      </c>
      <c r="E241" s="539">
        <v>125399.99999999999</v>
      </c>
      <c r="F241" s="540">
        <v>20063.999999999996</v>
      </c>
      <c r="G241" s="541">
        <v>145463.99999999997</v>
      </c>
      <c r="H241" s="542">
        <v>1745567.9999999995</v>
      </c>
      <c r="I241" s="546" t="s">
        <v>428</v>
      </c>
      <c r="J241" s="566" t="s">
        <v>1415</v>
      </c>
      <c r="K241" s="453">
        <v>110000</v>
      </c>
      <c r="L241" s="453"/>
      <c r="M241" s="453"/>
      <c r="N241" s="453"/>
      <c r="O241" s="453"/>
      <c r="P241" s="453"/>
      <c r="Q241" s="453"/>
      <c r="R241" s="453"/>
      <c r="S241" s="453"/>
      <c r="T241" s="453"/>
      <c r="U241" s="453"/>
    </row>
    <row r="242" spans="1:21" s="63" customFormat="1" ht="18">
      <c r="A242" s="535">
        <v>233</v>
      </c>
      <c r="B242" s="536" t="s">
        <v>176</v>
      </c>
      <c r="C242" s="537" t="s">
        <v>292</v>
      </c>
      <c r="D242" s="538">
        <v>12</v>
      </c>
      <c r="E242" s="539">
        <v>125399.99999999999</v>
      </c>
      <c r="F242" s="540">
        <v>20063.999999999996</v>
      </c>
      <c r="G242" s="541">
        <v>145463.99999999997</v>
      </c>
      <c r="H242" s="542">
        <v>1745567.9999999995</v>
      </c>
      <c r="I242" s="553" t="s">
        <v>428</v>
      </c>
      <c r="J242" s="566" t="s">
        <v>1415</v>
      </c>
      <c r="K242" s="445">
        <v>110000</v>
      </c>
      <c r="L242" s="445"/>
      <c r="M242" s="445"/>
      <c r="N242" s="445"/>
      <c r="O242" s="445"/>
      <c r="P242" s="445"/>
      <c r="Q242" s="445"/>
      <c r="R242" s="445"/>
      <c r="S242" s="445"/>
      <c r="T242" s="445"/>
      <c r="U242" s="445"/>
    </row>
    <row r="243" spans="1:21" s="63" customFormat="1" ht="18">
      <c r="A243" s="535">
        <v>234</v>
      </c>
      <c r="B243" s="536" t="s">
        <v>177</v>
      </c>
      <c r="C243" s="537" t="s">
        <v>292</v>
      </c>
      <c r="D243" s="538">
        <v>12</v>
      </c>
      <c r="E243" s="539">
        <v>125399.99999999999</v>
      </c>
      <c r="F243" s="540">
        <v>20063.999999999996</v>
      </c>
      <c r="G243" s="541">
        <v>145463.99999999997</v>
      </c>
      <c r="H243" s="542">
        <v>1745567.9999999995</v>
      </c>
      <c r="I243" s="553" t="s">
        <v>428</v>
      </c>
      <c r="J243" s="566" t="s">
        <v>1415</v>
      </c>
      <c r="K243" s="445">
        <v>110000</v>
      </c>
      <c r="L243" s="445"/>
      <c r="M243" s="445"/>
      <c r="N243" s="445"/>
      <c r="O243" s="445"/>
      <c r="P243" s="445"/>
      <c r="Q243" s="445"/>
      <c r="R243" s="445"/>
      <c r="S243" s="445"/>
      <c r="T243" s="445"/>
      <c r="U243" s="445"/>
    </row>
    <row r="244" spans="1:21" s="54" customFormat="1" ht="18">
      <c r="A244" s="535">
        <v>235</v>
      </c>
      <c r="B244" s="536" t="s">
        <v>178</v>
      </c>
      <c r="C244" s="537" t="s">
        <v>292</v>
      </c>
      <c r="D244" s="538">
        <v>12</v>
      </c>
      <c r="E244" s="539">
        <v>0</v>
      </c>
      <c r="F244" s="557"/>
      <c r="G244" s="541">
        <v>0</v>
      </c>
      <c r="H244" s="542">
        <v>0</v>
      </c>
      <c r="I244" s="546"/>
      <c r="J244" s="556"/>
      <c r="K244" s="419"/>
      <c r="L244" s="419"/>
      <c r="M244" s="435"/>
      <c r="N244" s="435"/>
      <c r="O244" s="435"/>
      <c r="P244" s="435"/>
      <c r="Q244" s="435"/>
      <c r="R244" s="435"/>
      <c r="S244" s="435"/>
      <c r="T244" s="435"/>
      <c r="U244" s="435"/>
    </row>
    <row r="245" spans="1:21" s="54" customFormat="1" ht="18">
      <c r="A245" s="535">
        <v>236</v>
      </c>
      <c r="B245" s="536" t="s">
        <v>179</v>
      </c>
      <c r="C245" s="537" t="s">
        <v>292</v>
      </c>
      <c r="D245" s="538">
        <v>12</v>
      </c>
      <c r="E245" s="539">
        <v>125399.99999999999</v>
      </c>
      <c r="F245" s="557">
        <v>20063.999999999996</v>
      </c>
      <c r="G245" s="541">
        <v>145463.99999999997</v>
      </c>
      <c r="H245" s="542">
        <v>1745567.9999999995</v>
      </c>
      <c r="I245" s="546" t="s">
        <v>428</v>
      </c>
      <c r="J245" s="566" t="s">
        <v>1415</v>
      </c>
      <c r="K245" s="435">
        <v>110000</v>
      </c>
      <c r="L245" s="435"/>
      <c r="M245" s="435"/>
      <c r="N245" s="435"/>
      <c r="O245" s="435"/>
      <c r="P245" s="435"/>
      <c r="Q245" s="435"/>
      <c r="R245" s="435"/>
      <c r="S245" s="435"/>
      <c r="T245" s="435"/>
      <c r="U245" s="435"/>
    </row>
    <row r="246" spans="1:21" s="54" customFormat="1" ht="18">
      <c r="A246" s="535">
        <v>237</v>
      </c>
      <c r="B246" s="536" t="s">
        <v>180</v>
      </c>
      <c r="C246" s="537" t="s">
        <v>292</v>
      </c>
      <c r="D246" s="538">
        <v>12</v>
      </c>
      <c r="E246" s="539">
        <v>0</v>
      </c>
      <c r="F246" s="557"/>
      <c r="G246" s="541">
        <v>0</v>
      </c>
      <c r="H246" s="542">
        <v>0</v>
      </c>
      <c r="I246" s="546"/>
      <c r="J246" s="556"/>
      <c r="K246" s="419"/>
      <c r="L246" s="419"/>
      <c r="M246" s="435"/>
      <c r="N246" s="435"/>
      <c r="O246" s="435"/>
      <c r="P246" s="435"/>
      <c r="Q246" s="435"/>
      <c r="R246" s="435"/>
      <c r="S246" s="435"/>
      <c r="T246" s="435"/>
      <c r="U246" s="435"/>
    </row>
    <row r="247" spans="1:21" s="54" customFormat="1" ht="18">
      <c r="A247" s="535">
        <v>238</v>
      </c>
      <c r="B247" s="536" t="s">
        <v>173</v>
      </c>
      <c r="C247" s="537" t="s">
        <v>292</v>
      </c>
      <c r="D247" s="538">
        <v>12</v>
      </c>
      <c r="E247" s="539">
        <v>0</v>
      </c>
      <c r="F247" s="557"/>
      <c r="G247" s="541">
        <v>0</v>
      </c>
      <c r="H247" s="542">
        <v>0</v>
      </c>
      <c r="I247" s="546"/>
      <c r="J247" s="556"/>
      <c r="K247" s="419"/>
      <c r="L247" s="419"/>
      <c r="M247" s="435"/>
      <c r="N247" s="435"/>
      <c r="O247" s="435"/>
      <c r="P247" s="435"/>
      <c r="Q247" s="435"/>
      <c r="R247" s="435"/>
      <c r="S247" s="435"/>
      <c r="T247" s="435"/>
      <c r="U247" s="435"/>
    </row>
    <row r="248" spans="1:21" s="54" customFormat="1" ht="18">
      <c r="A248" s="535">
        <v>239</v>
      </c>
      <c r="B248" s="536" t="s">
        <v>175</v>
      </c>
      <c r="C248" s="537" t="s">
        <v>292</v>
      </c>
      <c r="D248" s="538">
        <v>12</v>
      </c>
      <c r="E248" s="539">
        <v>125399.99999999999</v>
      </c>
      <c r="F248" s="557">
        <v>20063.999999999996</v>
      </c>
      <c r="G248" s="541">
        <v>145463.99999999997</v>
      </c>
      <c r="H248" s="542">
        <v>1745567.9999999995</v>
      </c>
      <c r="I248" s="546" t="s">
        <v>428</v>
      </c>
      <c r="J248" s="566" t="s">
        <v>1415</v>
      </c>
      <c r="K248" s="435">
        <v>110000</v>
      </c>
      <c r="L248" s="435"/>
      <c r="M248" s="435"/>
      <c r="N248" s="435"/>
      <c r="O248" s="435"/>
      <c r="P248" s="435"/>
      <c r="Q248" s="435"/>
      <c r="R248" s="435"/>
      <c r="S248" s="435"/>
      <c r="T248" s="435"/>
      <c r="U248" s="435"/>
    </row>
    <row r="249" spans="1:21" s="54" customFormat="1" ht="18">
      <c r="A249" s="535">
        <v>240</v>
      </c>
      <c r="B249" s="536" t="s">
        <v>181</v>
      </c>
      <c r="C249" s="537" t="s">
        <v>292</v>
      </c>
      <c r="D249" s="538">
        <v>80</v>
      </c>
      <c r="E249" s="539">
        <v>2735.9999999999995</v>
      </c>
      <c r="F249" s="557">
        <v>437.75999999999993</v>
      </c>
      <c r="G249" s="541">
        <v>3173.7599999999993</v>
      </c>
      <c r="H249" s="542">
        <v>253900.79999999993</v>
      </c>
      <c r="I249" s="546" t="s">
        <v>1408</v>
      </c>
      <c r="J249" s="544" t="s">
        <v>430</v>
      </c>
      <c r="K249" s="435">
        <v>2400</v>
      </c>
      <c r="L249" s="435"/>
      <c r="M249" s="435"/>
      <c r="N249" s="435"/>
      <c r="O249" s="435"/>
      <c r="P249" s="435"/>
      <c r="Q249" s="435"/>
      <c r="R249" s="435"/>
      <c r="S249" s="435"/>
      <c r="T249" s="435"/>
      <c r="U249" s="435"/>
    </row>
    <row r="250" spans="1:21" s="54" customFormat="1" ht="18">
      <c r="A250" s="535">
        <v>241</v>
      </c>
      <c r="B250" s="548" t="s">
        <v>798</v>
      </c>
      <c r="C250" s="548" t="s">
        <v>292</v>
      </c>
      <c r="D250" s="538">
        <v>40</v>
      </c>
      <c r="E250" s="539">
        <v>2735.9999999999995</v>
      </c>
      <c r="F250" s="557">
        <v>437.75999999999993</v>
      </c>
      <c r="G250" s="541">
        <v>3173.7599999999993</v>
      </c>
      <c r="H250" s="542">
        <v>126950.39999999997</v>
      </c>
      <c r="I250" s="546" t="s">
        <v>1408</v>
      </c>
      <c r="J250" s="544" t="s">
        <v>430</v>
      </c>
      <c r="K250" s="435">
        <v>2400</v>
      </c>
      <c r="L250" s="435"/>
      <c r="M250" s="435"/>
      <c r="N250" s="435"/>
      <c r="O250" s="435"/>
      <c r="P250" s="435"/>
      <c r="Q250" s="435"/>
      <c r="R250" s="435"/>
      <c r="S250" s="435"/>
      <c r="T250" s="435"/>
      <c r="U250" s="435"/>
    </row>
    <row r="251" spans="1:21" s="54" customFormat="1" ht="18">
      <c r="A251" s="535">
        <v>242</v>
      </c>
      <c r="B251" s="536" t="s">
        <v>182</v>
      </c>
      <c r="C251" s="537" t="s">
        <v>292</v>
      </c>
      <c r="D251" s="538">
        <v>200</v>
      </c>
      <c r="E251" s="539">
        <v>1652.9999999999998</v>
      </c>
      <c r="F251" s="557">
        <v>264.47999999999996</v>
      </c>
      <c r="G251" s="541">
        <v>1917.4799999999998</v>
      </c>
      <c r="H251" s="542">
        <v>383495.99999999994</v>
      </c>
      <c r="I251" s="546" t="s">
        <v>373</v>
      </c>
      <c r="J251" s="544" t="s">
        <v>431</v>
      </c>
      <c r="K251" s="435">
        <v>1450</v>
      </c>
      <c r="L251" s="435"/>
      <c r="M251" s="435"/>
      <c r="N251" s="435"/>
      <c r="O251" s="435"/>
      <c r="P251" s="435"/>
      <c r="Q251" s="435"/>
      <c r="R251" s="435"/>
      <c r="S251" s="435"/>
      <c r="T251" s="435"/>
      <c r="U251" s="435"/>
    </row>
    <row r="252" spans="1:21" s="54" customFormat="1" ht="18">
      <c r="A252" s="535">
        <v>243</v>
      </c>
      <c r="B252" s="536" t="s">
        <v>183</v>
      </c>
      <c r="C252" s="537" t="s">
        <v>292</v>
      </c>
      <c r="D252" s="538">
        <v>80</v>
      </c>
      <c r="E252" s="539">
        <v>1744.1999999999998</v>
      </c>
      <c r="F252" s="557">
        <v>279.072</v>
      </c>
      <c r="G252" s="541">
        <v>2023.2719999999999</v>
      </c>
      <c r="H252" s="542">
        <v>161861.76000000001</v>
      </c>
      <c r="I252" s="546" t="s">
        <v>373</v>
      </c>
      <c r="J252" s="544" t="s">
        <v>431</v>
      </c>
      <c r="K252" s="435">
        <v>1530</v>
      </c>
      <c r="L252" s="435"/>
      <c r="M252" s="435"/>
      <c r="N252" s="435"/>
      <c r="O252" s="435"/>
      <c r="P252" s="435"/>
      <c r="Q252" s="435"/>
      <c r="R252" s="435"/>
      <c r="S252" s="435"/>
      <c r="T252" s="435"/>
      <c r="U252" s="435"/>
    </row>
    <row r="253" spans="1:21" s="54" customFormat="1" ht="18">
      <c r="A253" s="535">
        <v>244</v>
      </c>
      <c r="B253" s="536" t="s">
        <v>184</v>
      </c>
      <c r="C253" s="537" t="s">
        <v>292</v>
      </c>
      <c r="D253" s="538">
        <v>60</v>
      </c>
      <c r="E253" s="539">
        <v>2650.5</v>
      </c>
      <c r="F253" s="557">
        <v>424.08</v>
      </c>
      <c r="G253" s="541">
        <v>3074.58</v>
      </c>
      <c r="H253" s="542">
        <v>184474.8</v>
      </c>
      <c r="I253" s="546" t="s">
        <v>373</v>
      </c>
      <c r="J253" s="544" t="s">
        <v>374</v>
      </c>
      <c r="K253" s="435">
        <v>2325</v>
      </c>
      <c r="L253" s="435"/>
      <c r="M253" s="435"/>
      <c r="N253" s="435"/>
      <c r="O253" s="435"/>
      <c r="P253" s="435"/>
      <c r="Q253" s="435"/>
      <c r="R253" s="435"/>
      <c r="S253" s="435"/>
      <c r="T253" s="435"/>
      <c r="U253" s="435"/>
    </row>
    <row r="254" spans="1:21" s="54" customFormat="1" ht="24">
      <c r="A254" s="535">
        <v>245</v>
      </c>
      <c r="B254" s="536" t="s">
        <v>188</v>
      </c>
      <c r="C254" s="537" t="s">
        <v>292</v>
      </c>
      <c r="D254" s="538">
        <v>60</v>
      </c>
      <c r="E254" s="539">
        <v>3416.58</v>
      </c>
      <c r="F254" s="557">
        <v>546.65279999999996</v>
      </c>
      <c r="G254" s="541">
        <v>3963.2327999999998</v>
      </c>
      <c r="H254" s="542">
        <v>237793.96799999999</v>
      </c>
      <c r="I254" s="546" t="s">
        <v>432</v>
      </c>
      <c r="J254" s="555" t="s">
        <v>705</v>
      </c>
      <c r="K254" s="435">
        <v>2997</v>
      </c>
      <c r="L254" s="435"/>
      <c r="M254" s="435"/>
      <c r="N254" s="435"/>
      <c r="O254" s="435"/>
      <c r="P254" s="435"/>
      <c r="Q254" s="435"/>
      <c r="R254" s="435"/>
      <c r="S254" s="435"/>
      <c r="T254" s="435"/>
      <c r="U254" s="435"/>
    </row>
    <row r="255" spans="1:21" s="54" customFormat="1" ht="24">
      <c r="A255" s="535">
        <v>246</v>
      </c>
      <c r="B255" s="536" t="s">
        <v>185</v>
      </c>
      <c r="C255" s="537" t="s">
        <v>292</v>
      </c>
      <c r="D255" s="538">
        <v>20</v>
      </c>
      <c r="E255" s="539">
        <v>3416.58</v>
      </c>
      <c r="F255" s="557">
        <v>546.65279999999996</v>
      </c>
      <c r="G255" s="541">
        <v>3963.2327999999998</v>
      </c>
      <c r="H255" s="542">
        <v>79264.655999999988</v>
      </c>
      <c r="I255" s="546" t="s">
        <v>432</v>
      </c>
      <c r="J255" s="555" t="s">
        <v>705</v>
      </c>
      <c r="K255" s="435">
        <v>2997</v>
      </c>
      <c r="L255" s="435"/>
      <c r="M255" s="435"/>
      <c r="N255" s="435"/>
      <c r="O255" s="435"/>
      <c r="P255" s="435"/>
      <c r="Q255" s="435"/>
      <c r="R255" s="435"/>
      <c r="S255" s="435"/>
      <c r="T255" s="435"/>
      <c r="U255" s="435"/>
    </row>
    <row r="256" spans="1:21" s="54" customFormat="1" ht="24">
      <c r="A256" s="535">
        <v>247</v>
      </c>
      <c r="B256" s="536" t="s">
        <v>186</v>
      </c>
      <c r="C256" s="537" t="s">
        <v>292</v>
      </c>
      <c r="D256" s="538">
        <v>20</v>
      </c>
      <c r="E256" s="539">
        <v>3416.58</v>
      </c>
      <c r="F256" s="557">
        <v>546.65279999999996</v>
      </c>
      <c r="G256" s="541">
        <v>3963.2327999999998</v>
      </c>
      <c r="H256" s="542">
        <v>79264.655999999988</v>
      </c>
      <c r="I256" s="546" t="s">
        <v>432</v>
      </c>
      <c r="J256" s="555" t="s">
        <v>705</v>
      </c>
      <c r="K256" s="435">
        <v>2997</v>
      </c>
      <c r="L256" s="435"/>
      <c r="M256" s="435"/>
      <c r="N256" s="435"/>
      <c r="O256" s="435"/>
      <c r="P256" s="435"/>
      <c r="Q256" s="435"/>
      <c r="R256" s="435"/>
      <c r="S256" s="435"/>
      <c r="T256" s="435"/>
      <c r="U256" s="435"/>
    </row>
    <row r="257" spans="1:21" s="54" customFormat="1" ht="24">
      <c r="A257" s="535">
        <v>248</v>
      </c>
      <c r="B257" s="536" t="s">
        <v>189</v>
      </c>
      <c r="C257" s="537" t="s">
        <v>292</v>
      </c>
      <c r="D257" s="538">
        <v>40</v>
      </c>
      <c r="E257" s="539">
        <v>3416.58</v>
      </c>
      <c r="F257" s="557">
        <v>546.65279999999996</v>
      </c>
      <c r="G257" s="541">
        <v>3963.2327999999998</v>
      </c>
      <c r="H257" s="542">
        <v>158529.31199999998</v>
      </c>
      <c r="I257" s="546" t="s">
        <v>432</v>
      </c>
      <c r="J257" s="555" t="s">
        <v>705</v>
      </c>
      <c r="K257" s="435">
        <v>2997</v>
      </c>
      <c r="L257" s="435"/>
      <c r="M257" s="435"/>
      <c r="N257" s="435"/>
      <c r="O257" s="435"/>
      <c r="P257" s="435"/>
      <c r="Q257" s="435"/>
      <c r="R257" s="435"/>
      <c r="S257" s="435"/>
      <c r="T257" s="435"/>
      <c r="U257" s="435"/>
    </row>
    <row r="258" spans="1:21" ht="24">
      <c r="A258" s="535">
        <v>249</v>
      </c>
      <c r="B258" s="536" t="s">
        <v>190</v>
      </c>
      <c r="C258" s="537" t="s">
        <v>292</v>
      </c>
      <c r="D258" s="538">
        <v>40</v>
      </c>
      <c r="E258" s="539">
        <v>3416.58</v>
      </c>
      <c r="F258" s="557">
        <v>546.65279999999996</v>
      </c>
      <c r="G258" s="541">
        <v>3963.2327999999998</v>
      </c>
      <c r="H258" s="542">
        <v>158529.31199999998</v>
      </c>
      <c r="I258" s="546" t="s">
        <v>432</v>
      </c>
      <c r="J258" s="555" t="s">
        <v>705</v>
      </c>
      <c r="K258" s="435">
        <v>2997</v>
      </c>
      <c r="L258" s="419"/>
      <c r="M258" s="419"/>
      <c r="N258" s="419"/>
      <c r="O258" s="419"/>
      <c r="P258" s="419"/>
      <c r="Q258" s="419"/>
      <c r="R258" s="419"/>
      <c r="S258" s="419"/>
      <c r="T258" s="419"/>
      <c r="U258" s="419"/>
    </row>
    <row r="259" spans="1:21" ht="24">
      <c r="A259" s="535">
        <v>250</v>
      </c>
      <c r="B259" s="536" t="s">
        <v>187</v>
      </c>
      <c r="C259" s="537" t="s">
        <v>292</v>
      </c>
      <c r="D259" s="538">
        <v>32</v>
      </c>
      <c r="E259" s="539">
        <v>3416.58</v>
      </c>
      <c r="F259" s="557">
        <v>546.65279999999996</v>
      </c>
      <c r="G259" s="541">
        <v>3963.2327999999998</v>
      </c>
      <c r="H259" s="542">
        <v>126823.44959999999</v>
      </c>
      <c r="I259" s="546" t="s">
        <v>432</v>
      </c>
      <c r="J259" s="555" t="s">
        <v>705</v>
      </c>
      <c r="K259" s="435">
        <v>2997</v>
      </c>
      <c r="L259" s="419"/>
      <c r="M259" s="419"/>
      <c r="N259" s="419"/>
      <c r="O259" s="419"/>
      <c r="P259" s="419"/>
      <c r="Q259" s="419"/>
      <c r="R259" s="419"/>
      <c r="S259" s="419"/>
      <c r="T259" s="419"/>
      <c r="U259" s="419"/>
    </row>
    <row r="260" spans="1:21" ht="18">
      <c r="A260" s="535">
        <v>251</v>
      </c>
      <c r="B260" s="536" t="s">
        <v>191</v>
      </c>
      <c r="C260" s="537" t="s">
        <v>292</v>
      </c>
      <c r="D260" s="538">
        <v>600</v>
      </c>
      <c r="E260" s="539">
        <v>1932.2999999999997</v>
      </c>
      <c r="F260" s="557">
        <v>309.16799999999995</v>
      </c>
      <c r="G260" s="541">
        <v>2241.4679999999998</v>
      </c>
      <c r="H260" s="542">
        <v>1344880.7999999998</v>
      </c>
      <c r="I260" s="543" t="s">
        <v>373</v>
      </c>
      <c r="J260" s="544" t="s">
        <v>433</v>
      </c>
      <c r="K260" s="419">
        <v>1695</v>
      </c>
      <c r="L260" s="419"/>
      <c r="M260" s="419"/>
      <c r="N260" s="419"/>
      <c r="O260" s="419"/>
      <c r="P260" s="419"/>
      <c r="Q260" s="419"/>
      <c r="R260" s="419"/>
      <c r="S260" s="419"/>
      <c r="T260" s="419"/>
      <c r="U260" s="419"/>
    </row>
    <row r="261" spans="1:21" ht="18">
      <c r="A261" s="535">
        <v>252</v>
      </c>
      <c r="B261" s="536" t="s">
        <v>192</v>
      </c>
      <c r="C261" s="537" t="s">
        <v>292</v>
      </c>
      <c r="D261" s="538">
        <v>400</v>
      </c>
      <c r="E261" s="539">
        <v>1932.2999999999997</v>
      </c>
      <c r="F261" s="557">
        <v>309.16799999999995</v>
      </c>
      <c r="G261" s="541">
        <v>2241.4679999999998</v>
      </c>
      <c r="H261" s="542">
        <v>896587.2</v>
      </c>
      <c r="I261" s="543" t="s">
        <v>373</v>
      </c>
      <c r="J261" s="544" t="s">
        <v>433</v>
      </c>
      <c r="K261" s="419">
        <v>1695</v>
      </c>
      <c r="L261" s="419"/>
      <c r="M261" s="419"/>
      <c r="N261" s="419"/>
      <c r="O261" s="419"/>
      <c r="P261" s="419"/>
      <c r="Q261" s="419"/>
      <c r="R261" s="419"/>
      <c r="S261" s="419"/>
      <c r="T261" s="419"/>
      <c r="U261" s="419"/>
    </row>
    <row r="262" spans="1:21" s="54" customFormat="1" ht="18">
      <c r="A262" s="535">
        <v>253</v>
      </c>
      <c r="B262" s="536" t="s">
        <v>193</v>
      </c>
      <c r="C262" s="537" t="s">
        <v>292</v>
      </c>
      <c r="D262" s="538">
        <v>48</v>
      </c>
      <c r="E262" s="539">
        <v>21608.699999999997</v>
      </c>
      <c r="F262" s="557"/>
      <c r="G262" s="541">
        <v>21608.699999999997</v>
      </c>
      <c r="H262" s="542">
        <v>1037217.5999999999</v>
      </c>
      <c r="I262" s="546" t="s">
        <v>379</v>
      </c>
      <c r="J262" s="546" t="s">
        <v>1416</v>
      </c>
      <c r="K262" s="564">
        <v>18955</v>
      </c>
      <c r="L262" s="419"/>
      <c r="M262" s="435"/>
      <c r="N262" s="435"/>
      <c r="O262" s="435"/>
      <c r="P262" s="435"/>
      <c r="Q262" s="435"/>
      <c r="R262" s="435"/>
      <c r="S262" s="435"/>
      <c r="T262" s="435"/>
      <c r="U262" s="435"/>
    </row>
    <row r="263" spans="1:21" s="54" customFormat="1" ht="18">
      <c r="A263" s="535">
        <v>254</v>
      </c>
      <c r="B263" s="536" t="s">
        <v>194</v>
      </c>
      <c r="C263" s="537" t="s">
        <v>292</v>
      </c>
      <c r="D263" s="538">
        <v>320</v>
      </c>
      <c r="E263" s="539">
        <v>541.5</v>
      </c>
      <c r="F263" s="557">
        <v>86.64</v>
      </c>
      <c r="G263" s="541">
        <v>628.14</v>
      </c>
      <c r="H263" s="542">
        <v>201004.79999999999</v>
      </c>
      <c r="I263" s="546" t="s">
        <v>373</v>
      </c>
      <c r="J263" s="556" t="s">
        <v>1359</v>
      </c>
      <c r="K263" s="435">
        <v>475</v>
      </c>
      <c r="L263" s="435"/>
      <c r="M263" s="435"/>
      <c r="N263" s="435"/>
      <c r="O263" s="435"/>
      <c r="P263" s="435"/>
      <c r="Q263" s="435"/>
      <c r="R263" s="435"/>
      <c r="S263" s="435"/>
      <c r="T263" s="435"/>
      <c r="U263" s="435"/>
    </row>
    <row r="264" spans="1:21" s="54" customFormat="1" ht="24">
      <c r="A264" s="535">
        <v>255</v>
      </c>
      <c r="B264" s="536" t="s">
        <v>195</v>
      </c>
      <c r="C264" s="537" t="s">
        <v>327</v>
      </c>
      <c r="D264" s="538">
        <v>4</v>
      </c>
      <c r="E264" s="539">
        <v>5471.9999999999991</v>
      </c>
      <c r="F264" s="557"/>
      <c r="G264" s="541">
        <v>5471.9999999999991</v>
      </c>
      <c r="H264" s="542">
        <v>21887.999999999996</v>
      </c>
      <c r="I264" s="546" t="s">
        <v>397</v>
      </c>
      <c r="J264" s="555" t="s">
        <v>434</v>
      </c>
      <c r="K264" s="435">
        <v>4800</v>
      </c>
      <c r="L264" s="435"/>
      <c r="M264" s="435"/>
      <c r="N264" s="435"/>
      <c r="O264" s="435"/>
      <c r="P264" s="435"/>
      <c r="Q264" s="435"/>
      <c r="R264" s="435"/>
      <c r="S264" s="435"/>
      <c r="T264" s="435"/>
      <c r="U264" s="435"/>
    </row>
    <row r="265" spans="1:21" s="63" customFormat="1" ht="24">
      <c r="A265" s="535">
        <v>256</v>
      </c>
      <c r="B265" s="536" t="s">
        <v>196</v>
      </c>
      <c r="C265" s="537" t="s">
        <v>327</v>
      </c>
      <c r="D265" s="538">
        <v>4</v>
      </c>
      <c r="E265" s="539">
        <v>10260</v>
      </c>
      <c r="F265" s="550"/>
      <c r="G265" s="541">
        <v>10260</v>
      </c>
      <c r="H265" s="542">
        <v>41040</v>
      </c>
      <c r="I265" s="553" t="s">
        <v>397</v>
      </c>
      <c r="J265" s="555" t="s">
        <v>434</v>
      </c>
      <c r="K265" s="445">
        <v>9000</v>
      </c>
      <c r="L265" s="445"/>
      <c r="M265" s="445"/>
      <c r="N265" s="445"/>
      <c r="O265" s="445"/>
      <c r="P265" s="445"/>
      <c r="Q265" s="445"/>
      <c r="R265" s="445"/>
      <c r="S265" s="445"/>
      <c r="T265" s="445"/>
      <c r="U265" s="445"/>
    </row>
    <row r="266" spans="1:21" s="63" customFormat="1" ht="18">
      <c r="A266" s="535">
        <v>257</v>
      </c>
      <c r="B266" s="536" t="s">
        <v>799</v>
      </c>
      <c r="C266" s="537" t="s">
        <v>317</v>
      </c>
      <c r="D266" s="538">
        <v>4</v>
      </c>
      <c r="E266" s="539">
        <v>55333.319999999992</v>
      </c>
      <c r="F266" s="550"/>
      <c r="G266" s="541">
        <v>55333.319999999992</v>
      </c>
      <c r="H266" s="542">
        <v>221333.27999999997</v>
      </c>
      <c r="I266" s="553" t="s">
        <v>369</v>
      </c>
      <c r="J266" s="553" t="s">
        <v>1417</v>
      </c>
      <c r="K266" s="558">
        <v>48538</v>
      </c>
      <c r="L266" s="419"/>
      <c r="M266" s="445"/>
      <c r="N266" s="445"/>
      <c r="O266" s="445"/>
      <c r="P266" s="445"/>
      <c r="Q266" s="445"/>
      <c r="R266" s="445"/>
      <c r="S266" s="445"/>
      <c r="T266" s="445"/>
      <c r="U266" s="445"/>
    </row>
    <row r="267" spans="1:21" s="58" customFormat="1" ht="18">
      <c r="A267" s="535">
        <v>258</v>
      </c>
      <c r="B267" s="536" t="s">
        <v>198</v>
      </c>
      <c r="C267" s="537" t="s">
        <v>328</v>
      </c>
      <c r="D267" s="538">
        <v>4</v>
      </c>
      <c r="E267" s="539">
        <v>45425.579999999994</v>
      </c>
      <c r="F267" s="540"/>
      <c r="G267" s="541">
        <v>45425.579999999994</v>
      </c>
      <c r="H267" s="542">
        <v>181702.31999999998</v>
      </c>
      <c r="I267" s="553" t="s">
        <v>369</v>
      </c>
      <c r="J267" s="543" t="s">
        <v>691</v>
      </c>
      <c r="K267" s="558">
        <v>39847</v>
      </c>
      <c r="L267" s="419"/>
      <c r="M267" s="437"/>
      <c r="N267" s="437"/>
      <c r="O267" s="437"/>
      <c r="P267" s="437"/>
      <c r="Q267" s="437"/>
      <c r="R267" s="437"/>
      <c r="S267" s="437"/>
      <c r="T267" s="437"/>
      <c r="U267" s="437"/>
    </row>
    <row r="268" spans="1:21" s="60" customFormat="1" ht="18">
      <c r="A268" s="535">
        <v>259</v>
      </c>
      <c r="B268" s="548" t="s">
        <v>213</v>
      </c>
      <c r="C268" s="548" t="s">
        <v>292</v>
      </c>
      <c r="D268" s="538">
        <v>36</v>
      </c>
      <c r="E268" s="539">
        <v>60530.579999999994</v>
      </c>
      <c r="F268" s="540"/>
      <c r="G268" s="541">
        <v>60530.579999999994</v>
      </c>
      <c r="H268" s="542">
        <v>2179100.88</v>
      </c>
      <c r="I268" s="553" t="s">
        <v>686</v>
      </c>
      <c r="J268" s="543" t="s">
        <v>1418</v>
      </c>
      <c r="K268" s="567">
        <v>53097</v>
      </c>
      <c r="L268" s="419"/>
      <c r="M268" s="438"/>
      <c r="N268" s="438"/>
      <c r="O268" s="438"/>
      <c r="P268" s="438"/>
      <c r="Q268" s="438"/>
      <c r="R268" s="438"/>
      <c r="S268" s="438"/>
      <c r="T268" s="438"/>
      <c r="U268" s="438"/>
    </row>
    <row r="269" spans="1:21" s="63" customFormat="1" ht="18">
      <c r="A269" s="535">
        <v>260</v>
      </c>
      <c r="B269" s="548" t="s">
        <v>800</v>
      </c>
      <c r="C269" s="548" t="s">
        <v>292</v>
      </c>
      <c r="D269" s="538">
        <v>200</v>
      </c>
      <c r="E269" s="549">
        <v>1996.1399999999999</v>
      </c>
      <c r="F269" s="550"/>
      <c r="G269" s="551">
        <v>1996.1399999999999</v>
      </c>
      <c r="H269" s="552">
        <v>399228</v>
      </c>
      <c r="I269" s="553" t="s">
        <v>397</v>
      </c>
      <c r="J269" s="545" t="s">
        <v>1419</v>
      </c>
      <c r="K269" s="445">
        <v>1751</v>
      </c>
      <c r="L269" s="445"/>
      <c r="M269" s="445"/>
      <c r="N269" s="445"/>
      <c r="O269" s="445"/>
      <c r="P269" s="445"/>
      <c r="Q269" s="445"/>
      <c r="R269" s="445"/>
      <c r="S269" s="445"/>
      <c r="T269" s="445"/>
      <c r="U269" s="445"/>
    </row>
    <row r="270" spans="1:21" s="58" customFormat="1" ht="18">
      <c r="A270" s="535">
        <v>261</v>
      </c>
      <c r="B270" s="548" t="s">
        <v>801</v>
      </c>
      <c r="C270" s="548"/>
      <c r="D270" s="538">
        <v>200</v>
      </c>
      <c r="E270" s="539">
        <v>3365.2799999999997</v>
      </c>
      <c r="F270" s="540"/>
      <c r="G270" s="541">
        <v>3365.2799999999997</v>
      </c>
      <c r="H270" s="542">
        <v>673056</v>
      </c>
      <c r="I270" s="543" t="s">
        <v>509</v>
      </c>
      <c r="J270" s="543" t="s">
        <v>1420</v>
      </c>
      <c r="K270" s="558">
        <v>2952</v>
      </c>
      <c r="L270" s="419"/>
      <c r="M270" s="437"/>
      <c r="N270" s="437"/>
      <c r="O270" s="437"/>
      <c r="P270" s="437"/>
      <c r="Q270" s="437"/>
      <c r="R270" s="437"/>
      <c r="S270" s="437"/>
      <c r="T270" s="437"/>
      <c r="U270" s="437"/>
    </row>
    <row r="271" spans="1:21" s="58" customFormat="1" ht="22">
      <c r="A271" s="535">
        <v>262</v>
      </c>
      <c r="B271" s="536" t="s">
        <v>802</v>
      </c>
      <c r="C271" s="537" t="s">
        <v>292</v>
      </c>
      <c r="D271" s="538">
        <v>20</v>
      </c>
      <c r="E271" s="539">
        <v>0</v>
      </c>
      <c r="F271" s="540"/>
      <c r="G271" s="541">
        <v>0</v>
      </c>
      <c r="H271" s="542">
        <v>0</v>
      </c>
      <c r="I271" s="543"/>
      <c r="J271" s="544"/>
      <c r="K271" s="419"/>
      <c r="L271" s="419"/>
      <c r="M271" s="437"/>
      <c r="N271" s="437"/>
      <c r="O271" s="437"/>
      <c r="P271" s="437"/>
      <c r="Q271" s="437"/>
      <c r="R271" s="437"/>
      <c r="S271" s="437"/>
      <c r="T271" s="437"/>
      <c r="U271" s="437"/>
    </row>
    <row r="272" spans="1:21" s="58" customFormat="1" ht="18">
      <c r="A272" s="535">
        <v>263</v>
      </c>
      <c r="B272" s="536" t="s">
        <v>199</v>
      </c>
      <c r="C272" s="537" t="s">
        <v>292</v>
      </c>
      <c r="D272" s="538">
        <v>120</v>
      </c>
      <c r="E272" s="539">
        <v>14044.8</v>
      </c>
      <c r="F272" s="540">
        <v>2247.1680000000001</v>
      </c>
      <c r="G272" s="541">
        <v>16291.967999999999</v>
      </c>
      <c r="H272" s="542">
        <v>1955036.1599999999</v>
      </c>
      <c r="I272" s="543" t="s">
        <v>435</v>
      </c>
      <c r="J272" s="560" t="s">
        <v>436</v>
      </c>
      <c r="K272" s="437">
        <v>12320</v>
      </c>
      <c r="L272" s="437"/>
      <c r="M272" s="437"/>
      <c r="N272" s="437"/>
      <c r="O272" s="437"/>
      <c r="P272" s="437"/>
      <c r="Q272" s="437"/>
      <c r="R272" s="437"/>
      <c r="S272" s="437"/>
      <c r="T272" s="437"/>
      <c r="U272" s="437"/>
    </row>
    <row r="273" spans="1:21" s="58" customFormat="1" ht="18">
      <c r="A273" s="535">
        <v>264</v>
      </c>
      <c r="B273" s="536" t="s">
        <v>200</v>
      </c>
      <c r="C273" s="537" t="s">
        <v>292</v>
      </c>
      <c r="D273" s="538">
        <v>40</v>
      </c>
      <c r="E273" s="539">
        <v>0</v>
      </c>
      <c r="F273" s="540"/>
      <c r="G273" s="541">
        <v>0</v>
      </c>
      <c r="H273" s="542">
        <v>0</v>
      </c>
      <c r="I273" s="543"/>
      <c r="J273" s="544"/>
      <c r="K273" s="419"/>
      <c r="L273" s="419"/>
      <c r="M273" s="437"/>
      <c r="N273" s="437"/>
      <c r="O273" s="437"/>
      <c r="P273" s="437"/>
      <c r="Q273" s="437"/>
      <c r="R273" s="437"/>
      <c r="S273" s="437"/>
      <c r="T273" s="437"/>
      <c r="U273" s="437"/>
    </row>
    <row r="274" spans="1:21" s="58" customFormat="1" ht="18">
      <c r="A274" s="535">
        <v>265</v>
      </c>
      <c r="B274" s="536" t="s">
        <v>201</v>
      </c>
      <c r="C274" s="537" t="s">
        <v>292</v>
      </c>
      <c r="D274" s="538">
        <v>40</v>
      </c>
      <c r="E274" s="539">
        <v>0</v>
      </c>
      <c r="F274" s="540"/>
      <c r="G274" s="541">
        <v>0</v>
      </c>
      <c r="H274" s="542">
        <v>0</v>
      </c>
      <c r="I274" s="543"/>
      <c r="J274" s="544"/>
      <c r="K274" s="419"/>
      <c r="L274" s="419"/>
      <c r="M274" s="437"/>
      <c r="N274" s="437"/>
      <c r="O274" s="437"/>
      <c r="P274" s="437"/>
      <c r="Q274" s="437"/>
      <c r="R274" s="437"/>
      <c r="S274" s="437"/>
      <c r="T274" s="437"/>
      <c r="U274" s="437"/>
    </row>
    <row r="275" spans="1:21" s="58" customFormat="1" ht="18">
      <c r="A275" s="535">
        <v>266</v>
      </c>
      <c r="B275" s="536" t="s">
        <v>203</v>
      </c>
      <c r="C275" s="537" t="s">
        <v>329</v>
      </c>
      <c r="D275" s="538">
        <v>200</v>
      </c>
      <c r="E275" s="539">
        <v>16800</v>
      </c>
      <c r="F275" s="540">
        <v>2688</v>
      </c>
      <c r="G275" s="541">
        <v>19488</v>
      </c>
      <c r="H275" s="542">
        <v>3897600</v>
      </c>
      <c r="I275" s="543" t="s">
        <v>334</v>
      </c>
      <c r="J275" s="544" t="s">
        <v>1359</v>
      </c>
      <c r="K275" s="437">
        <v>15000</v>
      </c>
      <c r="L275" s="437"/>
      <c r="M275" s="437"/>
      <c r="N275" s="437"/>
      <c r="O275" s="437"/>
      <c r="P275" s="437"/>
      <c r="Q275" s="437"/>
      <c r="R275" s="437"/>
      <c r="S275" s="437"/>
      <c r="T275" s="437"/>
      <c r="U275" s="437"/>
    </row>
    <row r="276" spans="1:21" s="58" customFormat="1" ht="18">
      <c r="A276" s="535">
        <v>267</v>
      </c>
      <c r="B276" s="536" t="s">
        <v>803</v>
      </c>
      <c r="C276" s="537" t="s">
        <v>330</v>
      </c>
      <c r="D276" s="538">
        <v>4</v>
      </c>
      <c r="E276" s="539">
        <v>0</v>
      </c>
      <c r="F276" s="540"/>
      <c r="G276" s="541">
        <v>0</v>
      </c>
      <c r="H276" s="542">
        <v>0</v>
      </c>
      <c r="I276" s="543"/>
      <c r="J276" s="544"/>
      <c r="K276" s="558"/>
      <c r="L276" s="419"/>
      <c r="M276" s="437"/>
      <c r="N276" s="437"/>
      <c r="O276" s="437"/>
      <c r="P276" s="437"/>
      <c r="Q276" s="437"/>
      <c r="R276" s="437"/>
      <c r="S276" s="437"/>
      <c r="T276" s="437"/>
      <c r="U276" s="437"/>
    </row>
    <row r="277" spans="1:21" ht="18">
      <c r="A277" s="535">
        <v>268</v>
      </c>
      <c r="B277" s="536" t="s">
        <v>204</v>
      </c>
      <c r="C277" s="537" t="s">
        <v>292</v>
      </c>
      <c r="D277" s="538">
        <v>48</v>
      </c>
      <c r="E277" s="539">
        <v>7273.2800000000007</v>
      </c>
      <c r="F277" s="540"/>
      <c r="G277" s="541">
        <v>7273.2800000000007</v>
      </c>
      <c r="H277" s="542">
        <v>349117.44000000006</v>
      </c>
      <c r="I277" s="543" t="s">
        <v>379</v>
      </c>
      <c r="J277" s="563" t="s">
        <v>437</v>
      </c>
      <c r="K277" s="564">
        <v>6494</v>
      </c>
      <c r="L277" s="419"/>
      <c r="M277" s="419"/>
      <c r="N277" s="419"/>
      <c r="O277" s="419"/>
      <c r="P277" s="419"/>
      <c r="Q277" s="419"/>
      <c r="R277" s="419"/>
      <c r="S277" s="419"/>
      <c r="T277" s="419"/>
      <c r="U277" s="419"/>
    </row>
    <row r="278" spans="1:21" ht="18">
      <c r="A278" s="535">
        <v>269</v>
      </c>
      <c r="B278" s="536" t="s">
        <v>205</v>
      </c>
      <c r="C278" s="537" t="s">
        <v>292</v>
      </c>
      <c r="D278" s="538">
        <v>288</v>
      </c>
      <c r="E278" s="539">
        <v>7956.4800000000005</v>
      </c>
      <c r="F278" s="540"/>
      <c r="G278" s="541">
        <v>7956.4800000000005</v>
      </c>
      <c r="H278" s="542">
        <v>2291466.2400000002</v>
      </c>
      <c r="I278" s="543" t="s">
        <v>379</v>
      </c>
      <c r="J278" s="563" t="s">
        <v>437</v>
      </c>
      <c r="K278" s="564">
        <v>7104</v>
      </c>
      <c r="L278" s="419"/>
      <c r="M278" s="419"/>
      <c r="N278" s="419"/>
      <c r="O278" s="419"/>
      <c r="P278" s="419"/>
      <c r="Q278" s="419"/>
      <c r="R278" s="419"/>
      <c r="S278" s="419"/>
      <c r="T278" s="419"/>
      <c r="U278" s="419"/>
    </row>
    <row r="279" spans="1:21" ht="18">
      <c r="A279" s="535">
        <v>270</v>
      </c>
      <c r="B279" s="536" t="s">
        <v>206</v>
      </c>
      <c r="C279" s="537" t="s">
        <v>292</v>
      </c>
      <c r="D279" s="538">
        <v>192</v>
      </c>
      <c r="E279" s="539">
        <v>7836.64</v>
      </c>
      <c r="F279" s="540"/>
      <c r="G279" s="541">
        <v>7836.64</v>
      </c>
      <c r="H279" s="542">
        <v>1504634.8800000001</v>
      </c>
      <c r="I279" s="543" t="s">
        <v>379</v>
      </c>
      <c r="J279" s="563" t="s">
        <v>437</v>
      </c>
      <c r="K279" s="564">
        <v>6997</v>
      </c>
      <c r="L279" s="419"/>
      <c r="M279" s="419"/>
      <c r="N279" s="419"/>
      <c r="O279" s="419"/>
      <c r="P279" s="419"/>
      <c r="Q279" s="419"/>
      <c r="R279" s="419"/>
      <c r="S279" s="419"/>
      <c r="T279" s="419"/>
      <c r="U279" s="419"/>
    </row>
    <row r="280" spans="1:21" ht="18">
      <c r="A280" s="535">
        <v>271</v>
      </c>
      <c r="B280" s="536" t="s">
        <v>207</v>
      </c>
      <c r="C280" s="537" t="s">
        <v>292</v>
      </c>
      <c r="D280" s="538">
        <v>48</v>
      </c>
      <c r="E280" s="539">
        <v>17078.88</v>
      </c>
      <c r="F280" s="540"/>
      <c r="G280" s="541">
        <v>17078.88</v>
      </c>
      <c r="H280" s="542">
        <v>819786.23999999999</v>
      </c>
      <c r="I280" s="543" t="s">
        <v>379</v>
      </c>
      <c r="J280" s="563" t="s">
        <v>437</v>
      </c>
      <c r="K280" s="564">
        <v>15249</v>
      </c>
      <c r="L280" s="419"/>
      <c r="M280" s="419"/>
      <c r="N280" s="419"/>
      <c r="O280" s="419"/>
      <c r="P280" s="419"/>
      <c r="Q280" s="419"/>
      <c r="R280" s="419"/>
      <c r="S280" s="419"/>
      <c r="T280" s="419"/>
      <c r="U280" s="419"/>
    </row>
    <row r="281" spans="1:21" ht="18">
      <c r="A281" s="535">
        <v>272</v>
      </c>
      <c r="B281" s="536" t="s">
        <v>208</v>
      </c>
      <c r="C281" s="537" t="s">
        <v>292</v>
      </c>
      <c r="D281" s="538">
        <v>192</v>
      </c>
      <c r="E281" s="539">
        <v>7956.4800000000005</v>
      </c>
      <c r="F281" s="540"/>
      <c r="G281" s="541">
        <v>7956.4800000000005</v>
      </c>
      <c r="H281" s="542">
        <v>1527644.1600000001</v>
      </c>
      <c r="I281" s="543" t="s">
        <v>379</v>
      </c>
      <c r="J281" s="563" t="s">
        <v>437</v>
      </c>
      <c r="K281" s="564">
        <v>7104</v>
      </c>
      <c r="L281" s="419"/>
      <c r="M281" s="419"/>
      <c r="N281" s="419"/>
      <c r="O281" s="419"/>
      <c r="P281" s="419"/>
      <c r="Q281" s="419"/>
      <c r="R281" s="419"/>
      <c r="S281" s="419"/>
      <c r="T281" s="419"/>
      <c r="U281" s="419"/>
    </row>
    <row r="282" spans="1:21" ht="18">
      <c r="A282" s="535">
        <v>273</v>
      </c>
      <c r="B282" s="536" t="s">
        <v>209</v>
      </c>
      <c r="C282" s="537" t="s">
        <v>292</v>
      </c>
      <c r="D282" s="538">
        <v>288</v>
      </c>
      <c r="E282" s="539">
        <v>8972.3200000000015</v>
      </c>
      <c r="F282" s="540"/>
      <c r="G282" s="541">
        <v>8972.3200000000015</v>
      </c>
      <c r="H282" s="542">
        <v>2584028.1600000006</v>
      </c>
      <c r="I282" s="543" t="s">
        <v>379</v>
      </c>
      <c r="J282" s="563" t="s">
        <v>437</v>
      </c>
      <c r="K282" s="564">
        <v>8011</v>
      </c>
      <c r="L282" s="419"/>
      <c r="M282" s="419"/>
      <c r="N282" s="419"/>
      <c r="O282" s="419"/>
      <c r="P282" s="419"/>
      <c r="Q282" s="419"/>
      <c r="R282" s="419"/>
      <c r="S282" s="419"/>
      <c r="T282" s="419"/>
      <c r="U282" s="419"/>
    </row>
    <row r="283" spans="1:21" ht="18">
      <c r="A283" s="535">
        <v>274</v>
      </c>
      <c r="B283" s="536" t="s">
        <v>210</v>
      </c>
      <c r="C283" s="537" t="s">
        <v>292</v>
      </c>
      <c r="D283" s="538">
        <v>288</v>
      </c>
      <c r="E283" s="539">
        <v>7836.64</v>
      </c>
      <c r="F283" s="540"/>
      <c r="G283" s="541">
        <v>7836.64</v>
      </c>
      <c r="H283" s="542">
        <v>2256952.3200000003</v>
      </c>
      <c r="I283" s="543" t="s">
        <v>379</v>
      </c>
      <c r="J283" s="563" t="s">
        <v>437</v>
      </c>
      <c r="K283" s="564">
        <v>6997</v>
      </c>
      <c r="L283" s="419"/>
      <c r="M283" s="419"/>
      <c r="N283" s="419"/>
      <c r="O283" s="419"/>
      <c r="P283" s="419"/>
      <c r="Q283" s="419"/>
      <c r="R283" s="419"/>
      <c r="S283" s="419"/>
      <c r="T283" s="419"/>
      <c r="U283" s="419"/>
    </row>
    <row r="284" spans="1:21" ht="18">
      <c r="A284" s="535">
        <v>275</v>
      </c>
      <c r="B284" s="548" t="s">
        <v>804</v>
      </c>
      <c r="C284" s="548" t="s">
        <v>292</v>
      </c>
      <c r="D284" s="538">
        <v>48</v>
      </c>
      <c r="E284" s="539">
        <v>8972.3200000000015</v>
      </c>
      <c r="F284" s="540"/>
      <c r="G284" s="541">
        <v>8972.3200000000015</v>
      </c>
      <c r="H284" s="542">
        <v>430671.3600000001</v>
      </c>
      <c r="I284" s="543" t="s">
        <v>379</v>
      </c>
      <c r="J284" s="563" t="s">
        <v>437</v>
      </c>
      <c r="K284" s="564">
        <v>8011</v>
      </c>
      <c r="L284" s="419"/>
      <c r="M284" s="419"/>
      <c r="N284" s="419"/>
      <c r="O284" s="419"/>
      <c r="P284" s="419"/>
      <c r="Q284" s="419"/>
      <c r="R284" s="419"/>
      <c r="S284" s="419"/>
      <c r="T284" s="419"/>
      <c r="U284" s="419"/>
    </row>
    <row r="285" spans="1:21" ht="18">
      <c r="A285" s="535">
        <v>276</v>
      </c>
      <c r="B285" s="536" t="s">
        <v>211</v>
      </c>
      <c r="C285" s="537" t="s">
        <v>292</v>
      </c>
      <c r="D285" s="538">
        <v>192</v>
      </c>
      <c r="E285" s="539">
        <v>13128.640000000001</v>
      </c>
      <c r="F285" s="540"/>
      <c r="G285" s="541">
        <v>13128.640000000001</v>
      </c>
      <c r="H285" s="542">
        <v>2520698.8800000004</v>
      </c>
      <c r="I285" s="543" t="s">
        <v>379</v>
      </c>
      <c r="J285" s="563" t="s">
        <v>437</v>
      </c>
      <c r="K285" s="564">
        <v>11722</v>
      </c>
      <c r="L285" s="419"/>
      <c r="M285" s="419"/>
      <c r="N285" s="419"/>
      <c r="O285" s="419"/>
      <c r="P285" s="419"/>
      <c r="Q285" s="419"/>
      <c r="R285" s="419"/>
      <c r="S285" s="419"/>
      <c r="T285" s="419"/>
      <c r="U285" s="419"/>
    </row>
    <row r="286" spans="1:21" s="67" customFormat="1" ht="18">
      <c r="A286" s="535">
        <v>277</v>
      </c>
      <c r="B286" s="536" t="s">
        <v>212</v>
      </c>
      <c r="C286" s="537" t="s">
        <v>292</v>
      </c>
      <c r="D286" s="538">
        <v>96</v>
      </c>
      <c r="E286" s="539">
        <v>7836.64</v>
      </c>
      <c r="F286" s="550"/>
      <c r="G286" s="541">
        <v>7836.64</v>
      </c>
      <c r="H286" s="542">
        <v>752317.44000000006</v>
      </c>
      <c r="I286" s="553" t="s">
        <v>379</v>
      </c>
      <c r="J286" s="563" t="s">
        <v>437</v>
      </c>
      <c r="K286" s="564">
        <v>6997</v>
      </c>
      <c r="L286" s="452"/>
      <c r="M286" s="452"/>
      <c r="N286" s="452"/>
      <c r="O286" s="452"/>
      <c r="P286" s="452"/>
      <c r="Q286" s="452"/>
      <c r="R286" s="452"/>
      <c r="S286" s="452"/>
      <c r="T286" s="452"/>
      <c r="U286" s="452"/>
    </row>
    <row r="287" spans="1:21" s="67" customFormat="1" ht="18">
      <c r="A287" s="535">
        <v>278</v>
      </c>
      <c r="B287" s="548" t="s">
        <v>805</v>
      </c>
      <c r="C287" s="548" t="s">
        <v>292</v>
      </c>
      <c r="D287" s="538">
        <v>48</v>
      </c>
      <c r="E287" s="539">
        <v>13128.640000000001</v>
      </c>
      <c r="F287" s="550"/>
      <c r="G287" s="541">
        <v>13128.640000000001</v>
      </c>
      <c r="H287" s="542">
        <v>630174.72000000009</v>
      </c>
      <c r="I287" s="553" t="s">
        <v>379</v>
      </c>
      <c r="J287" s="563" t="s">
        <v>437</v>
      </c>
      <c r="K287" s="564">
        <v>11722</v>
      </c>
      <c r="L287" s="452"/>
      <c r="M287" s="452"/>
      <c r="N287" s="452"/>
      <c r="O287" s="452"/>
      <c r="P287" s="452"/>
      <c r="Q287" s="452"/>
      <c r="R287" s="452"/>
      <c r="S287" s="452"/>
      <c r="T287" s="452"/>
      <c r="U287" s="452"/>
    </row>
    <row r="288" spans="1:21" s="67" customFormat="1" ht="18">
      <c r="A288" s="535">
        <v>279</v>
      </c>
      <c r="B288" s="536" t="s">
        <v>214</v>
      </c>
      <c r="C288" s="537" t="s">
        <v>292</v>
      </c>
      <c r="D288" s="538">
        <v>16</v>
      </c>
      <c r="E288" s="539">
        <v>286110.72000000003</v>
      </c>
      <c r="F288" s="550">
        <v>45777.715200000006</v>
      </c>
      <c r="G288" s="541">
        <v>331888.43520000007</v>
      </c>
      <c r="H288" s="542">
        <v>5310214.963200001</v>
      </c>
      <c r="I288" s="553" t="s">
        <v>379</v>
      </c>
      <c r="J288" s="553" t="s">
        <v>500</v>
      </c>
      <c r="K288" s="564">
        <v>255456</v>
      </c>
      <c r="L288" s="419"/>
      <c r="M288" s="452"/>
      <c r="N288" s="452"/>
      <c r="O288" s="452"/>
      <c r="P288" s="452"/>
      <c r="Q288" s="452"/>
      <c r="R288" s="452"/>
      <c r="S288" s="452"/>
      <c r="T288" s="452"/>
      <c r="U288" s="452"/>
    </row>
    <row r="289" spans="1:21" s="54" customFormat="1" ht="18">
      <c r="A289" s="535">
        <v>280</v>
      </c>
      <c r="B289" s="536" t="s">
        <v>215</v>
      </c>
      <c r="C289" s="537" t="s">
        <v>292</v>
      </c>
      <c r="D289" s="538">
        <v>16</v>
      </c>
      <c r="E289" s="539">
        <v>255034.08000000002</v>
      </c>
      <c r="F289" s="550">
        <v>40805.452800000006</v>
      </c>
      <c r="G289" s="541">
        <v>295839.53280000004</v>
      </c>
      <c r="H289" s="542">
        <v>4733432.5248000007</v>
      </c>
      <c r="I289" s="546" t="s">
        <v>379</v>
      </c>
      <c r="J289" s="553" t="s">
        <v>500</v>
      </c>
      <c r="K289" s="564">
        <v>227709</v>
      </c>
      <c r="L289" s="419"/>
      <c r="M289" s="435"/>
      <c r="N289" s="435"/>
      <c r="O289" s="435"/>
      <c r="P289" s="435"/>
      <c r="Q289" s="435"/>
      <c r="R289" s="435"/>
      <c r="S289" s="435"/>
      <c r="T289" s="435"/>
      <c r="U289" s="435"/>
    </row>
    <row r="290" spans="1:21" ht="18">
      <c r="A290" s="535">
        <v>281</v>
      </c>
      <c r="B290" s="536" t="s">
        <v>216</v>
      </c>
      <c r="C290" s="537" t="s">
        <v>292</v>
      </c>
      <c r="D290" s="538">
        <v>16</v>
      </c>
      <c r="E290" s="539">
        <v>288708</v>
      </c>
      <c r="F290" s="550">
        <v>46193.279999999999</v>
      </c>
      <c r="G290" s="541">
        <v>334901.28000000003</v>
      </c>
      <c r="H290" s="542">
        <v>5358420.4800000004</v>
      </c>
      <c r="I290" s="543" t="s">
        <v>379</v>
      </c>
      <c r="J290" s="553" t="s">
        <v>500</v>
      </c>
      <c r="K290" s="564">
        <v>257775</v>
      </c>
      <c r="L290" s="419"/>
      <c r="M290" s="419"/>
      <c r="N290" s="419"/>
      <c r="O290" s="419"/>
      <c r="P290" s="419"/>
      <c r="Q290" s="419"/>
      <c r="R290" s="419"/>
      <c r="S290" s="419"/>
      <c r="T290" s="419"/>
      <c r="U290" s="419"/>
    </row>
    <row r="291" spans="1:21" ht="18">
      <c r="A291" s="535">
        <v>282</v>
      </c>
      <c r="B291" s="536" t="s">
        <v>217</v>
      </c>
      <c r="C291" s="537" t="s">
        <v>292</v>
      </c>
      <c r="D291" s="538">
        <v>48</v>
      </c>
      <c r="E291" s="539">
        <v>7159.0400000000009</v>
      </c>
      <c r="F291" s="540"/>
      <c r="G291" s="541">
        <v>7159.0400000000009</v>
      </c>
      <c r="H291" s="542">
        <v>343633.92000000004</v>
      </c>
      <c r="I291" s="543" t="s">
        <v>379</v>
      </c>
      <c r="J291" s="563" t="s">
        <v>438</v>
      </c>
      <c r="K291" s="564">
        <v>6392</v>
      </c>
      <c r="L291" s="419"/>
      <c r="M291" s="419"/>
      <c r="N291" s="419"/>
      <c r="O291" s="419"/>
      <c r="P291" s="419"/>
      <c r="Q291" s="419"/>
      <c r="R291" s="419"/>
      <c r="S291" s="419"/>
      <c r="T291" s="419"/>
      <c r="U291" s="419"/>
    </row>
    <row r="292" spans="1:21" ht="18">
      <c r="A292" s="535">
        <v>283</v>
      </c>
      <c r="B292" s="536" t="s">
        <v>218</v>
      </c>
      <c r="C292" s="537" t="s">
        <v>292</v>
      </c>
      <c r="D292" s="538">
        <v>96</v>
      </c>
      <c r="E292" s="539">
        <v>4696.1600000000008</v>
      </c>
      <c r="F292" s="540"/>
      <c r="G292" s="541">
        <v>4696.1600000000008</v>
      </c>
      <c r="H292" s="542">
        <v>450831.3600000001</v>
      </c>
      <c r="I292" s="543" t="s">
        <v>379</v>
      </c>
      <c r="J292" s="563" t="s">
        <v>438</v>
      </c>
      <c r="K292" s="564">
        <v>4193</v>
      </c>
      <c r="L292" s="419"/>
      <c r="M292" s="419"/>
      <c r="N292" s="419"/>
      <c r="O292" s="419"/>
      <c r="P292" s="419"/>
      <c r="Q292" s="419"/>
      <c r="R292" s="419"/>
      <c r="S292" s="419"/>
      <c r="T292" s="419"/>
      <c r="U292" s="419"/>
    </row>
    <row r="293" spans="1:21" ht="18">
      <c r="A293" s="535">
        <v>284</v>
      </c>
      <c r="B293" s="536" t="s">
        <v>219</v>
      </c>
      <c r="C293" s="537" t="s">
        <v>292</v>
      </c>
      <c r="D293" s="538">
        <v>48</v>
      </c>
      <c r="E293" s="539">
        <v>7159.0400000000009</v>
      </c>
      <c r="F293" s="540"/>
      <c r="G293" s="541">
        <v>7159.0400000000009</v>
      </c>
      <c r="H293" s="542">
        <v>343633.92000000004</v>
      </c>
      <c r="I293" s="543" t="s">
        <v>379</v>
      </c>
      <c r="J293" s="563" t="s">
        <v>438</v>
      </c>
      <c r="K293" s="564">
        <v>6392</v>
      </c>
      <c r="L293" s="419"/>
      <c r="M293" s="419"/>
      <c r="N293" s="419"/>
      <c r="O293" s="419"/>
      <c r="P293" s="419"/>
      <c r="Q293" s="419"/>
      <c r="R293" s="419"/>
      <c r="S293" s="419"/>
      <c r="T293" s="419"/>
      <c r="U293" s="419"/>
    </row>
    <row r="294" spans="1:21" ht="18">
      <c r="A294" s="535">
        <v>285</v>
      </c>
      <c r="B294" s="548" t="s">
        <v>806</v>
      </c>
      <c r="C294" s="548" t="s">
        <v>292</v>
      </c>
      <c r="D294" s="538">
        <v>48</v>
      </c>
      <c r="E294" s="539">
        <v>4696.1600000000008</v>
      </c>
      <c r="F294" s="540"/>
      <c r="G294" s="541">
        <v>4696.1600000000008</v>
      </c>
      <c r="H294" s="542">
        <v>225415.68000000005</v>
      </c>
      <c r="I294" s="543" t="s">
        <v>379</v>
      </c>
      <c r="J294" s="563" t="s">
        <v>438</v>
      </c>
      <c r="K294" s="564">
        <v>4193</v>
      </c>
      <c r="L294" s="419"/>
      <c r="M294" s="419"/>
      <c r="N294" s="419"/>
      <c r="O294" s="419"/>
      <c r="P294" s="419"/>
      <c r="Q294" s="419"/>
      <c r="R294" s="419"/>
      <c r="S294" s="419"/>
      <c r="T294" s="419"/>
      <c r="U294" s="419"/>
    </row>
    <row r="295" spans="1:21" ht="22">
      <c r="A295" s="535">
        <v>286</v>
      </c>
      <c r="B295" s="536" t="s">
        <v>279</v>
      </c>
      <c r="C295" s="537" t="s">
        <v>333</v>
      </c>
      <c r="D295" s="538">
        <v>4</v>
      </c>
      <c r="E295" s="539">
        <v>0</v>
      </c>
      <c r="F295" s="540"/>
      <c r="G295" s="541">
        <v>0</v>
      </c>
      <c r="H295" s="542">
        <v>0</v>
      </c>
      <c r="I295" s="543"/>
      <c r="J295" s="544"/>
      <c r="K295" s="419"/>
      <c r="L295" s="419"/>
      <c r="M295" s="419"/>
      <c r="N295" s="419"/>
      <c r="O295" s="419"/>
      <c r="P295" s="419"/>
      <c r="Q295" s="419"/>
      <c r="R295" s="419"/>
      <c r="S295" s="419"/>
      <c r="T295" s="419"/>
      <c r="U295" s="419"/>
    </row>
    <row r="296" spans="1:21" ht="18">
      <c r="A296" s="535">
        <v>287</v>
      </c>
      <c r="B296" s="536" t="s">
        <v>197</v>
      </c>
      <c r="C296" s="537" t="s">
        <v>292</v>
      </c>
      <c r="D296" s="538">
        <v>4</v>
      </c>
      <c r="E296" s="539">
        <v>176346.59999999998</v>
      </c>
      <c r="F296" s="557"/>
      <c r="G296" s="541">
        <v>176346.59999999998</v>
      </c>
      <c r="H296" s="542">
        <v>705386.39999999991</v>
      </c>
      <c r="I296" s="543" t="s">
        <v>348</v>
      </c>
      <c r="J296" s="545" t="s">
        <v>502</v>
      </c>
      <c r="K296" s="419">
        <v>154690</v>
      </c>
      <c r="L296" s="419"/>
      <c r="M296" s="419"/>
      <c r="N296" s="419"/>
      <c r="O296" s="419"/>
      <c r="P296" s="419"/>
      <c r="Q296" s="419"/>
      <c r="R296" s="419"/>
      <c r="S296" s="419"/>
      <c r="T296" s="419"/>
      <c r="U296" s="419"/>
    </row>
    <row r="297" spans="1:21" ht="18">
      <c r="A297" s="535">
        <v>288</v>
      </c>
      <c r="B297" s="536" t="s">
        <v>807</v>
      </c>
      <c r="C297" s="537" t="s">
        <v>292</v>
      </c>
      <c r="D297" s="538">
        <v>8</v>
      </c>
      <c r="E297" s="539">
        <v>0</v>
      </c>
      <c r="F297" s="540"/>
      <c r="G297" s="541">
        <v>0</v>
      </c>
      <c r="H297" s="542">
        <v>0</v>
      </c>
      <c r="I297" s="543"/>
      <c r="J297" s="544"/>
      <c r="K297" s="419"/>
      <c r="L297" s="419"/>
      <c r="M297" s="419"/>
      <c r="N297" s="419"/>
      <c r="O297" s="419"/>
      <c r="P297" s="419"/>
      <c r="Q297" s="419"/>
      <c r="R297" s="419"/>
      <c r="S297" s="419"/>
      <c r="T297" s="419"/>
      <c r="U297" s="419"/>
    </row>
    <row r="298" spans="1:21" ht="18">
      <c r="A298" s="535">
        <v>289</v>
      </c>
      <c r="B298" s="536" t="s">
        <v>808</v>
      </c>
      <c r="C298" s="537" t="s">
        <v>292</v>
      </c>
      <c r="D298" s="538">
        <v>12</v>
      </c>
      <c r="E298" s="539">
        <v>0</v>
      </c>
      <c r="F298" s="540"/>
      <c r="G298" s="541">
        <v>0</v>
      </c>
      <c r="H298" s="542">
        <v>0</v>
      </c>
      <c r="I298" s="543"/>
      <c r="J298" s="544"/>
      <c r="K298" s="419"/>
      <c r="L298" s="419"/>
      <c r="M298" s="419"/>
      <c r="N298" s="419"/>
      <c r="O298" s="419"/>
      <c r="P298" s="419"/>
      <c r="Q298" s="419"/>
      <c r="R298" s="419"/>
      <c r="S298" s="419"/>
      <c r="T298" s="419"/>
      <c r="U298" s="419"/>
    </row>
    <row r="299" spans="1:21" ht="18">
      <c r="A299" s="535">
        <v>290</v>
      </c>
      <c r="B299" s="536" t="s">
        <v>809</v>
      </c>
      <c r="C299" s="537" t="s">
        <v>292</v>
      </c>
      <c r="D299" s="538">
        <v>12</v>
      </c>
      <c r="E299" s="539">
        <v>0</v>
      </c>
      <c r="F299" s="540"/>
      <c r="G299" s="541">
        <v>0</v>
      </c>
      <c r="H299" s="542">
        <v>0</v>
      </c>
      <c r="I299" s="543"/>
      <c r="J299" s="544"/>
      <c r="K299" s="419"/>
      <c r="L299" s="419"/>
      <c r="M299" s="419"/>
      <c r="N299" s="419"/>
      <c r="O299" s="419"/>
      <c r="P299" s="419"/>
      <c r="Q299" s="419"/>
      <c r="R299" s="419"/>
      <c r="S299" s="419"/>
      <c r="T299" s="419"/>
      <c r="U299" s="419"/>
    </row>
    <row r="300" spans="1:21" ht="18">
      <c r="A300" s="535">
        <v>291</v>
      </c>
      <c r="B300" s="548" t="s">
        <v>810</v>
      </c>
      <c r="C300" s="548" t="s">
        <v>292</v>
      </c>
      <c r="D300" s="538">
        <v>8</v>
      </c>
      <c r="E300" s="539">
        <v>0</v>
      </c>
      <c r="F300" s="540"/>
      <c r="G300" s="541">
        <v>0</v>
      </c>
      <c r="H300" s="542">
        <v>0</v>
      </c>
      <c r="I300" s="543"/>
      <c r="J300" s="544"/>
      <c r="K300" s="419"/>
      <c r="L300" s="419"/>
      <c r="M300" s="419"/>
      <c r="N300" s="419"/>
      <c r="O300" s="419"/>
      <c r="P300" s="419"/>
      <c r="Q300" s="419"/>
      <c r="R300" s="419"/>
      <c r="S300" s="419"/>
      <c r="T300" s="419"/>
      <c r="U300" s="419"/>
    </row>
    <row r="301" spans="1:21" ht="22">
      <c r="A301" s="535">
        <v>292</v>
      </c>
      <c r="B301" s="536" t="s">
        <v>811</v>
      </c>
      <c r="C301" s="537" t="s">
        <v>292</v>
      </c>
      <c r="D301" s="538">
        <v>40</v>
      </c>
      <c r="E301" s="539">
        <v>0</v>
      </c>
      <c r="F301" s="540"/>
      <c r="G301" s="541">
        <v>0</v>
      </c>
      <c r="H301" s="542">
        <v>0</v>
      </c>
      <c r="I301" s="543"/>
      <c r="J301" s="544"/>
      <c r="K301" s="419"/>
      <c r="L301" s="419"/>
      <c r="M301" s="419"/>
      <c r="N301" s="419"/>
      <c r="O301" s="419"/>
      <c r="P301" s="419"/>
      <c r="Q301" s="419"/>
      <c r="R301" s="419"/>
      <c r="S301" s="419"/>
      <c r="T301" s="419"/>
      <c r="U301" s="419"/>
    </row>
    <row r="302" spans="1:21" ht="22">
      <c r="A302" s="535">
        <v>293</v>
      </c>
      <c r="B302" s="536" t="s">
        <v>812</v>
      </c>
      <c r="C302" s="537" t="s">
        <v>292</v>
      </c>
      <c r="D302" s="538">
        <v>40</v>
      </c>
      <c r="E302" s="539">
        <v>0</v>
      </c>
      <c r="F302" s="540"/>
      <c r="G302" s="541">
        <v>0</v>
      </c>
      <c r="H302" s="542">
        <v>0</v>
      </c>
      <c r="I302" s="543"/>
      <c r="J302" s="544"/>
      <c r="K302" s="419"/>
      <c r="L302" s="419"/>
      <c r="M302" s="419"/>
      <c r="N302" s="419"/>
      <c r="O302" s="419"/>
      <c r="P302" s="419"/>
      <c r="Q302" s="419"/>
      <c r="R302" s="419"/>
      <c r="S302" s="419"/>
      <c r="T302" s="419"/>
      <c r="U302" s="419"/>
    </row>
    <row r="303" spans="1:21" ht="18">
      <c r="A303" s="535">
        <v>294</v>
      </c>
      <c r="B303" s="536" t="s">
        <v>220</v>
      </c>
      <c r="C303" s="537" t="s">
        <v>17</v>
      </c>
      <c r="D303" s="538">
        <v>4</v>
      </c>
      <c r="E303" s="539">
        <v>0</v>
      </c>
      <c r="F303" s="540"/>
      <c r="G303" s="541">
        <v>0</v>
      </c>
      <c r="H303" s="542">
        <v>0</v>
      </c>
      <c r="I303" s="543"/>
      <c r="J303" s="544"/>
      <c r="K303" s="419"/>
      <c r="L303" s="419"/>
      <c r="M303" s="419"/>
      <c r="N303" s="419"/>
      <c r="O303" s="419"/>
      <c r="P303" s="419"/>
      <c r="Q303" s="419"/>
      <c r="R303" s="419"/>
      <c r="S303" s="419"/>
      <c r="T303" s="419"/>
      <c r="U303" s="419"/>
    </row>
    <row r="304" spans="1:21" ht="24">
      <c r="A304" s="535">
        <v>295</v>
      </c>
      <c r="B304" s="568" t="s">
        <v>813</v>
      </c>
      <c r="C304" s="547" t="s">
        <v>881</v>
      </c>
      <c r="D304" s="538">
        <v>400</v>
      </c>
      <c r="E304" s="539">
        <v>0</v>
      </c>
      <c r="F304" s="540"/>
      <c r="G304" s="541">
        <v>0</v>
      </c>
      <c r="H304" s="542">
        <v>0</v>
      </c>
      <c r="I304" s="543"/>
      <c r="J304" s="544"/>
      <c r="K304" s="419"/>
      <c r="L304" s="419"/>
      <c r="M304" s="419"/>
      <c r="N304" s="419"/>
      <c r="O304" s="419"/>
      <c r="P304" s="419"/>
      <c r="Q304" s="419"/>
      <c r="R304" s="419"/>
      <c r="S304" s="419"/>
      <c r="T304" s="419"/>
      <c r="U304" s="419"/>
    </row>
    <row r="305" spans="1:21" ht="18">
      <c r="A305" s="535">
        <v>296</v>
      </c>
      <c r="B305" s="536" t="s">
        <v>221</v>
      </c>
      <c r="C305" s="537" t="s">
        <v>292</v>
      </c>
      <c r="D305" s="538">
        <v>4</v>
      </c>
      <c r="E305" s="539">
        <v>0</v>
      </c>
      <c r="F305" s="540"/>
      <c r="G305" s="541">
        <v>0</v>
      </c>
      <c r="H305" s="542">
        <v>0</v>
      </c>
      <c r="I305" s="543"/>
      <c r="J305" s="544"/>
      <c r="K305" s="419"/>
      <c r="L305" s="419"/>
      <c r="M305" s="419"/>
      <c r="N305" s="419"/>
      <c r="O305" s="419"/>
      <c r="P305" s="419"/>
      <c r="Q305" s="419"/>
      <c r="R305" s="419"/>
      <c r="S305" s="419"/>
      <c r="T305" s="419"/>
      <c r="U305" s="419"/>
    </row>
    <row r="306" spans="1:21" ht="18">
      <c r="A306" s="535">
        <v>297</v>
      </c>
      <c r="B306" s="536" t="s">
        <v>222</v>
      </c>
      <c r="C306" s="537" t="s">
        <v>292</v>
      </c>
      <c r="D306" s="538">
        <v>16</v>
      </c>
      <c r="E306" s="539">
        <v>364.79999999999995</v>
      </c>
      <c r="F306" s="540"/>
      <c r="G306" s="541">
        <v>364.79999999999995</v>
      </c>
      <c r="H306" s="542">
        <v>5836.7999999999993</v>
      </c>
      <c r="I306" s="543" t="s">
        <v>386</v>
      </c>
      <c r="J306" s="544" t="s">
        <v>600</v>
      </c>
      <c r="K306" s="419">
        <v>320</v>
      </c>
      <c r="L306" s="419"/>
      <c r="M306" s="419"/>
      <c r="N306" s="419"/>
      <c r="O306" s="419"/>
      <c r="P306" s="419"/>
      <c r="Q306" s="419"/>
      <c r="R306" s="419"/>
      <c r="S306" s="419"/>
      <c r="T306" s="419"/>
      <c r="U306" s="419"/>
    </row>
    <row r="307" spans="1:21" ht="18">
      <c r="A307" s="535">
        <v>298</v>
      </c>
      <c r="B307" s="536" t="s">
        <v>223</v>
      </c>
      <c r="C307" s="537" t="s">
        <v>292</v>
      </c>
      <c r="D307" s="538">
        <v>16</v>
      </c>
      <c r="E307" s="539">
        <v>526.67999999999995</v>
      </c>
      <c r="F307" s="540"/>
      <c r="G307" s="541">
        <v>526.67999999999995</v>
      </c>
      <c r="H307" s="542">
        <v>8426.8799999999992</v>
      </c>
      <c r="I307" s="543" t="s">
        <v>386</v>
      </c>
      <c r="J307" s="544" t="s">
        <v>600</v>
      </c>
      <c r="K307" s="419">
        <v>462</v>
      </c>
      <c r="L307" s="419"/>
      <c r="M307" s="419"/>
      <c r="N307" s="419"/>
      <c r="O307" s="419"/>
      <c r="P307" s="419"/>
      <c r="Q307" s="419"/>
      <c r="R307" s="419"/>
      <c r="S307" s="419"/>
      <c r="T307" s="419"/>
      <c r="U307" s="419"/>
    </row>
    <row r="308" spans="1:21" ht="18">
      <c r="A308" s="535">
        <v>299</v>
      </c>
      <c r="B308" s="536" t="s">
        <v>224</v>
      </c>
      <c r="C308" s="537" t="s">
        <v>292</v>
      </c>
      <c r="D308" s="538">
        <v>12</v>
      </c>
      <c r="E308" s="539">
        <v>627</v>
      </c>
      <c r="F308" s="540"/>
      <c r="G308" s="541">
        <v>627</v>
      </c>
      <c r="H308" s="542">
        <v>7524</v>
      </c>
      <c r="I308" s="543" t="s">
        <v>386</v>
      </c>
      <c r="J308" s="544" t="s">
        <v>600</v>
      </c>
      <c r="K308" s="419">
        <v>550</v>
      </c>
      <c r="L308" s="419"/>
      <c r="M308" s="419"/>
      <c r="N308" s="419"/>
      <c r="O308" s="419"/>
      <c r="P308" s="419"/>
      <c r="Q308" s="419"/>
      <c r="R308" s="419"/>
      <c r="S308" s="419"/>
      <c r="T308" s="419"/>
      <c r="U308" s="419"/>
    </row>
    <row r="309" spans="1:21" s="54" customFormat="1" ht="18">
      <c r="A309" s="535">
        <v>300</v>
      </c>
      <c r="B309" s="536" t="s">
        <v>225</v>
      </c>
      <c r="C309" s="537" t="s">
        <v>292</v>
      </c>
      <c r="D309" s="538">
        <v>160</v>
      </c>
      <c r="E309" s="539">
        <v>740.99999999999989</v>
      </c>
      <c r="F309" s="557"/>
      <c r="G309" s="541">
        <v>740.99999999999989</v>
      </c>
      <c r="H309" s="542">
        <v>118559.99999999999</v>
      </c>
      <c r="I309" s="546" t="s">
        <v>386</v>
      </c>
      <c r="J309" s="544" t="s">
        <v>600</v>
      </c>
      <c r="K309" s="435">
        <v>650</v>
      </c>
      <c r="L309" s="435"/>
      <c r="M309" s="435"/>
      <c r="N309" s="435"/>
      <c r="O309" s="435"/>
      <c r="P309" s="435"/>
      <c r="Q309" s="435"/>
      <c r="R309" s="435"/>
      <c r="S309" s="435"/>
      <c r="T309" s="435"/>
      <c r="U309" s="435"/>
    </row>
    <row r="310" spans="1:21" s="71" customFormat="1" ht="18">
      <c r="A310" s="535">
        <v>301</v>
      </c>
      <c r="B310" s="536" t="s">
        <v>226</v>
      </c>
      <c r="C310" s="537" t="s">
        <v>292</v>
      </c>
      <c r="D310" s="538">
        <v>160</v>
      </c>
      <c r="E310" s="539">
        <v>889.19999999999993</v>
      </c>
      <c r="F310" s="557"/>
      <c r="G310" s="541">
        <v>889.19999999999993</v>
      </c>
      <c r="H310" s="542">
        <v>142272</v>
      </c>
      <c r="I310" s="546" t="s">
        <v>386</v>
      </c>
      <c r="J310" s="544" t="s">
        <v>600</v>
      </c>
      <c r="K310" s="453">
        <v>780</v>
      </c>
      <c r="L310" s="453"/>
      <c r="M310" s="453"/>
      <c r="N310" s="453"/>
      <c r="O310" s="453"/>
      <c r="P310" s="453"/>
      <c r="Q310" s="453"/>
      <c r="R310" s="453"/>
      <c r="S310" s="453"/>
      <c r="T310" s="453"/>
      <c r="U310" s="453"/>
    </row>
    <row r="311" spans="1:21" s="54" customFormat="1" ht="18">
      <c r="A311" s="535">
        <v>302</v>
      </c>
      <c r="B311" s="536" t="s">
        <v>227</v>
      </c>
      <c r="C311" s="537" t="s">
        <v>292</v>
      </c>
      <c r="D311" s="538">
        <v>8</v>
      </c>
      <c r="E311" s="539">
        <v>0</v>
      </c>
      <c r="F311" s="557"/>
      <c r="G311" s="541">
        <v>0</v>
      </c>
      <c r="H311" s="542">
        <v>0</v>
      </c>
      <c r="I311" s="546"/>
      <c r="J311" s="544"/>
      <c r="K311" s="419"/>
      <c r="L311" s="419"/>
      <c r="M311" s="435"/>
      <c r="N311" s="435"/>
      <c r="O311" s="435"/>
      <c r="P311" s="435"/>
      <c r="Q311" s="435"/>
      <c r="R311" s="435"/>
      <c r="S311" s="435"/>
      <c r="T311" s="435"/>
      <c r="U311" s="435"/>
    </row>
    <row r="312" spans="1:21" s="54" customFormat="1" ht="18">
      <c r="A312" s="535">
        <v>303</v>
      </c>
      <c r="B312" s="536" t="s">
        <v>228</v>
      </c>
      <c r="C312" s="537" t="s">
        <v>292</v>
      </c>
      <c r="D312" s="538">
        <v>8</v>
      </c>
      <c r="E312" s="539">
        <v>319.2</v>
      </c>
      <c r="F312" s="557"/>
      <c r="G312" s="541">
        <v>319.2</v>
      </c>
      <c r="H312" s="542">
        <v>2553.6</v>
      </c>
      <c r="I312" s="546" t="s">
        <v>386</v>
      </c>
      <c r="J312" s="544" t="s">
        <v>600</v>
      </c>
      <c r="K312" s="435">
        <v>280</v>
      </c>
      <c r="L312" s="435"/>
      <c r="M312" s="435"/>
      <c r="N312" s="435"/>
      <c r="O312" s="435"/>
      <c r="P312" s="435"/>
      <c r="Q312" s="435"/>
      <c r="R312" s="435"/>
      <c r="S312" s="435"/>
      <c r="T312" s="435"/>
      <c r="U312" s="435"/>
    </row>
    <row r="313" spans="1:21" s="54" customFormat="1" ht="18">
      <c r="A313" s="535">
        <v>304</v>
      </c>
      <c r="B313" s="536" t="s">
        <v>229</v>
      </c>
      <c r="C313" s="537" t="s">
        <v>292</v>
      </c>
      <c r="D313" s="538">
        <v>8</v>
      </c>
      <c r="E313" s="539">
        <v>376.2</v>
      </c>
      <c r="F313" s="557"/>
      <c r="G313" s="541">
        <v>376.2</v>
      </c>
      <c r="H313" s="542">
        <v>3009.6</v>
      </c>
      <c r="I313" s="546" t="s">
        <v>386</v>
      </c>
      <c r="J313" s="544" t="s">
        <v>600</v>
      </c>
      <c r="K313" s="435">
        <v>330</v>
      </c>
      <c r="L313" s="435"/>
      <c r="M313" s="435"/>
      <c r="N313" s="435"/>
      <c r="O313" s="435"/>
      <c r="P313" s="435"/>
      <c r="Q313" s="435"/>
      <c r="R313" s="435"/>
      <c r="S313" s="435"/>
      <c r="T313" s="435"/>
      <c r="U313" s="435"/>
    </row>
    <row r="314" spans="1:21" s="54" customFormat="1" ht="18">
      <c r="A314" s="535">
        <v>305</v>
      </c>
      <c r="B314" s="536" t="s">
        <v>230</v>
      </c>
      <c r="C314" s="537" t="s">
        <v>292</v>
      </c>
      <c r="D314" s="538">
        <v>200</v>
      </c>
      <c r="E314" s="539">
        <v>372.78</v>
      </c>
      <c r="F314" s="557"/>
      <c r="G314" s="541">
        <v>372.78</v>
      </c>
      <c r="H314" s="542">
        <v>74556</v>
      </c>
      <c r="I314" s="546" t="s">
        <v>386</v>
      </c>
      <c r="J314" s="544" t="s">
        <v>602</v>
      </c>
      <c r="K314" s="435">
        <v>327</v>
      </c>
      <c r="L314" s="435"/>
      <c r="M314" s="435"/>
      <c r="N314" s="435"/>
      <c r="O314" s="435"/>
      <c r="P314" s="435"/>
      <c r="Q314" s="435"/>
      <c r="R314" s="435"/>
      <c r="S314" s="435"/>
      <c r="T314" s="435"/>
      <c r="U314" s="435"/>
    </row>
    <row r="315" spans="1:21" s="54" customFormat="1" ht="18">
      <c r="A315" s="535">
        <v>306</v>
      </c>
      <c r="B315" s="536" t="s">
        <v>231</v>
      </c>
      <c r="C315" s="537" t="s">
        <v>292</v>
      </c>
      <c r="D315" s="538">
        <v>80</v>
      </c>
      <c r="E315" s="539">
        <v>372.78</v>
      </c>
      <c r="F315" s="557"/>
      <c r="G315" s="541">
        <v>372.78</v>
      </c>
      <c r="H315" s="542">
        <v>29822.399999999998</v>
      </c>
      <c r="I315" s="546" t="s">
        <v>386</v>
      </c>
      <c r="J315" s="544" t="s">
        <v>602</v>
      </c>
      <c r="K315" s="435">
        <v>327</v>
      </c>
      <c r="L315" s="435"/>
      <c r="M315" s="435"/>
      <c r="N315" s="435"/>
      <c r="O315" s="435"/>
      <c r="P315" s="435"/>
      <c r="Q315" s="435"/>
      <c r="R315" s="435"/>
      <c r="S315" s="435"/>
      <c r="T315" s="435"/>
      <c r="U315" s="435"/>
    </row>
    <row r="316" spans="1:21" s="54" customFormat="1" ht="18">
      <c r="A316" s="535">
        <v>307</v>
      </c>
      <c r="B316" s="536" t="s">
        <v>232</v>
      </c>
      <c r="C316" s="537" t="s">
        <v>292</v>
      </c>
      <c r="D316" s="538">
        <v>80</v>
      </c>
      <c r="E316" s="539">
        <v>372.78</v>
      </c>
      <c r="F316" s="557"/>
      <c r="G316" s="541">
        <v>372.78</v>
      </c>
      <c r="H316" s="542">
        <v>29822.399999999998</v>
      </c>
      <c r="I316" s="546" t="s">
        <v>386</v>
      </c>
      <c r="J316" s="544" t="s">
        <v>602</v>
      </c>
      <c r="K316" s="435">
        <v>327</v>
      </c>
      <c r="L316" s="435"/>
      <c r="M316" s="435"/>
      <c r="N316" s="435"/>
      <c r="O316" s="435"/>
      <c r="P316" s="435"/>
      <c r="Q316" s="435"/>
      <c r="R316" s="435"/>
      <c r="S316" s="435"/>
      <c r="T316" s="435"/>
      <c r="U316" s="435"/>
    </row>
    <row r="317" spans="1:21" s="54" customFormat="1" ht="18">
      <c r="A317" s="535">
        <v>308</v>
      </c>
      <c r="B317" s="536" t="s">
        <v>233</v>
      </c>
      <c r="C317" s="537" t="s">
        <v>292</v>
      </c>
      <c r="D317" s="538">
        <v>120</v>
      </c>
      <c r="E317" s="539">
        <v>372.78</v>
      </c>
      <c r="F317" s="557"/>
      <c r="G317" s="541">
        <v>372.78</v>
      </c>
      <c r="H317" s="542">
        <v>44733.599999999999</v>
      </c>
      <c r="I317" s="546" t="s">
        <v>386</v>
      </c>
      <c r="J317" s="544" t="s">
        <v>602</v>
      </c>
      <c r="K317" s="435">
        <v>327</v>
      </c>
      <c r="L317" s="435"/>
      <c r="M317" s="435"/>
      <c r="N317" s="435"/>
      <c r="O317" s="435"/>
      <c r="P317" s="435"/>
      <c r="Q317" s="435"/>
      <c r="R317" s="435"/>
      <c r="S317" s="435"/>
      <c r="T317" s="435"/>
      <c r="U317" s="435"/>
    </row>
    <row r="318" spans="1:21" s="54" customFormat="1" ht="18">
      <c r="A318" s="535">
        <v>309</v>
      </c>
      <c r="B318" s="536" t="s">
        <v>234</v>
      </c>
      <c r="C318" s="537" t="s">
        <v>292</v>
      </c>
      <c r="D318" s="538">
        <v>120</v>
      </c>
      <c r="E318" s="539">
        <v>372.78</v>
      </c>
      <c r="F318" s="557"/>
      <c r="G318" s="541">
        <v>372.78</v>
      </c>
      <c r="H318" s="542">
        <v>44733.599999999999</v>
      </c>
      <c r="I318" s="546" t="s">
        <v>386</v>
      </c>
      <c r="J318" s="544" t="s">
        <v>602</v>
      </c>
      <c r="K318" s="435">
        <v>327</v>
      </c>
      <c r="L318" s="435"/>
      <c r="M318" s="435"/>
      <c r="N318" s="435"/>
      <c r="O318" s="435"/>
      <c r="P318" s="435"/>
      <c r="Q318" s="435"/>
      <c r="R318" s="435"/>
      <c r="S318" s="435"/>
      <c r="T318" s="435"/>
      <c r="U318" s="435"/>
    </row>
    <row r="319" spans="1:21" s="54" customFormat="1" ht="18">
      <c r="A319" s="535">
        <v>310</v>
      </c>
      <c r="B319" s="536" t="s">
        <v>235</v>
      </c>
      <c r="C319" s="537" t="s">
        <v>292</v>
      </c>
      <c r="D319" s="538">
        <v>80</v>
      </c>
      <c r="E319" s="539">
        <v>372.78</v>
      </c>
      <c r="F319" s="557"/>
      <c r="G319" s="541">
        <v>372.78</v>
      </c>
      <c r="H319" s="542">
        <v>29822.399999999998</v>
      </c>
      <c r="I319" s="546" t="s">
        <v>386</v>
      </c>
      <c r="J319" s="544" t="s">
        <v>602</v>
      </c>
      <c r="K319" s="435">
        <v>327</v>
      </c>
      <c r="L319" s="435"/>
      <c r="M319" s="435"/>
      <c r="N319" s="435"/>
      <c r="O319" s="435"/>
      <c r="P319" s="435"/>
      <c r="Q319" s="435"/>
      <c r="R319" s="435"/>
      <c r="S319" s="435"/>
      <c r="T319" s="435"/>
      <c r="U319" s="435"/>
    </row>
    <row r="320" spans="1:21" s="54" customFormat="1" ht="18">
      <c r="A320" s="535">
        <v>311</v>
      </c>
      <c r="B320" s="536" t="s">
        <v>236</v>
      </c>
      <c r="C320" s="537" t="s">
        <v>292</v>
      </c>
      <c r="D320" s="538">
        <v>200</v>
      </c>
      <c r="E320" s="539">
        <v>376.2</v>
      </c>
      <c r="F320" s="557"/>
      <c r="G320" s="541">
        <v>376.2</v>
      </c>
      <c r="H320" s="542">
        <v>75240</v>
      </c>
      <c r="I320" s="546" t="s">
        <v>375</v>
      </c>
      <c r="J320" s="544" t="s">
        <v>602</v>
      </c>
      <c r="K320" s="435">
        <v>330</v>
      </c>
      <c r="L320" s="435"/>
      <c r="M320" s="435"/>
      <c r="N320" s="435"/>
      <c r="O320" s="435"/>
      <c r="P320" s="435"/>
      <c r="Q320" s="435"/>
      <c r="R320" s="435"/>
      <c r="S320" s="435"/>
      <c r="T320" s="435"/>
      <c r="U320" s="435"/>
    </row>
    <row r="321" spans="1:21" s="54" customFormat="1" ht="18">
      <c r="A321" s="535">
        <v>312</v>
      </c>
      <c r="B321" s="536" t="s">
        <v>237</v>
      </c>
      <c r="C321" s="537" t="s">
        <v>292</v>
      </c>
      <c r="D321" s="538">
        <v>240</v>
      </c>
      <c r="E321" s="539">
        <v>372.78</v>
      </c>
      <c r="F321" s="557"/>
      <c r="G321" s="541">
        <v>372.78</v>
      </c>
      <c r="H321" s="542">
        <v>89467.199999999997</v>
      </c>
      <c r="I321" s="546" t="s">
        <v>386</v>
      </c>
      <c r="J321" s="544" t="s">
        <v>602</v>
      </c>
      <c r="K321" s="435">
        <v>327</v>
      </c>
      <c r="L321" s="435"/>
      <c r="M321" s="435"/>
      <c r="N321" s="435"/>
      <c r="O321" s="435"/>
      <c r="P321" s="435"/>
      <c r="Q321" s="435"/>
      <c r="R321" s="435"/>
      <c r="S321" s="435"/>
      <c r="T321" s="435"/>
      <c r="U321" s="435"/>
    </row>
    <row r="322" spans="1:21" s="54" customFormat="1" ht="18">
      <c r="A322" s="535">
        <v>313</v>
      </c>
      <c r="B322" s="536" t="s">
        <v>238</v>
      </c>
      <c r="C322" s="537" t="s">
        <v>292</v>
      </c>
      <c r="D322" s="538">
        <v>400</v>
      </c>
      <c r="E322" s="539">
        <v>372.78</v>
      </c>
      <c r="F322" s="557"/>
      <c r="G322" s="541">
        <v>372.78</v>
      </c>
      <c r="H322" s="542">
        <v>149112</v>
      </c>
      <c r="I322" s="546" t="s">
        <v>386</v>
      </c>
      <c r="J322" s="544" t="s">
        <v>602</v>
      </c>
      <c r="K322" s="435">
        <v>327</v>
      </c>
      <c r="L322" s="435"/>
      <c r="M322" s="435"/>
      <c r="N322" s="435"/>
      <c r="O322" s="435"/>
      <c r="P322" s="435"/>
      <c r="Q322" s="435"/>
      <c r="R322" s="435"/>
      <c r="S322" s="435"/>
      <c r="T322" s="435"/>
      <c r="U322" s="435"/>
    </row>
    <row r="323" spans="1:21" s="54" customFormat="1" ht="18">
      <c r="A323" s="535">
        <v>314</v>
      </c>
      <c r="B323" s="536" t="s">
        <v>239</v>
      </c>
      <c r="C323" s="537" t="s">
        <v>292</v>
      </c>
      <c r="D323" s="538">
        <v>4</v>
      </c>
      <c r="E323" s="539">
        <v>0</v>
      </c>
      <c r="F323" s="557"/>
      <c r="G323" s="541">
        <v>0</v>
      </c>
      <c r="H323" s="542">
        <v>0</v>
      </c>
      <c r="I323" s="546"/>
      <c r="J323" s="556"/>
      <c r="K323" s="419"/>
      <c r="L323" s="419"/>
      <c r="M323" s="435"/>
      <c r="N323" s="435"/>
      <c r="O323" s="435"/>
      <c r="P323" s="435"/>
      <c r="Q323" s="435"/>
      <c r="R323" s="435"/>
      <c r="S323" s="435"/>
      <c r="T323" s="435"/>
      <c r="U323" s="435"/>
    </row>
    <row r="324" spans="1:21" s="54" customFormat="1" ht="18">
      <c r="A324" s="535">
        <v>315</v>
      </c>
      <c r="B324" s="536" t="s">
        <v>240</v>
      </c>
      <c r="C324" s="537" t="s">
        <v>292</v>
      </c>
      <c r="D324" s="538">
        <v>4</v>
      </c>
      <c r="E324" s="539">
        <v>0</v>
      </c>
      <c r="F324" s="557"/>
      <c r="G324" s="541">
        <v>0</v>
      </c>
      <c r="H324" s="542">
        <v>0</v>
      </c>
      <c r="I324" s="546"/>
      <c r="J324" s="556"/>
      <c r="K324" s="419"/>
      <c r="L324" s="419"/>
      <c r="M324" s="435"/>
      <c r="N324" s="435"/>
      <c r="O324" s="435"/>
      <c r="P324" s="435"/>
      <c r="Q324" s="435"/>
      <c r="R324" s="435"/>
      <c r="S324" s="435"/>
      <c r="T324" s="435"/>
      <c r="U324" s="435"/>
    </row>
    <row r="325" spans="1:21" s="54" customFormat="1" ht="18">
      <c r="A325" s="535">
        <v>316</v>
      </c>
      <c r="B325" s="536" t="s">
        <v>243</v>
      </c>
      <c r="C325" s="537" t="s">
        <v>292</v>
      </c>
      <c r="D325" s="538">
        <v>4</v>
      </c>
      <c r="E325" s="539">
        <v>1254</v>
      </c>
      <c r="F325" s="557"/>
      <c r="G325" s="541">
        <v>1254</v>
      </c>
      <c r="H325" s="542">
        <v>5016</v>
      </c>
      <c r="I325" s="546" t="s">
        <v>439</v>
      </c>
      <c r="J325" s="560" t="s">
        <v>1421</v>
      </c>
      <c r="K325" s="435">
        <v>1100</v>
      </c>
      <c r="L325" s="435"/>
      <c r="M325" s="435"/>
      <c r="N325" s="435"/>
      <c r="O325" s="435"/>
      <c r="P325" s="435"/>
      <c r="Q325" s="435"/>
      <c r="R325" s="435"/>
      <c r="S325" s="435"/>
      <c r="T325" s="435"/>
      <c r="U325" s="435"/>
    </row>
    <row r="326" spans="1:21" s="54" customFormat="1" ht="18">
      <c r="A326" s="535">
        <v>317</v>
      </c>
      <c r="B326" s="536" t="s">
        <v>814</v>
      </c>
      <c r="C326" s="537" t="s">
        <v>292</v>
      </c>
      <c r="D326" s="538">
        <v>4</v>
      </c>
      <c r="E326" s="539">
        <v>1254</v>
      </c>
      <c r="F326" s="557"/>
      <c r="G326" s="541">
        <v>1254</v>
      </c>
      <c r="H326" s="542">
        <v>5016</v>
      </c>
      <c r="I326" s="546" t="s">
        <v>439</v>
      </c>
      <c r="J326" s="560" t="s">
        <v>1421</v>
      </c>
      <c r="K326" s="435">
        <v>1100</v>
      </c>
      <c r="L326" s="435"/>
      <c r="M326" s="435"/>
      <c r="N326" s="435"/>
      <c r="O326" s="435"/>
      <c r="P326" s="435"/>
      <c r="Q326" s="435"/>
      <c r="R326" s="435"/>
      <c r="S326" s="435"/>
      <c r="T326" s="435"/>
      <c r="U326" s="435"/>
    </row>
    <row r="327" spans="1:21" s="54" customFormat="1" ht="18">
      <c r="A327" s="535">
        <v>318</v>
      </c>
      <c r="B327" s="536" t="s">
        <v>244</v>
      </c>
      <c r="C327" s="537" t="s">
        <v>292</v>
      </c>
      <c r="D327" s="538">
        <v>400</v>
      </c>
      <c r="E327" s="539">
        <v>1254</v>
      </c>
      <c r="F327" s="557"/>
      <c r="G327" s="541">
        <v>1254</v>
      </c>
      <c r="H327" s="542">
        <v>501600</v>
      </c>
      <c r="I327" s="546" t="s">
        <v>439</v>
      </c>
      <c r="J327" s="560" t="s">
        <v>1421</v>
      </c>
      <c r="K327" s="435">
        <v>1100</v>
      </c>
      <c r="L327" s="435"/>
      <c r="M327" s="435"/>
      <c r="N327" s="435"/>
      <c r="O327" s="435"/>
      <c r="P327" s="435"/>
      <c r="Q327" s="435"/>
      <c r="R327" s="435"/>
      <c r="S327" s="435"/>
      <c r="T327" s="435"/>
      <c r="U327" s="435"/>
    </row>
    <row r="328" spans="1:21" s="54" customFormat="1" ht="18">
      <c r="A328" s="535">
        <v>319</v>
      </c>
      <c r="B328" s="536" t="s">
        <v>245</v>
      </c>
      <c r="C328" s="537" t="s">
        <v>292</v>
      </c>
      <c r="D328" s="538">
        <v>400</v>
      </c>
      <c r="E328" s="539">
        <v>1254</v>
      </c>
      <c r="F328" s="557"/>
      <c r="G328" s="541">
        <v>1254</v>
      </c>
      <c r="H328" s="542">
        <v>501600</v>
      </c>
      <c r="I328" s="546" t="s">
        <v>439</v>
      </c>
      <c r="J328" s="560" t="s">
        <v>1421</v>
      </c>
      <c r="K328" s="435">
        <v>1100</v>
      </c>
      <c r="L328" s="435"/>
      <c r="M328" s="435"/>
      <c r="N328" s="435"/>
      <c r="O328" s="435"/>
      <c r="P328" s="435"/>
      <c r="Q328" s="435"/>
      <c r="R328" s="435"/>
      <c r="S328" s="435"/>
      <c r="T328" s="435"/>
      <c r="U328" s="435"/>
    </row>
    <row r="329" spans="1:21" ht="18">
      <c r="A329" s="535">
        <v>320</v>
      </c>
      <c r="B329" s="548" t="s">
        <v>815</v>
      </c>
      <c r="C329" s="548"/>
      <c r="D329" s="538">
        <v>400</v>
      </c>
      <c r="E329" s="539">
        <v>1254</v>
      </c>
      <c r="F329" s="540"/>
      <c r="G329" s="541">
        <v>1254</v>
      </c>
      <c r="H329" s="542">
        <v>501600</v>
      </c>
      <c r="I329" s="543" t="s">
        <v>439</v>
      </c>
      <c r="J329" s="560" t="s">
        <v>1421</v>
      </c>
      <c r="K329" s="419">
        <v>1100</v>
      </c>
      <c r="L329" s="419"/>
      <c r="M329" s="419"/>
      <c r="N329" s="419"/>
      <c r="O329" s="419"/>
      <c r="P329" s="419"/>
      <c r="Q329" s="419"/>
      <c r="R329" s="419"/>
      <c r="S329" s="419"/>
      <c r="T329" s="419"/>
      <c r="U329" s="419"/>
    </row>
    <row r="330" spans="1:21" ht="18">
      <c r="A330" s="535">
        <v>321</v>
      </c>
      <c r="B330" s="548" t="s">
        <v>816</v>
      </c>
      <c r="C330" s="548"/>
      <c r="D330" s="538">
        <v>8</v>
      </c>
      <c r="E330" s="539">
        <v>1254</v>
      </c>
      <c r="F330" s="540"/>
      <c r="G330" s="541">
        <v>1254</v>
      </c>
      <c r="H330" s="542">
        <v>10032</v>
      </c>
      <c r="I330" s="543" t="s">
        <v>439</v>
      </c>
      <c r="J330" s="560" t="s">
        <v>1421</v>
      </c>
      <c r="K330" s="419">
        <v>1100</v>
      </c>
      <c r="L330" s="419"/>
      <c r="M330" s="419"/>
      <c r="N330" s="419"/>
      <c r="O330" s="419"/>
      <c r="P330" s="419"/>
      <c r="Q330" s="419"/>
      <c r="R330" s="419"/>
      <c r="S330" s="419"/>
      <c r="T330" s="419"/>
      <c r="U330" s="419"/>
    </row>
    <row r="331" spans="1:21" ht="18">
      <c r="A331" s="535">
        <v>322</v>
      </c>
      <c r="B331" s="536" t="s">
        <v>241</v>
      </c>
      <c r="C331" s="537" t="s">
        <v>292</v>
      </c>
      <c r="D331" s="538">
        <v>20</v>
      </c>
      <c r="E331" s="539">
        <v>2280</v>
      </c>
      <c r="F331" s="540"/>
      <c r="G331" s="541">
        <v>2280</v>
      </c>
      <c r="H331" s="542">
        <v>45600</v>
      </c>
      <c r="I331" s="543" t="s">
        <v>439</v>
      </c>
      <c r="J331" s="560" t="s">
        <v>1421</v>
      </c>
      <c r="K331" s="419">
        <v>2000</v>
      </c>
      <c r="L331" s="419"/>
      <c r="M331" s="419"/>
      <c r="N331" s="419"/>
      <c r="O331" s="419"/>
      <c r="P331" s="419"/>
      <c r="Q331" s="419"/>
      <c r="R331" s="419"/>
      <c r="S331" s="419"/>
      <c r="T331" s="419"/>
      <c r="U331" s="419"/>
    </row>
    <row r="332" spans="1:21" ht="18">
      <c r="A332" s="535">
        <v>323</v>
      </c>
      <c r="B332" s="536" t="s">
        <v>242</v>
      </c>
      <c r="C332" s="537" t="s">
        <v>292</v>
      </c>
      <c r="D332" s="538">
        <v>8</v>
      </c>
      <c r="E332" s="539">
        <v>1481.9999999999998</v>
      </c>
      <c r="F332" s="540"/>
      <c r="G332" s="541">
        <v>1481.9999999999998</v>
      </c>
      <c r="H332" s="542">
        <v>11855.999999999998</v>
      </c>
      <c r="I332" s="543" t="s">
        <v>439</v>
      </c>
      <c r="J332" s="560" t="s">
        <v>1421</v>
      </c>
      <c r="K332" s="419">
        <v>1300</v>
      </c>
      <c r="L332" s="419"/>
      <c r="M332" s="419"/>
      <c r="N332" s="419"/>
      <c r="O332" s="419"/>
      <c r="P332" s="419"/>
      <c r="Q332" s="419"/>
      <c r="R332" s="419"/>
      <c r="S332" s="419"/>
      <c r="T332" s="419"/>
      <c r="U332" s="419"/>
    </row>
    <row r="333" spans="1:21" ht="24">
      <c r="A333" s="535">
        <v>324</v>
      </c>
      <c r="B333" s="548" t="s">
        <v>817</v>
      </c>
      <c r="C333" s="548" t="s">
        <v>292</v>
      </c>
      <c r="D333" s="538">
        <v>50</v>
      </c>
      <c r="E333" s="539">
        <v>1927.7399999999998</v>
      </c>
      <c r="F333" s="540"/>
      <c r="G333" s="541">
        <v>1927.7399999999998</v>
      </c>
      <c r="H333" s="542">
        <v>96386.999999999985</v>
      </c>
      <c r="I333" s="543" t="s">
        <v>1422</v>
      </c>
      <c r="J333" s="555" t="s">
        <v>1423</v>
      </c>
      <c r="K333" s="419">
        <v>1691</v>
      </c>
      <c r="L333" s="419"/>
      <c r="M333" s="419"/>
      <c r="N333" s="419"/>
      <c r="O333" s="419"/>
      <c r="P333" s="419"/>
      <c r="Q333" s="419"/>
      <c r="R333" s="419"/>
      <c r="S333" s="419"/>
      <c r="T333" s="419"/>
      <c r="U333" s="419"/>
    </row>
    <row r="334" spans="1:21" ht="18">
      <c r="A334" s="535">
        <v>325</v>
      </c>
      <c r="B334" s="536" t="s">
        <v>246</v>
      </c>
      <c r="C334" s="537" t="s">
        <v>292</v>
      </c>
      <c r="D334" s="538">
        <v>12</v>
      </c>
      <c r="E334" s="539">
        <v>823645.76000000013</v>
      </c>
      <c r="F334" s="540">
        <v>131783.32160000002</v>
      </c>
      <c r="G334" s="541">
        <v>955429.08160000015</v>
      </c>
      <c r="H334" s="542">
        <v>11465148.979200002</v>
      </c>
      <c r="I334" s="543" t="s">
        <v>379</v>
      </c>
      <c r="J334" s="543" t="s">
        <v>500</v>
      </c>
      <c r="K334" s="564">
        <v>735398</v>
      </c>
      <c r="L334" s="419"/>
      <c r="M334" s="419"/>
      <c r="N334" s="419"/>
      <c r="O334" s="419"/>
      <c r="P334" s="419"/>
      <c r="Q334" s="419"/>
      <c r="R334" s="419"/>
      <c r="S334" s="419"/>
      <c r="T334" s="419"/>
      <c r="U334" s="419"/>
    </row>
    <row r="335" spans="1:21" ht="18">
      <c r="A335" s="535">
        <v>326</v>
      </c>
      <c r="B335" s="536" t="s">
        <v>247</v>
      </c>
      <c r="C335" s="537" t="s">
        <v>292</v>
      </c>
      <c r="D335" s="538">
        <v>12</v>
      </c>
      <c r="E335" s="539">
        <v>779511.04</v>
      </c>
      <c r="F335" s="540">
        <v>124721.76640000001</v>
      </c>
      <c r="G335" s="541">
        <v>904232.8064</v>
      </c>
      <c r="H335" s="542">
        <v>10850793.6768</v>
      </c>
      <c r="I335" s="543" t="s">
        <v>379</v>
      </c>
      <c r="J335" s="543" t="s">
        <v>500</v>
      </c>
      <c r="K335" s="564">
        <v>695992</v>
      </c>
      <c r="L335" s="419"/>
      <c r="M335" s="419"/>
      <c r="N335" s="419"/>
      <c r="O335" s="419"/>
      <c r="P335" s="419"/>
      <c r="Q335" s="419"/>
      <c r="R335" s="419"/>
      <c r="S335" s="419"/>
      <c r="T335" s="419"/>
      <c r="U335" s="419"/>
    </row>
    <row r="336" spans="1:21" ht="18">
      <c r="A336" s="535">
        <v>327</v>
      </c>
      <c r="B336" s="536" t="s">
        <v>248</v>
      </c>
      <c r="C336" s="537" t="s">
        <v>292</v>
      </c>
      <c r="D336" s="538">
        <v>12</v>
      </c>
      <c r="E336" s="539">
        <v>861310.24000000011</v>
      </c>
      <c r="F336" s="540">
        <v>137809.63840000003</v>
      </c>
      <c r="G336" s="541">
        <v>999119.87840000016</v>
      </c>
      <c r="H336" s="542">
        <v>11989438.540800001</v>
      </c>
      <c r="I336" s="543" t="s">
        <v>379</v>
      </c>
      <c r="J336" s="543" t="s">
        <v>500</v>
      </c>
      <c r="K336" s="564">
        <v>769027</v>
      </c>
      <c r="L336" s="419"/>
      <c r="M336" s="419"/>
      <c r="N336" s="419"/>
      <c r="O336" s="419"/>
      <c r="P336" s="419"/>
      <c r="Q336" s="419"/>
      <c r="R336" s="419"/>
      <c r="S336" s="419"/>
      <c r="T336" s="419"/>
      <c r="U336" s="419"/>
    </row>
    <row r="337" spans="1:21" ht="18">
      <c r="A337" s="535">
        <v>328</v>
      </c>
      <c r="B337" s="548" t="s">
        <v>818</v>
      </c>
      <c r="C337" s="548" t="s">
        <v>311</v>
      </c>
      <c r="D337" s="538">
        <v>200</v>
      </c>
      <c r="E337" s="539">
        <v>21280.000000000004</v>
      </c>
      <c r="F337" s="540">
        <v>3404.8000000000006</v>
      </c>
      <c r="G337" s="541">
        <v>24684.800000000003</v>
      </c>
      <c r="H337" s="542">
        <v>4936960.0000000009</v>
      </c>
      <c r="I337" s="543" t="s">
        <v>413</v>
      </c>
      <c r="J337" s="560" t="s">
        <v>442</v>
      </c>
      <c r="K337" s="419">
        <v>19000</v>
      </c>
      <c r="L337" s="419"/>
      <c r="M337" s="419"/>
      <c r="N337" s="419"/>
      <c r="O337" s="419"/>
      <c r="P337" s="419"/>
      <c r="Q337" s="419"/>
      <c r="R337" s="419"/>
      <c r="S337" s="419"/>
      <c r="T337" s="419"/>
      <c r="U337" s="419"/>
    </row>
    <row r="338" spans="1:21" ht="18">
      <c r="A338" s="535">
        <v>329</v>
      </c>
      <c r="B338" s="536" t="s">
        <v>249</v>
      </c>
      <c r="C338" s="537" t="s">
        <v>331</v>
      </c>
      <c r="D338" s="538">
        <v>80</v>
      </c>
      <c r="E338" s="539">
        <v>6554.9999999999991</v>
      </c>
      <c r="F338" s="540">
        <v>1048.8</v>
      </c>
      <c r="G338" s="541">
        <v>7603.7999999999993</v>
      </c>
      <c r="H338" s="542">
        <v>608304</v>
      </c>
      <c r="I338" s="543" t="s">
        <v>440</v>
      </c>
      <c r="J338" s="560" t="s">
        <v>441</v>
      </c>
      <c r="K338" s="419">
        <v>5750</v>
      </c>
      <c r="L338" s="419"/>
      <c r="M338" s="419"/>
      <c r="N338" s="419"/>
      <c r="O338" s="419"/>
      <c r="P338" s="419"/>
      <c r="Q338" s="419"/>
      <c r="R338" s="419"/>
      <c r="S338" s="419"/>
      <c r="T338" s="419"/>
      <c r="U338" s="419"/>
    </row>
    <row r="339" spans="1:21" s="54" customFormat="1" ht="18">
      <c r="A339" s="535">
        <v>330</v>
      </c>
      <c r="B339" s="536" t="s">
        <v>250</v>
      </c>
      <c r="C339" s="537" t="s">
        <v>332</v>
      </c>
      <c r="D339" s="538">
        <v>300</v>
      </c>
      <c r="E339" s="539">
        <v>6160.0000000000009</v>
      </c>
      <c r="F339" s="557">
        <v>985.60000000000014</v>
      </c>
      <c r="G339" s="541">
        <v>7145.6000000000013</v>
      </c>
      <c r="H339" s="542">
        <v>2143680.0000000005</v>
      </c>
      <c r="I339" s="546" t="s">
        <v>440</v>
      </c>
      <c r="J339" s="560" t="s">
        <v>441</v>
      </c>
      <c r="K339" s="435">
        <v>5500</v>
      </c>
      <c r="L339" s="435"/>
      <c r="M339" s="435"/>
      <c r="N339" s="435"/>
      <c r="O339" s="435"/>
      <c r="P339" s="435"/>
      <c r="Q339" s="435"/>
      <c r="R339" s="435"/>
      <c r="S339" s="435"/>
      <c r="T339" s="435"/>
      <c r="U339" s="435"/>
    </row>
    <row r="340" spans="1:21" s="54" customFormat="1" ht="24">
      <c r="A340" s="535">
        <v>331</v>
      </c>
      <c r="B340" s="536" t="s">
        <v>819</v>
      </c>
      <c r="C340" s="537" t="s">
        <v>313</v>
      </c>
      <c r="D340" s="538">
        <v>200</v>
      </c>
      <c r="E340" s="539">
        <v>3130.4399999999996</v>
      </c>
      <c r="F340" s="557">
        <v>500.87039999999996</v>
      </c>
      <c r="G340" s="541">
        <v>3631.3103999999994</v>
      </c>
      <c r="H340" s="542">
        <v>726262.07999999984</v>
      </c>
      <c r="I340" s="546" t="s">
        <v>509</v>
      </c>
      <c r="J340" s="569" t="s">
        <v>991</v>
      </c>
      <c r="K340" s="435">
        <v>2746</v>
      </c>
      <c r="L340" s="435"/>
      <c r="M340" s="435"/>
      <c r="N340" s="435"/>
      <c r="O340" s="435"/>
      <c r="P340" s="435"/>
      <c r="Q340" s="435"/>
      <c r="R340" s="435"/>
      <c r="S340" s="435"/>
      <c r="T340" s="435"/>
      <c r="U340" s="435"/>
    </row>
    <row r="341" spans="1:21" s="54" customFormat="1" ht="24">
      <c r="A341" s="535">
        <v>332</v>
      </c>
      <c r="B341" s="536" t="s">
        <v>251</v>
      </c>
      <c r="C341" s="537" t="s">
        <v>292</v>
      </c>
      <c r="D341" s="538">
        <v>800</v>
      </c>
      <c r="E341" s="539">
        <v>1026</v>
      </c>
      <c r="F341" s="557">
        <v>164.16</v>
      </c>
      <c r="G341" s="541">
        <v>1190.1600000000001</v>
      </c>
      <c r="H341" s="542">
        <v>952128.00000000012</v>
      </c>
      <c r="I341" s="546" t="s">
        <v>363</v>
      </c>
      <c r="J341" s="570" t="s">
        <v>1424</v>
      </c>
      <c r="K341" s="435">
        <v>900</v>
      </c>
      <c r="L341" s="435"/>
      <c r="M341" s="435"/>
      <c r="N341" s="435"/>
      <c r="O341" s="435"/>
      <c r="P341" s="435"/>
      <c r="Q341" s="435"/>
      <c r="R341" s="435"/>
      <c r="S341" s="435"/>
      <c r="T341" s="435"/>
      <c r="U341" s="435"/>
    </row>
    <row r="342" spans="1:21" s="54" customFormat="1" ht="18">
      <c r="A342" s="535">
        <v>333</v>
      </c>
      <c r="B342" s="536" t="s">
        <v>252</v>
      </c>
      <c r="C342" s="537" t="s">
        <v>882</v>
      </c>
      <c r="D342" s="538">
        <v>20</v>
      </c>
      <c r="E342" s="539">
        <v>0</v>
      </c>
      <c r="F342" s="557"/>
      <c r="G342" s="541">
        <v>0</v>
      </c>
      <c r="H342" s="542">
        <v>0</v>
      </c>
      <c r="I342" s="546"/>
      <c r="J342" s="556"/>
      <c r="K342" s="419"/>
      <c r="L342" s="419"/>
      <c r="M342" s="435"/>
      <c r="N342" s="435"/>
      <c r="O342" s="435"/>
      <c r="P342" s="435"/>
      <c r="Q342" s="435"/>
      <c r="R342" s="435"/>
      <c r="S342" s="435"/>
      <c r="T342" s="435"/>
      <c r="U342" s="435"/>
    </row>
    <row r="343" spans="1:21" s="54" customFormat="1" ht="18">
      <c r="A343" s="535">
        <v>334</v>
      </c>
      <c r="B343" s="536" t="s">
        <v>253</v>
      </c>
      <c r="C343" s="537" t="s">
        <v>331</v>
      </c>
      <c r="D343" s="538">
        <v>140</v>
      </c>
      <c r="E343" s="539">
        <v>0</v>
      </c>
      <c r="F343" s="557"/>
      <c r="G343" s="541">
        <v>0</v>
      </c>
      <c r="H343" s="542">
        <v>0</v>
      </c>
      <c r="I343" s="546"/>
      <c r="J343" s="570"/>
      <c r="K343" s="435"/>
      <c r="L343" s="435"/>
      <c r="M343" s="435"/>
      <c r="N343" s="435"/>
      <c r="O343" s="435"/>
      <c r="P343" s="435"/>
      <c r="Q343" s="435"/>
      <c r="R343" s="435"/>
      <c r="S343" s="435"/>
      <c r="T343" s="435"/>
      <c r="U343" s="435"/>
    </row>
    <row r="344" spans="1:21" s="54" customFormat="1" ht="22">
      <c r="A344" s="535">
        <v>335</v>
      </c>
      <c r="B344" s="536" t="s">
        <v>820</v>
      </c>
      <c r="C344" s="537" t="s">
        <v>292</v>
      </c>
      <c r="D344" s="538">
        <v>12</v>
      </c>
      <c r="E344" s="539">
        <v>0</v>
      </c>
      <c r="F344" s="557"/>
      <c r="G344" s="541">
        <v>0</v>
      </c>
      <c r="H344" s="542">
        <v>0</v>
      </c>
      <c r="I344" s="546"/>
      <c r="J344" s="556"/>
      <c r="K344" s="419"/>
      <c r="L344" s="419"/>
      <c r="M344" s="435"/>
      <c r="N344" s="435"/>
      <c r="O344" s="435"/>
      <c r="P344" s="435"/>
      <c r="Q344" s="435"/>
      <c r="R344" s="435"/>
      <c r="S344" s="435"/>
      <c r="T344" s="435"/>
      <c r="U344" s="435"/>
    </row>
    <row r="345" spans="1:21" s="54" customFormat="1" ht="22">
      <c r="A345" s="535">
        <v>336</v>
      </c>
      <c r="B345" s="536" t="s">
        <v>821</v>
      </c>
      <c r="C345" s="537" t="s">
        <v>292</v>
      </c>
      <c r="D345" s="538">
        <v>12</v>
      </c>
      <c r="E345" s="539">
        <v>0</v>
      </c>
      <c r="F345" s="557"/>
      <c r="G345" s="541">
        <v>0</v>
      </c>
      <c r="H345" s="542">
        <v>0</v>
      </c>
      <c r="I345" s="546"/>
      <c r="J345" s="556"/>
      <c r="K345" s="419"/>
      <c r="L345" s="419"/>
      <c r="M345" s="435"/>
      <c r="N345" s="435"/>
      <c r="O345" s="435"/>
      <c r="P345" s="435"/>
      <c r="Q345" s="435"/>
      <c r="R345" s="435"/>
      <c r="S345" s="435"/>
      <c r="T345" s="435"/>
      <c r="U345" s="435"/>
    </row>
    <row r="346" spans="1:21" s="54" customFormat="1" ht="18">
      <c r="A346" s="535">
        <v>337</v>
      </c>
      <c r="B346" s="548" t="s">
        <v>822</v>
      </c>
      <c r="C346" s="548" t="s">
        <v>292</v>
      </c>
      <c r="D346" s="538">
        <v>8</v>
      </c>
      <c r="E346" s="539">
        <v>1862.7599999999998</v>
      </c>
      <c r="F346" s="557"/>
      <c r="G346" s="541">
        <v>1862.7599999999998</v>
      </c>
      <c r="H346" s="542">
        <v>14902.079999999998</v>
      </c>
      <c r="I346" s="546" t="s">
        <v>375</v>
      </c>
      <c r="J346" s="560" t="s">
        <v>443</v>
      </c>
      <c r="K346" s="435">
        <v>1634</v>
      </c>
      <c r="L346" s="435"/>
      <c r="M346" s="435"/>
      <c r="N346" s="435"/>
      <c r="O346" s="435"/>
      <c r="P346" s="435"/>
      <c r="Q346" s="435"/>
      <c r="R346" s="435"/>
      <c r="S346" s="435"/>
      <c r="T346" s="435"/>
      <c r="U346" s="435"/>
    </row>
    <row r="347" spans="1:21" s="54" customFormat="1" ht="18">
      <c r="A347" s="535">
        <v>338</v>
      </c>
      <c r="B347" s="548" t="s">
        <v>823</v>
      </c>
      <c r="C347" s="548" t="s">
        <v>292</v>
      </c>
      <c r="D347" s="538">
        <v>8</v>
      </c>
      <c r="E347" s="539">
        <v>2547.8999999999996</v>
      </c>
      <c r="F347" s="557"/>
      <c r="G347" s="541">
        <v>2547.8999999999996</v>
      </c>
      <c r="H347" s="542">
        <v>20383.199999999997</v>
      </c>
      <c r="I347" s="546" t="s">
        <v>386</v>
      </c>
      <c r="J347" s="544" t="s">
        <v>606</v>
      </c>
      <c r="K347" s="435">
        <v>2235</v>
      </c>
      <c r="L347" s="435"/>
      <c r="M347" s="435"/>
      <c r="N347" s="435"/>
      <c r="O347" s="435"/>
      <c r="P347" s="435"/>
      <c r="Q347" s="435"/>
      <c r="R347" s="435"/>
      <c r="S347" s="435"/>
      <c r="T347" s="435"/>
      <c r="U347" s="435"/>
    </row>
    <row r="348" spans="1:21" s="67" customFormat="1" ht="18">
      <c r="A348" s="535">
        <v>339</v>
      </c>
      <c r="B348" s="548" t="s">
        <v>824</v>
      </c>
      <c r="C348" s="548" t="s">
        <v>292</v>
      </c>
      <c r="D348" s="538">
        <v>8</v>
      </c>
      <c r="E348" s="539">
        <v>2547.8999999999996</v>
      </c>
      <c r="F348" s="550"/>
      <c r="G348" s="541">
        <v>2547.8999999999996</v>
      </c>
      <c r="H348" s="542">
        <v>20383.199999999997</v>
      </c>
      <c r="I348" s="553" t="s">
        <v>386</v>
      </c>
      <c r="J348" s="544" t="s">
        <v>606</v>
      </c>
      <c r="K348" s="452">
        <v>2235</v>
      </c>
      <c r="L348" s="452"/>
      <c r="M348" s="452"/>
      <c r="N348" s="452"/>
      <c r="O348" s="452"/>
      <c r="P348" s="452"/>
      <c r="Q348" s="452"/>
      <c r="R348" s="452"/>
      <c r="S348" s="452"/>
      <c r="T348" s="452"/>
      <c r="U348" s="452"/>
    </row>
    <row r="349" spans="1:21" s="67" customFormat="1" ht="18">
      <c r="A349" s="535">
        <v>340</v>
      </c>
      <c r="B349" s="548" t="s">
        <v>825</v>
      </c>
      <c r="C349" s="548" t="s">
        <v>292</v>
      </c>
      <c r="D349" s="538">
        <v>8</v>
      </c>
      <c r="E349" s="539">
        <v>2547.8999999999996</v>
      </c>
      <c r="F349" s="550"/>
      <c r="G349" s="541">
        <v>2547.8999999999996</v>
      </c>
      <c r="H349" s="542">
        <v>20383.199999999997</v>
      </c>
      <c r="I349" s="553" t="s">
        <v>386</v>
      </c>
      <c r="J349" s="544" t="s">
        <v>606</v>
      </c>
      <c r="K349" s="452">
        <v>2235</v>
      </c>
      <c r="L349" s="452"/>
      <c r="M349" s="452"/>
      <c r="N349" s="452"/>
      <c r="O349" s="452"/>
      <c r="P349" s="452"/>
      <c r="Q349" s="452"/>
      <c r="R349" s="452"/>
      <c r="S349" s="452"/>
      <c r="T349" s="452"/>
      <c r="U349" s="452"/>
    </row>
    <row r="350" spans="1:21" ht="18">
      <c r="A350" s="535">
        <v>341</v>
      </c>
      <c r="B350" s="536" t="s">
        <v>254</v>
      </c>
      <c r="C350" s="537" t="s">
        <v>292</v>
      </c>
      <c r="D350" s="538">
        <v>8</v>
      </c>
      <c r="E350" s="539">
        <v>2547.8999999999996</v>
      </c>
      <c r="F350" s="571"/>
      <c r="G350" s="541">
        <v>2547.8999999999996</v>
      </c>
      <c r="H350" s="542">
        <v>20383.199999999997</v>
      </c>
      <c r="I350" s="543" t="s">
        <v>386</v>
      </c>
      <c r="J350" s="544" t="s">
        <v>606</v>
      </c>
      <c r="K350" s="419">
        <v>2235</v>
      </c>
      <c r="L350" s="419"/>
      <c r="M350" s="419"/>
      <c r="N350" s="419"/>
      <c r="O350" s="419"/>
      <c r="P350" s="419"/>
      <c r="Q350" s="419"/>
      <c r="R350" s="419"/>
      <c r="S350" s="419"/>
      <c r="T350" s="419"/>
      <c r="U350" s="419"/>
    </row>
    <row r="351" spans="1:21" ht="18">
      <c r="A351" s="535">
        <v>342</v>
      </c>
      <c r="B351" s="536" t="s">
        <v>255</v>
      </c>
      <c r="C351" s="537" t="s">
        <v>292</v>
      </c>
      <c r="D351" s="538">
        <v>8</v>
      </c>
      <c r="E351" s="539">
        <v>2547.8999999999996</v>
      </c>
      <c r="F351" s="540"/>
      <c r="G351" s="541">
        <v>2547.8999999999996</v>
      </c>
      <c r="H351" s="542">
        <v>20383.199999999997</v>
      </c>
      <c r="I351" s="543" t="s">
        <v>386</v>
      </c>
      <c r="J351" s="544" t="s">
        <v>606</v>
      </c>
      <c r="K351" s="419">
        <v>2235</v>
      </c>
      <c r="L351" s="419"/>
      <c r="M351" s="419"/>
      <c r="N351" s="419"/>
      <c r="O351" s="419"/>
      <c r="P351" s="419"/>
      <c r="Q351" s="419"/>
      <c r="R351" s="419"/>
      <c r="S351" s="419"/>
      <c r="T351" s="419"/>
      <c r="U351" s="419"/>
    </row>
    <row r="352" spans="1:21" ht="18">
      <c r="A352" s="535">
        <v>343</v>
      </c>
      <c r="B352" s="548" t="s">
        <v>826</v>
      </c>
      <c r="C352" s="548" t="s">
        <v>292</v>
      </c>
      <c r="D352" s="538">
        <v>8</v>
      </c>
      <c r="E352" s="539">
        <v>2547.8999999999996</v>
      </c>
      <c r="F352" s="540"/>
      <c r="G352" s="541">
        <v>2547.8999999999996</v>
      </c>
      <c r="H352" s="542">
        <v>20383.199999999997</v>
      </c>
      <c r="I352" s="543" t="s">
        <v>386</v>
      </c>
      <c r="J352" s="544" t="s">
        <v>606</v>
      </c>
      <c r="K352" s="419">
        <v>2235</v>
      </c>
      <c r="L352" s="419"/>
      <c r="M352" s="419"/>
      <c r="N352" s="419"/>
      <c r="O352" s="419"/>
      <c r="P352" s="419"/>
      <c r="Q352" s="419"/>
      <c r="R352" s="419"/>
      <c r="S352" s="419"/>
      <c r="T352" s="419"/>
      <c r="U352" s="419"/>
    </row>
    <row r="353" spans="1:21" ht="18">
      <c r="A353" s="535">
        <v>344</v>
      </c>
      <c r="B353" s="548" t="s">
        <v>827</v>
      </c>
      <c r="C353" s="548" t="s">
        <v>292</v>
      </c>
      <c r="D353" s="538">
        <v>4</v>
      </c>
      <c r="E353" s="539">
        <v>2547.8999999999996</v>
      </c>
      <c r="F353" s="540"/>
      <c r="G353" s="541">
        <v>2547.8999999999996</v>
      </c>
      <c r="H353" s="542">
        <v>10191.599999999999</v>
      </c>
      <c r="I353" s="543" t="s">
        <v>386</v>
      </c>
      <c r="J353" s="544" t="s">
        <v>606</v>
      </c>
      <c r="K353" s="419">
        <v>2235</v>
      </c>
      <c r="L353" s="419"/>
      <c r="M353" s="419"/>
      <c r="N353" s="419"/>
      <c r="O353" s="419"/>
      <c r="P353" s="419"/>
      <c r="Q353" s="419"/>
      <c r="R353" s="419"/>
      <c r="S353" s="419"/>
      <c r="T353" s="419"/>
      <c r="U353" s="419"/>
    </row>
    <row r="354" spans="1:21" ht="18">
      <c r="A354" s="535">
        <v>345</v>
      </c>
      <c r="B354" s="536" t="s">
        <v>256</v>
      </c>
      <c r="C354" s="537" t="s">
        <v>292</v>
      </c>
      <c r="D354" s="538">
        <v>4</v>
      </c>
      <c r="E354" s="539">
        <v>0</v>
      </c>
      <c r="F354" s="540"/>
      <c r="G354" s="541">
        <v>0</v>
      </c>
      <c r="H354" s="542">
        <v>0</v>
      </c>
      <c r="I354" s="543"/>
      <c r="J354" s="544"/>
      <c r="K354" s="419"/>
      <c r="L354" s="419"/>
      <c r="M354" s="419"/>
      <c r="N354" s="419"/>
      <c r="O354" s="419"/>
      <c r="P354" s="419"/>
      <c r="Q354" s="419"/>
      <c r="R354" s="419"/>
      <c r="S354" s="419"/>
      <c r="T354" s="419"/>
      <c r="U354" s="419"/>
    </row>
    <row r="355" spans="1:21" ht="18">
      <c r="A355" s="535">
        <v>346</v>
      </c>
      <c r="B355" s="548" t="s">
        <v>828</v>
      </c>
      <c r="C355" s="548"/>
      <c r="D355" s="538">
        <v>4</v>
      </c>
      <c r="E355" s="539">
        <v>5471.9999999999991</v>
      </c>
      <c r="F355" s="540">
        <v>875.51999999999987</v>
      </c>
      <c r="G355" s="541">
        <v>6347.5199999999986</v>
      </c>
      <c r="H355" s="542">
        <v>25390.079999999994</v>
      </c>
      <c r="I355" s="543" t="s">
        <v>1425</v>
      </c>
      <c r="J355" s="545" t="s">
        <v>395</v>
      </c>
      <c r="K355" s="419">
        <v>4800</v>
      </c>
      <c r="L355" s="419"/>
      <c r="M355" s="419"/>
      <c r="N355" s="419"/>
      <c r="O355" s="419"/>
      <c r="P355" s="419"/>
      <c r="Q355" s="419"/>
      <c r="R355" s="419"/>
      <c r="S355" s="419"/>
      <c r="T355" s="419"/>
      <c r="U355" s="419"/>
    </row>
    <row r="356" spans="1:21" ht="18">
      <c r="A356" s="535">
        <v>347</v>
      </c>
      <c r="B356" s="536" t="s">
        <v>257</v>
      </c>
      <c r="C356" s="537" t="s">
        <v>292</v>
      </c>
      <c r="D356" s="538">
        <v>8</v>
      </c>
      <c r="E356" s="539">
        <v>5471.9999999999991</v>
      </c>
      <c r="F356" s="540">
        <v>875.51999999999987</v>
      </c>
      <c r="G356" s="541">
        <v>6347.5199999999986</v>
      </c>
      <c r="H356" s="542">
        <v>50780.159999999989</v>
      </c>
      <c r="I356" s="543" t="s">
        <v>1425</v>
      </c>
      <c r="J356" s="545" t="s">
        <v>395</v>
      </c>
      <c r="K356" s="419">
        <v>4800</v>
      </c>
      <c r="L356" s="419"/>
      <c r="M356" s="419"/>
      <c r="N356" s="419"/>
      <c r="O356" s="419"/>
      <c r="P356" s="419"/>
      <c r="Q356" s="419"/>
      <c r="R356" s="419"/>
      <c r="S356" s="419"/>
      <c r="T356" s="419"/>
      <c r="U356" s="419"/>
    </row>
    <row r="357" spans="1:21" ht="18">
      <c r="A357" s="535">
        <v>348</v>
      </c>
      <c r="B357" s="548" t="s">
        <v>829</v>
      </c>
      <c r="C357" s="548" t="s">
        <v>292</v>
      </c>
      <c r="D357" s="538">
        <v>4</v>
      </c>
      <c r="E357" s="539">
        <v>4104</v>
      </c>
      <c r="F357" s="550">
        <v>656.64</v>
      </c>
      <c r="G357" s="541">
        <v>4760.6400000000003</v>
      </c>
      <c r="H357" s="542">
        <v>19042.560000000001</v>
      </c>
      <c r="I357" s="543" t="s">
        <v>337</v>
      </c>
      <c r="J357" s="544" t="s">
        <v>1426</v>
      </c>
      <c r="K357" s="49">
        <v>3600</v>
      </c>
      <c r="L357" s="419"/>
      <c r="M357" s="419"/>
      <c r="N357" s="419"/>
      <c r="O357" s="419"/>
      <c r="P357" s="419"/>
      <c r="Q357" s="419"/>
      <c r="R357" s="419"/>
      <c r="S357" s="419"/>
      <c r="T357" s="419"/>
      <c r="U357" s="419"/>
    </row>
    <row r="358" spans="1:21" ht="18">
      <c r="A358" s="535">
        <v>349</v>
      </c>
      <c r="B358" s="548" t="s">
        <v>830</v>
      </c>
      <c r="C358" s="548" t="s">
        <v>292</v>
      </c>
      <c r="D358" s="538">
        <v>4</v>
      </c>
      <c r="E358" s="539">
        <v>4104</v>
      </c>
      <c r="F358" s="550">
        <v>656.64</v>
      </c>
      <c r="G358" s="541">
        <v>4760.6400000000003</v>
      </c>
      <c r="H358" s="542">
        <v>19042.560000000001</v>
      </c>
      <c r="I358" s="543" t="s">
        <v>337</v>
      </c>
      <c r="J358" s="544" t="s">
        <v>1426</v>
      </c>
      <c r="K358" s="49">
        <v>3600</v>
      </c>
      <c r="L358" s="419"/>
      <c r="M358" s="419"/>
      <c r="N358" s="419"/>
      <c r="O358" s="419"/>
      <c r="P358" s="419"/>
      <c r="Q358" s="419"/>
      <c r="R358" s="419"/>
      <c r="S358" s="419"/>
      <c r="T358" s="419"/>
      <c r="U358" s="419"/>
    </row>
    <row r="359" spans="1:21" ht="18">
      <c r="A359" s="535">
        <v>350</v>
      </c>
      <c r="B359" s="548" t="s">
        <v>831</v>
      </c>
      <c r="C359" s="548" t="s">
        <v>292</v>
      </c>
      <c r="D359" s="538">
        <v>4</v>
      </c>
      <c r="E359" s="539">
        <v>4104</v>
      </c>
      <c r="F359" s="550">
        <v>656.64</v>
      </c>
      <c r="G359" s="541">
        <v>4760.6400000000003</v>
      </c>
      <c r="H359" s="542">
        <v>19042.560000000001</v>
      </c>
      <c r="I359" s="543" t="s">
        <v>337</v>
      </c>
      <c r="J359" s="544" t="s">
        <v>1426</v>
      </c>
      <c r="K359" s="49">
        <v>3600</v>
      </c>
      <c r="L359" s="419"/>
      <c r="M359" s="419"/>
      <c r="N359" s="419"/>
      <c r="O359" s="419"/>
      <c r="P359" s="419"/>
      <c r="Q359" s="419"/>
      <c r="R359" s="419"/>
      <c r="S359" s="419"/>
      <c r="T359" s="419"/>
      <c r="U359" s="419"/>
    </row>
    <row r="360" spans="1:21" ht="18">
      <c r="A360" s="535">
        <v>351</v>
      </c>
      <c r="B360" s="548" t="s">
        <v>832</v>
      </c>
      <c r="C360" s="548" t="s">
        <v>292</v>
      </c>
      <c r="D360" s="538">
        <v>4</v>
      </c>
      <c r="E360" s="539">
        <v>4104</v>
      </c>
      <c r="F360" s="550">
        <v>656.64</v>
      </c>
      <c r="G360" s="541">
        <v>4760.6400000000003</v>
      </c>
      <c r="H360" s="542">
        <v>19042.560000000001</v>
      </c>
      <c r="I360" s="543" t="s">
        <v>337</v>
      </c>
      <c r="J360" s="544" t="s">
        <v>1426</v>
      </c>
      <c r="K360" s="49">
        <v>3600</v>
      </c>
      <c r="L360" s="419"/>
      <c r="M360" s="419"/>
      <c r="N360" s="419"/>
      <c r="O360" s="419"/>
      <c r="P360" s="419"/>
      <c r="Q360" s="419"/>
      <c r="R360" s="419"/>
      <c r="S360" s="419"/>
      <c r="T360" s="419"/>
      <c r="U360" s="419"/>
    </row>
    <row r="361" spans="1:21" ht="18">
      <c r="A361" s="535">
        <v>352</v>
      </c>
      <c r="B361" s="548" t="s">
        <v>833</v>
      </c>
      <c r="C361" s="548" t="s">
        <v>292</v>
      </c>
      <c r="D361" s="538">
        <v>4</v>
      </c>
      <c r="E361" s="539">
        <v>4104</v>
      </c>
      <c r="F361" s="550">
        <v>656.64</v>
      </c>
      <c r="G361" s="541">
        <v>4760.6400000000003</v>
      </c>
      <c r="H361" s="542">
        <v>19042.560000000001</v>
      </c>
      <c r="I361" s="543" t="s">
        <v>337</v>
      </c>
      <c r="J361" s="544" t="s">
        <v>1426</v>
      </c>
      <c r="K361" s="49">
        <v>3600</v>
      </c>
      <c r="L361" s="419"/>
      <c r="M361" s="419"/>
      <c r="N361" s="419"/>
      <c r="O361" s="419"/>
      <c r="P361" s="419"/>
      <c r="Q361" s="419"/>
      <c r="R361" s="419"/>
      <c r="S361" s="419"/>
      <c r="T361" s="419"/>
      <c r="U361" s="419"/>
    </row>
    <row r="362" spans="1:21" ht="24">
      <c r="A362" s="535">
        <v>353</v>
      </c>
      <c r="B362" s="536" t="s">
        <v>258</v>
      </c>
      <c r="C362" s="537" t="s">
        <v>292</v>
      </c>
      <c r="D362" s="538">
        <v>24</v>
      </c>
      <c r="E362" s="539">
        <v>1869.6</v>
      </c>
      <c r="F362" s="540">
        <v>299.13599999999997</v>
      </c>
      <c r="G362" s="541">
        <v>2168.7359999999999</v>
      </c>
      <c r="H362" s="542">
        <v>52049.663999999997</v>
      </c>
      <c r="I362" s="543" t="s">
        <v>373</v>
      </c>
      <c r="J362" s="555" t="s">
        <v>1427</v>
      </c>
      <c r="K362" s="419">
        <v>1640</v>
      </c>
      <c r="L362" s="419"/>
      <c r="M362" s="419"/>
      <c r="N362" s="419"/>
      <c r="O362" s="419"/>
      <c r="P362" s="419"/>
      <c r="Q362" s="419"/>
      <c r="R362" s="419"/>
      <c r="S362" s="419"/>
      <c r="T362" s="419"/>
      <c r="U362" s="419"/>
    </row>
    <row r="363" spans="1:21" ht="18">
      <c r="A363" s="535">
        <v>354</v>
      </c>
      <c r="B363" s="548" t="s">
        <v>834</v>
      </c>
      <c r="C363" s="548" t="s">
        <v>292</v>
      </c>
      <c r="D363" s="572">
        <v>30</v>
      </c>
      <c r="E363" s="539">
        <v>0</v>
      </c>
      <c r="F363" s="540"/>
      <c r="G363" s="541">
        <v>0</v>
      </c>
      <c r="H363" s="542">
        <v>0</v>
      </c>
      <c r="I363" s="543"/>
      <c r="J363" s="544"/>
      <c r="K363" s="419"/>
      <c r="L363" s="419"/>
      <c r="M363" s="419"/>
      <c r="N363" s="419"/>
      <c r="O363" s="419"/>
      <c r="P363" s="419"/>
      <c r="Q363" s="419"/>
      <c r="R363" s="419"/>
      <c r="S363" s="419"/>
      <c r="T363" s="419"/>
      <c r="U363" s="419"/>
    </row>
    <row r="364" spans="1:21" ht="24">
      <c r="A364" s="535">
        <v>355</v>
      </c>
      <c r="B364" s="548" t="s">
        <v>835</v>
      </c>
      <c r="C364" s="548" t="s">
        <v>292</v>
      </c>
      <c r="D364" s="572">
        <v>30</v>
      </c>
      <c r="E364" s="539">
        <v>1385.1</v>
      </c>
      <c r="F364" s="540">
        <v>221.61599999999999</v>
      </c>
      <c r="G364" s="541">
        <v>1606.7159999999999</v>
      </c>
      <c r="H364" s="542">
        <v>48201.479999999996</v>
      </c>
      <c r="I364" s="543" t="s">
        <v>396</v>
      </c>
      <c r="J364" s="570" t="s">
        <v>412</v>
      </c>
      <c r="K364" s="419">
        <v>1215</v>
      </c>
      <c r="L364" s="419"/>
      <c r="M364" s="419"/>
      <c r="N364" s="419"/>
      <c r="O364" s="419"/>
      <c r="P364" s="419"/>
      <c r="Q364" s="419"/>
      <c r="R364" s="419"/>
      <c r="S364" s="419"/>
      <c r="T364" s="419"/>
      <c r="U364" s="419"/>
    </row>
    <row r="365" spans="1:21" ht="18">
      <c r="A365" s="535">
        <v>356</v>
      </c>
      <c r="B365" s="536" t="s">
        <v>259</v>
      </c>
      <c r="C365" s="537" t="s">
        <v>292</v>
      </c>
      <c r="D365" s="538">
        <v>100</v>
      </c>
      <c r="E365" s="539">
        <v>1720.2599999999998</v>
      </c>
      <c r="F365" s="540">
        <v>275.24159999999995</v>
      </c>
      <c r="G365" s="541">
        <v>1995.5015999999996</v>
      </c>
      <c r="H365" s="542">
        <v>199550.15999999997</v>
      </c>
      <c r="I365" s="543" t="s">
        <v>347</v>
      </c>
      <c r="J365" s="544" t="s">
        <v>445</v>
      </c>
      <c r="K365" s="419">
        <v>1509</v>
      </c>
      <c r="L365" s="419"/>
      <c r="M365" s="419"/>
      <c r="N365" s="419"/>
      <c r="O365" s="419"/>
      <c r="P365" s="419"/>
      <c r="Q365" s="419"/>
      <c r="R365" s="419"/>
      <c r="S365" s="419"/>
      <c r="T365" s="419"/>
      <c r="U365" s="419"/>
    </row>
    <row r="366" spans="1:21" ht="18">
      <c r="A366" s="535">
        <v>357</v>
      </c>
      <c r="B366" s="536" t="s">
        <v>260</v>
      </c>
      <c r="C366" s="537" t="s">
        <v>292</v>
      </c>
      <c r="D366" s="538">
        <v>100</v>
      </c>
      <c r="E366" s="539">
        <v>1720.2599999999998</v>
      </c>
      <c r="F366" s="540">
        <v>275.24159999999995</v>
      </c>
      <c r="G366" s="541">
        <v>1995.5015999999996</v>
      </c>
      <c r="H366" s="542">
        <v>199550.15999999997</v>
      </c>
      <c r="I366" s="543" t="s">
        <v>347</v>
      </c>
      <c r="J366" s="544" t="s">
        <v>445</v>
      </c>
      <c r="K366" s="419">
        <v>1509</v>
      </c>
      <c r="L366" s="419"/>
      <c r="M366" s="419"/>
      <c r="N366" s="419"/>
      <c r="O366" s="419"/>
      <c r="P366" s="419"/>
      <c r="Q366" s="419"/>
      <c r="R366" s="419"/>
      <c r="S366" s="419"/>
      <c r="T366" s="419"/>
      <c r="U366" s="419"/>
    </row>
    <row r="367" spans="1:21" ht="18">
      <c r="A367" s="535">
        <v>358</v>
      </c>
      <c r="B367" s="536" t="s">
        <v>261</v>
      </c>
      <c r="C367" s="537" t="s">
        <v>292</v>
      </c>
      <c r="D367" s="538">
        <v>20</v>
      </c>
      <c r="E367" s="539">
        <v>1720.2599999999998</v>
      </c>
      <c r="F367" s="540">
        <v>275.24159999999995</v>
      </c>
      <c r="G367" s="541">
        <v>1995.5015999999996</v>
      </c>
      <c r="H367" s="542">
        <v>39910.031999999992</v>
      </c>
      <c r="I367" s="543" t="s">
        <v>347</v>
      </c>
      <c r="J367" s="544" t="s">
        <v>445</v>
      </c>
      <c r="K367" s="419">
        <v>1509</v>
      </c>
      <c r="L367" s="419"/>
      <c r="M367" s="419"/>
      <c r="N367" s="419"/>
      <c r="O367" s="419"/>
      <c r="P367" s="419"/>
      <c r="Q367" s="419"/>
      <c r="R367" s="419"/>
      <c r="S367" s="419"/>
      <c r="T367" s="419"/>
      <c r="U367" s="419"/>
    </row>
    <row r="368" spans="1:21" ht="18">
      <c r="A368" s="535">
        <v>359</v>
      </c>
      <c r="B368" s="536" t="s">
        <v>262</v>
      </c>
      <c r="C368" s="537" t="s">
        <v>292</v>
      </c>
      <c r="D368" s="538">
        <v>20</v>
      </c>
      <c r="E368" s="539">
        <v>1720.2599999999998</v>
      </c>
      <c r="F368" s="540">
        <v>275.24159999999995</v>
      </c>
      <c r="G368" s="541">
        <v>1995.5015999999996</v>
      </c>
      <c r="H368" s="542">
        <v>39910.031999999992</v>
      </c>
      <c r="I368" s="543" t="s">
        <v>347</v>
      </c>
      <c r="J368" s="544" t="s">
        <v>445</v>
      </c>
      <c r="K368" s="419">
        <v>1509</v>
      </c>
      <c r="L368" s="419"/>
      <c r="M368" s="419"/>
      <c r="N368" s="419"/>
      <c r="O368" s="419"/>
      <c r="P368" s="419"/>
      <c r="Q368" s="419"/>
      <c r="R368" s="419"/>
      <c r="S368" s="419"/>
      <c r="T368" s="419"/>
      <c r="U368" s="419"/>
    </row>
    <row r="369" spans="1:21" ht="18">
      <c r="A369" s="535">
        <v>360</v>
      </c>
      <c r="B369" s="536" t="s">
        <v>263</v>
      </c>
      <c r="C369" s="537" t="s">
        <v>292</v>
      </c>
      <c r="D369" s="538">
        <v>4</v>
      </c>
      <c r="E369" s="539">
        <v>1720.2599999999998</v>
      </c>
      <c r="F369" s="540">
        <v>275.24159999999995</v>
      </c>
      <c r="G369" s="541">
        <v>1995.5015999999996</v>
      </c>
      <c r="H369" s="542">
        <v>7982.0063999999984</v>
      </c>
      <c r="I369" s="543" t="s">
        <v>347</v>
      </c>
      <c r="J369" s="544" t="s">
        <v>445</v>
      </c>
      <c r="K369" s="419">
        <v>1509</v>
      </c>
      <c r="L369" s="419"/>
      <c r="M369" s="419"/>
      <c r="N369" s="419"/>
      <c r="O369" s="419"/>
      <c r="P369" s="419"/>
      <c r="Q369" s="419"/>
      <c r="R369" s="419"/>
      <c r="S369" s="419"/>
      <c r="T369" s="419"/>
      <c r="U369" s="419"/>
    </row>
    <row r="370" spans="1:21" ht="18">
      <c r="A370" s="535">
        <v>361</v>
      </c>
      <c r="B370" s="536" t="s">
        <v>264</v>
      </c>
      <c r="C370" s="537" t="s">
        <v>292</v>
      </c>
      <c r="D370" s="538">
        <v>12</v>
      </c>
      <c r="E370" s="539">
        <v>1652.9999999999998</v>
      </c>
      <c r="F370" s="540">
        <v>264.47999999999996</v>
      </c>
      <c r="G370" s="541">
        <v>1917.4799999999998</v>
      </c>
      <c r="H370" s="542">
        <v>23009.759999999998</v>
      </c>
      <c r="I370" s="543" t="s">
        <v>444</v>
      </c>
      <c r="J370" s="544" t="s">
        <v>445</v>
      </c>
      <c r="K370" s="419">
        <v>1450</v>
      </c>
      <c r="L370" s="419"/>
      <c r="M370" s="419"/>
      <c r="N370" s="419"/>
      <c r="O370" s="419"/>
      <c r="P370" s="419"/>
      <c r="Q370" s="419"/>
      <c r="R370" s="419"/>
      <c r="S370" s="419"/>
      <c r="T370" s="419"/>
      <c r="U370" s="419"/>
    </row>
    <row r="371" spans="1:21" ht="18">
      <c r="A371" s="535">
        <v>362</v>
      </c>
      <c r="B371" s="548" t="s">
        <v>836</v>
      </c>
      <c r="C371" s="548" t="s">
        <v>292</v>
      </c>
      <c r="D371" s="538">
        <v>4</v>
      </c>
      <c r="E371" s="539">
        <v>0</v>
      </c>
      <c r="F371" s="540"/>
      <c r="G371" s="541">
        <v>0</v>
      </c>
      <c r="H371" s="542">
        <v>0</v>
      </c>
      <c r="I371" s="543"/>
      <c r="J371" s="544"/>
      <c r="K371" s="419"/>
      <c r="L371" s="419"/>
      <c r="M371" s="419"/>
      <c r="N371" s="419"/>
      <c r="O371" s="419"/>
      <c r="P371" s="419"/>
      <c r="Q371" s="419"/>
      <c r="R371" s="419"/>
      <c r="S371" s="419"/>
      <c r="T371" s="419"/>
      <c r="U371" s="419"/>
    </row>
    <row r="372" spans="1:21" ht="24">
      <c r="A372" s="535">
        <v>363</v>
      </c>
      <c r="B372" s="536" t="s">
        <v>265</v>
      </c>
      <c r="C372" s="537" t="s">
        <v>292</v>
      </c>
      <c r="D372" s="538">
        <v>16</v>
      </c>
      <c r="E372" s="539">
        <v>1869.6</v>
      </c>
      <c r="F372" s="540">
        <v>299.13599999999997</v>
      </c>
      <c r="G372" s="541">
        <v>2168.7359999999999</v>
      </c>
      <c r="H372" s="542">
        <v>34699.775999999998</v>
      </c>
      <c r="I372" s="543" t="s">
        <v>373</v>
      </c>
      <c r="J372" s="555" t="s">
        <v>1427</v>
      </c>
      <c r="K372" s="419">
        <v>1640</v>
      </c>
      <c r="L372" s="419"/>
      <c r="M372" s="419"/>
      <c r="N372" s="419"/>
      <c r="O372" s="419"/>
      <c r="P372" s="419"/>
      <c r="Q372" s="419"/>
      <c r="R372" s="419"/>
      <c r="S372" s="419"/>
      <c r="T372" s="419"/>
      <c r="U372" s="419"/>
    </row>
    <row r="373" spans="1:21" ht="18">
      <c r="A373" s="535">
        <v>364</v>
      </c>
      <c r="B373" s="548" t="s">
        <v>837</v>
      </c>
      <c r="C373" s="548" t="s">
        <v>292</v>
      </c>
      <c r="D373" s="538">
        <v>4</v>
      </c>
      <c r="E373" s="539">
        <v>0</v>
      </c>
      <c r="F373" s="540"/>
      <c r="G373" s="541">
        <v>0</v>
      </c>
      <c r="H373" s="542">
        <v>0</v>
      </c>
      <c r="I373" s="543"/>
      <c r="J373" s="544"/>
      <c r="K373" s="419"/>
      <c r="L373" s="419"/>
      <c r="M373" s="419"/>
      <c r="N373" s="419"/>
      <c r="O373" s="419"/>
      <c r="P373" s="419"/>
      <c r="Q373" s="419"/>
      <c r="R373" s="419"/>
      <c r="S373" s="419"/>
      <c r="T373" s="419"/>
      <c r="U373" s="419"/>
    </row>
    <row r="374" spans="1:21" ht="24">
      <c r="A374" s="535">
        <v>365</v>
      </c>
      <c r="B374" s="548" t="s">
        <v>838</v>
      </c>
      <c r="C374" s="548" t="s">
        <v>292</v>
      </c>
      <c r="D374" s="538">
        <v>4</v>
      </c>
      <c r="E374" s="539">
        <v>1869.6</v>
      </c>
      <c r="F374" s="540">
        <v>299.13599999999997</v>
      </c>
      <c r="G374" s="541">
        <v>2168.7359999999999</v>
      </c>
      <c r="H374" s="542">
        <v>8674.9439999999995</v>
      </c>
      <c r="I374" s="543" t="s">
        <v>373</v>
      </c>
      <c r="J374" s="555" t="s">
        <v>1427</v>
      </c>
      <c r="K374" s="419">
        <v>1640</v>
      </c>
      <c r="L374" s="419"/>
      <c r="M374" s="419"/>
      <c r="N374" s="419"/>
      <c r="O374" s="419"/>
      <c r="P374" s="419"/>
      <c r="Q374" s="419"/>
      <c r="R374" s="419"/>
      <c r="S374" s="419"/>
      <c r="T374" s="419"/>
      <c r="U374" s="419"/>
    </row>
    <row r="375" spans="1:21" ht="24">
      <c r="A375" s="535">
        <v>366</v>
      </c>
      <c r="B375" s="536" t="s">
        <v>266</v>
      </c>
      <c r="C375" s="537" t="s">
        <v>292</v>
      </c>
      <c r="D375" s="538">
        <v>20</v>
      </c>
      <c r="E375" s="539">
        <v>1869.6</v>
      </c>
      <c r="F375" s="540">
        <v>299.13599999999997</v>
      </c>
      <c r="G375" s="541">
        <v>2168.7359999999999</v>
      </c>
      <c r="H375" s="542">
        <v>43374.720000000001</v>
      </c>
      <c r="I375" s="543" t="s">
        <v>373</v>
      </c>
      <c r="J375" s="555" t="s">
        <v>1427</v>
      </c>
      <c r="K375" s="419">
        <v>1640</v>
      </c>
      <c r="L375" s="419"/>
      <c r="M375" s="419"/>
      <c r="N375" s="419"/>
      <c r="O375" s="419"/>
      <c r="P375" s="419"/>
      <c r="Q375" s="419"/>
      <c r="R375" s="419"/>
      <c r="S375" s="419"/>
      <c r="T375" s="419"/>
      <c r="U375" s="419"/>
    </row>
    <row r="376" spans="1:21" ht="18">
      <c r="A376" s="535">
        <v>367</v>
      </c>
      <c r="B376" s="548" t="s">
        <v>839</v>
      </c>
      <c r="C376" s="548" t="s">
        <v>292</v>
      </c>
      <c r="D376" s="538">
        <v>4</v>
      </c>
      <c r="E376" s="539">
        <v>1220.9399999999998</v>
      </c>
      <c r="F376" s="540">
        <v>195.35039999999998</v>
      </c>
      <c r="G376" s="541">
        <v>1416.2903999999999</v>
      </c>
      <c r="H376" s="542">
        <v>5665.1615999999995</v>
      </c>
      <c r="I376" s="543" t="s">
        <v>347</v>
      </c>
      <c r="J376" s="544" t="s">
        <v>445</v>
      </c>
      <c r="K376" s="419">
        <v>1071</v>
      </c>
      <c r="L376" s="419"/>
      <c r="M376" s="419"/>
      <c r="N376" s="419"/>
      <c r="O376" s="419"/>
      <c r="P376" s="419"/>
      <c r="Q376" s="419"/>
      <c r="R376" s="419"/>
      <c r="S376" s="419"/>
      <c r="T376" s="419"/>
      <c r="U376" s="419"/>
    </row>
    <row r="377" spans="1:21" ht="24">
      <c r="A377" s="535">
        <v>368</v>
      </c>
      <c r="B377" s="536" t="s">
        <v>267</v>
      </c>
      <c r="C377" s="537" t="s">
        <v>292</v>
      </c>
      <c r="D377" s="538">
        <v>20</v>
      </c>
      <c r="E377" s="539">
        <v>1869.6</v>
      </c>
      <c r="F377" s="540">
        <v>299.13599999999997</v>
      </c>
      <c r="G377" s="541">
        <v>2168.7359999999999</v>
      </c>
      <c r="H377" s="542">
        <v>43374.720000000001</v>
      </c>
      <c r="I377" s="543" t="s">
        <v>439</v>
      </c>
      <c r="J377" s="570" t="s">
        <v>412</v>
      </c>
      <c r="K377" s="419">
        <v>1640</v>
      </c>
      <c r="L377" s="419"/>
      <c r="M377" s="419"/>
      <c r="N377" s="419"/>
      <c r="O377" s="419"/>
      <c r="P377" s="419"/>
      <c r="Q377" s="419"/>
      <c r="R377" s="419"/>
      <c r="S377" s="419"/>
      <c r="T377" s="419"/>
      <c r="U377" s="419"/>
    </row>
    <row r="378" spans="1:21" ht="18">
      <c r="A378" s="535">
        <v>369</v>
      </c>
      <c r="B378" s="536" t="s">
        <v>268</v>
      </c>
      <c r="C378" s="537" t="s">
        <v>292</v>
      </c>
      <c r="D378" s="538">
        <v>20</v>
      </c>
      <c r="E378" s="539">
        <v>1720.2599999999998</v>
      </c>
      <c r="F378" s="540">
        <v>275.24159999999995</v>
      </c>
      <c r="G378" s="541">
        <v>1995.5015999999996</v>
      </c>
      <c r="H378" s="542">
        <v>39910.031999999992</v>
      </c>
      <c r="I378" s="543" t="s">
        <v>347</v>
      </c>
      <c r="J378" s="544" t="s">
        <v>445</v>
      </c>
      <c r="K378" s="419">
        <v>1509</v>
      </c>
      <c r="L378" s="419"/>
      <c r="M378" s="419"/>
      <c r="N378" s="419"/>
      <c r="O378" s="419"/>
      <c r="P378" s="419"/>
      <c r="Q378" s="419"/>
      <c r="R378" s="419"/>
      <c r="S378" s="419"/>
      <c r="T378" s="419"/>
      <c r="U378" s="419"/>
    </row>
    <row r="379" spans="1:21" ht="18">
      <c r="A379" s="535">
        <v>370</v>
      </c>
      <c r="B379" s="548" t="s">
        <v>840</v>
      </c>
      <c r="C379" s="548" t="s">
        <v>292</v>
      </c>
      <c r="D379" s="538">
        <v>4</v>
      </c>
      <c r="E379" s="539">
        <v>0</v>
      </c>
      <c r="F379" s="540"/>
      <c r="G379" s="541">
        <v>0</v>
      </c>
      <c r="H379" s="542">
        <v>0</v>
      </c>
      <c r="I379" s="543"/>
      <c r="J379" s="544"/>
      <c r="K379" s="419"/>
      <c r="L379" s="419"/>
      <c r="M379" s="419"/>
      <c r="N379" s="419"/>
      <c r="O379" s="419"/>
      <c r="P379" s="419"/>
      <c r="Q379" s="419"/>
      <c r="R379" s="419"/>
      <c r="S379" s="419"/>
      <c r="T379" s="419"/>
      <c r="U379" s="419"/>
    </row>
    <row r="380" spans="1:21" ht="24">
      <c r="A380" s="535">
        <v>371</v>
      </c>
      <c r="B380" s="536" t="s">
        <v>269</v>
      </c>
      <c r="C380" s="537" t="s">
        <v>292</v>
      </c>
      <c r="D380" s="538">
        <v>20</v>
      </c>
      <c r="E380" s="539">
        <v>1652.9999999999998</v>
      </c>
      <c r="F380" s="540"/>
      <c r="G380" s="541">
        <v>1652.9999999999998</v>
      </c>
      <c r="H380" s="542">
        <v>33059.999999999993</v>
      </c>
      <c r="I380" s="543" t="s">
        <v>439</v>
      </c>
      <c r="J380" s="570" t="s">
        <v>412</v>
      </c>
      <c r="K380" s="419">
        <v>1450</v>
      </c>
      <c r="L380" s="419"/>
      <c r="M380" s="419"/>
      <c r="N380" s="419"/>
      <c r="O380" s="419"/>
      <c r="P380" s="419"/>
      <c r="Q380" s="419"/>
      <c r="R380" s="419"/>
      <c r="S380" s="419"/>
      <c r="T380" s="419"/>
      <c r="U380" s="419"/>
    </row>
    <row r="381" spans="1:21" ht="18">
      <c r="A381" s="535">
        <v>372</v>
      </c>
      <c r="B381" s="548" t="s">
        <v>841</v>
      </c>
      <c r="C381" s="548" t="s">
        <v>292</v>
      </c>
      <c r="D381" s="538">
        <v>4</v>
      </c>
      <c r="E381" s="539">
        <v>0</v>
      </c>
      <c r="F381" s="540"/>
      <c r="G381" s="541">
        <v>0</v>
      </c>
      <c r="H381" s="542">
        <v>0</v>
      </c>
      <c r="I381" s="543"/>
      <c r="J381" s="544"/>
      <c r="K381" s="419"/>
      <c r="L381" s="419"/>
      <c r="M381" s="419"/>
      <c r="N381" s="419"/>
      <c r="O381" s="419"/>
      <c r="P381" s="419"/>
      <c r="Q381" s="419"/>
      <c r="R381" s="419"/>
      <c r="S381" s="419"/>
      <c r="T381" s="419"/>
      <c r="U381" s="419"/>
    </row>
    <row r="382" spans="1:21" ht="18">
      <c r="A382" s="535">
        <v>373</v>
      </c>
      <c r="B382" s="548" t="s">
        <v>842</v>
      </c>
      <c r="C382" s="548" t="s">
        <v>292</v>
      </c>
      <c r="D382" s="538">
        <v>4</v>
      </c>
      <c r="E382" s="539">
        <v>0</v>
      </c>
      <c r="F382" s="540"/>
      <c r="G382" s="541">
        <v>0</v>
      </c>
      <c r="H382" s="542">
        <v>0</v>
      </c>
      <c r="I382" s="543"/>
      <c r="J382" s="544"/>
      <c r="K382" s="419"/>
      <c r="L382" s="419"/>
      <c r="M382" s="419"/>
      <c r="N382" s="419"/>
      <c r="O382" s="419"/>
      <c r="P382" s="419"/>
      <c r="Q382" s="419"/>
      <c r="R382" s="419"/>
      <c r="S382" s="419"/>
      <c r="T382" s="419"/>
      <c r="U382" s="419"/>
    </row>
    <row r="383" spans="1:21" ht="18">
      <c r="A383" s="535">
        <v>374</v>
      </c>
      <c r="B383" s="548" t="s">
        <v>843</v>
      </c>
      <c r="C383" s="548" t="s">
        <v>292</v>
      </c>
      <c r="D383" s="538">
        <v>4</v>
      </c>
      <c r="E383" s="539">
        <v>0</v>
      </c>
      <c r="F383" s="540"/>
      <c r="G383" s="541">
        <v>0</v>
      </c>
      <c r="H383" s="542">
        <v>0</v>
      </c>
      <c r="I383" s="543"/>
      <c r="J383" s="544"/>
      <c r="K383" s="419"/>
      <c r="L383" s="419"/>
      <c r="M383" s="419"/>
      <c r="N383" s="419"/>
      <c r="O383" s="419"/>
      <c r="P383" s="419"/>
      <c r="Q383" s="419"/>
      <c r="R383" s="419"/>
      <c r="S383" s="419"/>
      <c r="T383" s="419"/>
      <c r="U383" s="419"/>
    </row>
    <row r="384" spans="1:21" ht="18">
      <c r="A384" s="535">
        <v>375</v>
      </c>
      <c r="B384" s="548" t="s">
        <v>844</v>
      </c>
      <c r="C384" s="548" t="s">
        <v>292</v>
      </c>
      <c r="D384" s="538">
        <v>4</v>
      </c>
      <c r="E384" s="539">
        <v>0</v>
      </c>
      <c r="F384" s="540"/>
      <c r="G384" s="541">
        <v>0</v>
      </c>
      <c r="H384" s="542">
        <v>0</v>
      </c>
      <c r="I384" s="543"/>
      <c r="J384" s="544"/>
      <c r="K384" s="419"/>
      <c r="L384" s="419"/>
      <c r="M384" s="419"/>
      <c r="N384" s="419"/>
      <c r="O384" s="419"/>
      <c r="P384" s="419"/>
      <c r="Q384" s="419"/>
      <c r="R384" s="419"/>
      <c r="S384" s="419"/>
      <c r="T384" s="419"/>
      <c r="U384" s="419"/>
    </row>
    <row r="385" spans="1:21" ht="18">
      <c r="A385" s="535">
        <v>376</v>
      </c>
      <c r="B385" s="536" t="s">
        <v>270</v>
      </c>
      <c r="C385" s="537" t="s">
        <v>292</v>
      </c>
      <c r="D385" s="538">
        <v>1200</v>
      </c>
      <c r="E385" s="539">
        <v>840.00000000000011</v>
      </c>
      <c r="F385" s="540">
        <v>0</v>
      </c>
      <c r="G385" s="541">
        <v>840.00000000000011</v>
      </c>
      <c r="H385" s="542">
        <v>1008000.0000000001</v>
      </c>
      <c r="I385" s="543" t="s">
        <v>1428</v>
      </c>
      <c r="J385" s="544" t="s">
        <v>1259</v>
      </c>
      <c r="K385" s="573">
        <v>750</v>
      </c>
      <c r="L385" s="419"/>
      <c r="M385" s="419"/>
      <c r="N385" s="419"/>
      <c r="O385" s="419"/>
      <c r="P385" s="419"/>
      <c r="Q385" s="419"/>
      <c r="R385" s="419"/>
      <c r="S385" s="419"/>
      <c r="T385" s="419"/>
      <c r="U385" s="419"/>
    </row>
    <row r="386" spans="1:21" ht="18">
      <c r="A386" s="535">
        <v>377</v>
      </c>
      <c r="B386" s="536" t="s">
        <v>271</v>
      </c>
      <c r="C386" s="537" t="s">
        <v>292</v>
      </c>
      <c r="D386" s="538">
        <v>1600</v>
      </c>
      <c r="E386" s="539">
        <v>1019.2</v>
      </c>
      <c r="F386" s="540">
        <v>0</v>
      </c>
      <c r="G386" s="541">
        <v>1019.2</v>
      </c>
      <c r="H386" s="542">
        <v>1630720</v>
      </c>
      <c r="I386" s="543" t="s">
        <v>1428</v>
      </c>
      <c r="J386" s="544" t="s">
        <v>1259</v>
      </c>
      <c r="K386" s="573">
        <v>910</v>
      </c>
      <c r="L386" s="419"/>
      <c r="M386" s="419"/>
      <c r="N386" s="419"/>
      <c r="O386" s="419"/>
      <c r="P386" s="419"/>
      <c r="Q386" s="419"/>
      <c r="R386" s="419"/>
      <c r="S386" s="419"/>
      <c r="T386" s="419"/>
      <c r="U386" s="419"/>
    </row>
    <row r="387" spans="1:21" ht="18">
      <c r="A387" s="535">
        <v>378</v>
      </c>
      <c r="B387" s="536" t="s">
        <v>272</v>
      </c>
      <c r="C387" s="537" t="s">
        <v>292</v>
      </c>
      <c r="D387" s="538">
        <v>800</v>
      </c>
      <c r="E387" s="539">
        <v>1187.2</v>
      </c>
      <c r="F387" s="540">
        <v>0</v>
      </c>
      <c r="G387" s="541">
        <v>1187.2</v>
      </c>
      <c r="H387" s="542">
        <v>949760</v>
      </c>
      <c r="I387" s="543" t="s">
        <v>1428</v>
      </c>
      <c r="J387" s="544" t="s">
        <v>1259</v>
      </c>
      <c r="K387" s="573">
        <v>1060</v>
      </c>
      <c r="L387" s="419"/>
      <c r="M387" s="419"/>
      <c r="N387" s="419"/>
      <c r="O387" s="419"/>
      <c r="P387" s="419"/>
      <c r="Q387" s="419"/>
      <c r="R387" s="419"/>
      <c r="S387" s="419"/>
      <c r="T387" s="419"/>
      <c r="U387" s="419"/>
    </row>
    <row r="388" spans="1:21" ht="18">
      <c r="A388" s="535">
        <v>379</v>
      </c>
      <c r="B388" s="536" t="s">
        <v>273</v>
      </c>
      <c r="C388" s="537" t="s">
        <v>292</v>
      </c>
      <c r="D388" s="538">
        <v>288</v>
      </c>
      <c r="E388" s="539">
        <v>3936.8</v>
      </c>
      <c r="F388" s="540">
        <v>0</v>
      </c>
      <c r="G388" s="541">
        <v>3936.8</v>
      </c>
      <c r="H388" s="542">
        <v>1133798.4000000001</v>
      </c>
      <c r="I388" s="543" t="s">
        <v>447</v>
      </c>
      <c r="J388" s="545" t="s">
        <v>448</v>
      </c>
      <c r="K388" s="419">
        <v>3515</v>
      </c>
      <c r="L388" s="419"/>
      <c r="M388" s="419"/>
      <c r="N388" s="419"/>
      <c r="O388" s="419"/>
      <c r="P388" s="419"/>
      <c r="Q388" s="419"/>
      <c r="R388" s="419"/>
      <c r="S388" s="419"/>
      <c r="T388" s="419"/>
      <c r="U388" s="419"/>
    </row>
    <row r="389" spans="1:21" ht="18">
      <c r="A389" s="535">
        <v>380</v>
      </c>
      <c r="B389" s="536" t="s">
        <v>274</v>
      </c>
      <c r="C389" s="537" t="s">
        <v>292</v>
      </c>
      <c r="D389" s="538">
        <v>288</v>
      </c>
      <c r="E389" s="539">
        <v>4592</v>
      </c>
      <c r="F389" s="540">
        <v>0</v>
      </c>
      <c r="G389" s="541">
        <v>4592</v>
      </c>
      <c r="H389" s="542">
        <v>1322496</v>
      </c>
      <c r="I389" s="543" t="s">
        <v>447</v>
      </c>
      <c r="J389" s="545" t="s">
        <v>448</v>
      </c>
      <c r="K389" s="419">
        <v>4100</v>
      </c>
      <c r="L389" s="419"/>
      <c r="M389" s="419"/>
      <c r="N389" s="419"/>
      <c r="O389" s="419"/>
      <c r="P389" s="419"/>
      <c r="Q389" s="419"/>
      <c r="R389" s="419"/>
      <c r="S389" s="419"/>
      <c r="T389" s="419"/>
      <c r="U389" s="419"/>
    </row>
    <row r="390" spans="1:21" ht="18">
      <c r="A390" s="535">
        <v>381</v>
      </c>
      <c r="B390" s="536" t="s">
        <v>275</v>
      </c>
      <c r="C390" s="537" t="s">
        <v>292</v>
      </c>
      <c r="D390" s="538">
        <v>288</v>
      </c>
      <c r="E390" s="539">
        <v>5353.6</v>
      </c>
      <c r="F390" s="540">
        <v>0</v>
      </c>
      <c r="G390" s="541">
        <v>5353.6</v>
      </c>
      <c r="H390" s="542">
        <v>1541836.8</v>
      </c>
      <c r="I390" s="543" t="s">
        <v>447</v>
      </c>
      <c r="J390" s="545" t="s">
        <v>448</v>
      </c>
      <c r="K390" s="419">
        <v>4780</v>
      </c>
      <c r="L390" s="419"/>
      <c r="M390" s="419"/>
      <c r="N390" s="419"/>
      <c r="O390" s="419"/>
      <c r="P390" s="419"/>
      <c r="Q390" s="419"/>
      <c r="R390" s="419"/>
      <c r="S390" s="419"/>
      <c r="T390" s="419"/>
      <c r="U390" s="419"/>
    </row>
    <row r="391" spans="1:21" ht="18">
      <c r="A391" s="535">
        <v>382</v>
      </c>
      <c r="B391" s="536" t="s">
        <v>276</v>
      </c>
      <c r="C391" s="537" t="s">
        <v>292</v>
      </c>
      <c r="D391" s="538">
        <v>1600</v>
      </c>
      <c r="E391" s="539">
        <v>952.00000000000011</v>
      </c>
      <c r="F391" s="540">
        <v>0</v>
      </c>
      <c r="G391" s="541">
        <v>952.00000000000011</v>
      </c>
      <c r="H391" s="542">
        <v>1523200.0000000002</v>
      </c>
      <c r="I391" s="543" t="s">
        <v>1428</v>
      </c>
      <c r="J391" s="544" t="s">
        <v>449</v>
      </c>
      <c r="K391" s="574">
        <v>850</v>
      </c>
      <c r="L391" s="419"/>
      <c r="M391" s="419"/>
      <c r="N391" s="419"/>
      <c r="O391" s="419"/>
      <c r="P391" s="419"/>
      <c r="Q391" s="419"/>
      <c r="R391" s="419"/>
      <c r="S391" s="419"/>
      <c r="T391" s="419"/>
      <c r="U391" s="419"/>
    </row>
    <row r="392" spans="1:21" ht="18">
      <c r="A392" s="535">
        <v>383</v>
      </c>
      <c r="B392" s="536" t="s">
        <v>277</v>
      </c>
      <c r="C392" s="537" t="s">
        <v>292</v>
      </c>
      <c r="D392" s="538">
        <v>1600</v>
      </c>
      <c r="E392" s="539">
        <v>1176</v>
      </c>
      <c r="F392" s="540">
        <v>0</v>
      </c>
      <c r="G392" s="541">
        <v>1176</v>
      </c>
      <c r="H392" s="542">
        <v>1881600</v>
      </c>
      <c r="I392" s="543" t="s">
        <v>1428</v>
      </c>
      <c r="J392" s="544" t="s">
        <v>449</v>
      </c>
      <c r="K392" s="574">
        <v>1050</v>
      </c>
      <c r="L392" s="419"/>
      <c r="M392" s="419"/>
      <c r="N392" s="419"/>
      <c r="O392" s="419"/>
      <c r="P392" s="419"/>
      <c r="Q392" s="419"/>
      <c r="R392" s="419"/>
      <c r="S392" s="419"/>
      <c r="T392" s="419"/>
      <c r="U392" s="419"/>
    </row>
    <row r="393" spans="1:21" ht="18">
      <c r="A393" s="535">
        <v>384</v>
      </c>
      <c r="B393" s="536" t="s">
        <v>278</v>
      </c>
      <c r="C393" s="537" t="s">
        <v>292</v>
      </c>
      <c r="D393" s="538">
        <v>1600</v>
      </c>
      <c r="E393" s="539">
        <v>1395.5200000000002</v>
      </c>
      <c r="F393" s="540">
        <v>0</v>
      </c>
      <c r="G393" s="541">
        <v>1395.5200000000002</v>
      </c>
      <c r="H393" s="542">
        <v>2232832.0000000005</v>
      </c>
      <c r="I393" s="543" t="s">
        <v>1428</v>
      </c>
      <c r="J393" s="544" t="s">
        <v>449</v>
      </c>
      <c r="K393" s="574">
        <v>1246</v>
      </c>
      <c r="L393" s="419"/>
      <c r="M393" s="419"/>
      <c r="N393" s="419"/>
      <c r="O393" s="419"/>
      <c r="P393" s="419"/>
      <c r="Q393" s="419"/>
      <c r="R393" s="419"/>
      <c r="S393" s="419"/>
      <c r="T393" s="419"/>
      <c r="U393" s="419"/>
    </row>
    <row r="394" spans="1:21" ht="18">
      <c r="A394" s="535">
        <v>385</v>
      </c>
      <c r="B394" s="536" t="s">
        <v>281</v>
      </c>
      <c r="C394" s="537" t="s">
        <v>292</v>
      </c>
      <c r="D394" s="538">
        <v>288</v>
      </c>
      <c r="E394" s="539">
        <v>11904.480000000001</v>
      </c>
      <c r="F394" s="540"/>
      <c r="G394" s="541">
        <v>11904.480000000001</v>
      </c>
      <c r="H394" s="542">
        <v>3428490.24</v>
      </c>
      <c r="I394" s="543" t="s">
        <v>379</v>
      </c>
      <c r="J394" s="563" t="s">
        <v>450</v>
      </c>
      <c r="K394" s="419">
        <v>10629</v>
      </c>
      <c r="L394" s="419"/>
      <c r="M394" s="419"/>
      <c r="N394" s="419"/>
      <c r="O394" s="419"/>
      <c r="P394" s="419"/>
      <c r="Q394" s="419"/>
      <c r="R394" s="419"/>
      <c r="S394" s="419"/>
      <c r="T394" s="419"/>
      <c r="U394" s="419"/>
    </row>
    <row r="395" spans="1:21" ht="18">
      <c r="A395" s="535">
        <v>386</v>
      </c>
      <c r="B395" s="536" t="s">
        <v>282</v>
      </c>
      <c r="C395" s="537" t="s">
        <v>292</v>
      </c>
      <c r="D395" s="538">
        <v>96</v>
      </c>
      <c r="E395" s="539">
        <v>11904.480000000001</v>
      </c>
      <c r="F395" s="540"/>
      <c r="G395" s="541">
        <v>11904.480000000001</v>
      </c>
      <c r="H395" s="542">
        <v>1142830.0800000001</v>
      </c>
      <c r="I395" s="543" t="s">
        <v>379</v>
      </c>
      <c r="J395" s="563" t="s">
        <v>450</v>
      </c>
      <c r="K395" s="419">
        <v>10629</v>
      </c>
      <c r="L395" s="419"/>
      <c r="M395" s="419"/>
      <c r="N395" s="419"/>
      <c r="O395" s="419"/>
      <c r="P395" s="419"/>
      <c r="Q395" s="419"/>
      <c r="R395" s="419"/>
      <c r="S395" s="419"/>
      <c r="T395" s="419"/>
      <c r="U395" s="419"/>
    </row>
    <row r="396" spans="1:21" ht="18">
      <c r="A396" s="535">
        <v>387</v>
      </c>
      <c r="B396" s="536" t="s">
        <v>284</v>
      </c>
      <c r="C396" s="537" t="s">
        <v>292</v>
      </c>
      <c r="D396" s="538">
        <v>288</v>
      </c>
      <c r="E396" s="539">
        <v>11904.480000000001</v>
      </c>
      <c r="F396" s="540"/>
      <c r="G396" s="541">
        <v>11904.480000000001</v>
      </c>
      <c r="H396" s="542">
        <v>3428490.24</v>
      </c>
      <c r="I396" s="543" t="s">
        <v>379</v>
      </c>
      <c r="J396" s="563" t="s">
        <v>450</v>
      </c>
      <c r="K396" s="419">
        <v>10629</v>
      </c>
      <c r="L396" s="419"/>
      <c r="M396" s="419"/>
      <c r="N396" s="419"/>
      <c r="O396" s="419"/>
      <c r="P396" s="419"/>
      <c r="Q396" s="419"/>
      <c r="R396" s="419"/>
      <c r="S396" s="419"/>
      <c r="T396" s="419"/>
      <c r="U396" s="419"/>
    </row>
    <row r="397" spans="1:21" ht="18">
      <c r="A397" s="535">
        <v>388</v>
      </c>
      <c r="B397" s="536" t="s">
        <v>286</v>
      </c>
      <c r="C397" s="537" t="s">
        <v>292</v>
      </c>
      <c r="D397" s="538">
        <v>48</v>
      </c>
      <c r="E397" s="539">
        <v>11904.480000000001</v>
      </c>
      <c r="F397" s="540"/>
      <c r="G397" s="541">
        <v>11904.480000000001</v>
      </c>
      <c r="H397" s="542">
        <v>571415.04000000004</v>
      </c>
      <c r="I397" s="543" t="s">
        <v>379</v>
      </c>
      <c r="J397" s="563" t="s">
        <v>450</v>
      </c>
      <c r="K397" s="419">
        <v>10629</v>
      </c>
      <c r="L397" s="419"/>
      <c r="M397" s="419"/>
      <c r="N397" s="419"/>
      <c r="O397" s="419"/>
      <c r="P397" s="419"/>
      <c r="Q397" s="419"/>
      <c r="R397" s="419"/>
      <c r="S397" s="419"/>
      <c r="T397" s="419"/>
      <c r="U397" s="419"/>
    </row>
    <row r="398" spans="1:21" ht="18">
      <c r="A398" s="535">
        <v>389</v>
      </c>
      <c r="B398" s="536" t="s">
        <v>280</v>
      </c>
      <c r="C398" s="537" t="s">
        <v>292</v>
      </c>
      <c r="D398" s="538">
        <v>240</v>
      </c>
      <c r="E398" s="539">
        <v>11904.480000000001</v>
      </c>
      <c r="F398" s="540"/>
      <c r="G398" s="541">
        <v>11904.480000000001</v>
      </c>
      <c r="H398" s="542">
        <v>2857075.2</v>
      </c>
      <c r="I398" s="543" t="s">
        <v>379</v>
      </c>
      <c r="J398" s="563" t="s">
        <v>450</v>
      </c>
      <c r="K398" s="419">
        <v>10629</v>
      </c>
      <c r="L398" s="419"/>
      <c r="M398" s="419"/>
      <c r="N398" s="419"/>
      <c r="O398" s="419"/>
      <c r="P398" s="419"/>
      <c r="Q398" s="419"/>
      <c r="R398" s="419"/>
      <c r="S398" s="419"/>
      <c r="T398" s="419"/>
      <c r="U398" s="419"/>
    </row>
    <row r="399" spans="1:21" ht="18">
      <c r="A399" s="535">
        <v>390</v>
      </c>
      <c r="B399" s="536" t="s">
        <v>283</v>
      </c>
      <c r="C399" s="537" t="s">
        <v>292</v>
      </c>
      <c r="D399" s="538">
        <v>240</v>
      </c>
      <c r="E399" s="539">
        <v>11904.480000000001</v>
      </c>
      <c r="F399" s="540"/>
      <c r="G399" s="541">
        <v>11904.480000000001</v>
      </c>
      <c r="H399" s="542">
        <v>2857075.2</v>
      </c>
      <c r="I399" s="543" t="s">
        <v>379</v>
      </c>
      <c r="J399" s="563" t="s">
        <v>450</v>
      </c>
      <c r="K399" s="419">
        <v>10629</v>
      </c>
      <c r="L399" s="419"/>
      <c r="M399" s="419"/>
      <c r="N399" s="419"/>
      <c r="O399" s="419"/>
      <c r="P399" s="419"/>
      <c r="Q399" s="419"/>
      <c r="R399" s="419"/>
      <c r="S399" s="419"/>
      <c r="T399" s="419"/>
      <c r="U399" s="419"/>
    </row>
    <row r="400" spans="1:21" ht="18">
      <c r="A400" s="535">
        <v>391</v>
      </c>
      <c r="B400" s="548" t="s">
        <v>845</v>
      </c>
      <c r="C400" s="548" t="s">
        <v>292</v>
      </c>
      <c r="D400" s="538">
        <v>48</v>
      </c>
      <c r="E400" s="539">
        <v>10334.240000000002</v>
      </c>
      <c r="F400" s="540"/>
      <c r="G400" s="541">
        <v>10334.240000000002</v>
      </c>
      <c r="H400" s="542">
        <v>496043.52000000008</v>
      </c>
      <c r="I400" s="543" t="s">
        <v>379</v>
      </c>
      <c r="J400" s="563" t="s">
        <v>450</v>
      </c>
      <c r="K400" s="419">
        <v>9227</v>
      </c>
      <c r="L400" s="419"/>
      <c r="M400" s="419"/>
      <c r="N400" s="419"/>
      <c r="O400" s="419"/>
      <c r="P400" s="419"/>
      <c r="Q400" s="419"/>
      <c r="R400" s="419"/>
      <c r="S400" s="419"/>
      <c r="T400" s="419"/>
      <c r="U400" s="419"/>
    </row>
    <row r="401" spans="1:21" ht="18">
      <c r="A401" s="535">
        <v>392</v>
      </c>
      <c r="B401" s="536" t="s">
        <v>285</v>
      </c>
      <c r="C401" s="537" t="s">
        <v>292</v>
      </c>
      <c r="D401" s="538">
        <v>96</v>
      </c>
      <c r="E401" s="539">
        <v>12074.720000000001</v>
      </c>
      <c r="F401" s="540"/>
      <c r="G401" s="541">
        <v>12074.720000000001</v>
      </c>
      <c r="H401" s="542">
        <v>1159173.1200000001</v>
      </c>
      <c r="I401" s="543" t="s">
        <v>379</v>
      </c>
      <c r="J401" s="563" t="s">
        <v>450</v>
      </c>
      <c r="K401" s="419">
        <v>10781</v>
      </c>
      <c r="L401" s="419"/>
      <c r="M401" s="419"/>
      <c r="N401" s="419"/>
      <c r="O401" s="419"/>
      <c r="P401" s="419"/>
      <c r="Q401" s="419"/>
      <c r="R401" s="419"/>
      <c r="S401" s="419"/>
      <c r="T401" s="419"/>
      <c r="U401" s="419"/>
    </row>
    <row r="402" spans="1:21" ht="18">
      <c r="A402" s="535">
        <v>393</v>
      </c>
      <c r="B402" s="548" t="s">
        <v>846</v>
      </c>
      <c r="C402" s="548" t="s">
        <v>292</v>
      </c>
      <c r="D402" s="538">
        <v>48</v>
      </c>
      <c r="E402" s="539">
        <v>12074.720000000001</v>
      </c>
      <c r="F402" s="540"/>
      <c r="G402" s="541">
        <v>12074.720000000001</v>
      </c>
      <c r="H402" s="542">
        <v>579586.56000000006</v>
      </c>
      <c r="I402" s="543" t="s">
        <v>379</v>
      </c>
      <c r="J402" s="563" t="s">
        <v>450</v>
      </c>
      <c r="K402" s="419">
        <v>10781</v>
      </c>
      <c r="L402" s="419"/>
      <c r="M402" s="419"/>
      <c r="N402" s="419"/>
      <c r="O402" s="419"/>
      <c r="P402" s="419"/>
      <c r="Q402" s="419"/>
      <c r="R402" s="419"/>
      <c r="S402" s="419"/>
      <c r="T402" s="419"/>
      <c r="U402" s="419"/>
    </row>
    <row r="403" spans="1:21" ht="18">
      <c r="A403" s="535">
        <v>394</v>
      </c>
      <c r="B403" s="536" t="s">
        <v>287</v>
      </c>
      <c r="C403" s="537" t="s">
        <v>292</v>
      </c>
      <c r="D403" s="538">
        <v>80</v>
      </c>
      <c r="E403" s="539">
        <v>19980.800000000003</v>
      </c>
      <c r="F403" s="540"/>
      <c r="G403" s="541">
        <v>19980.800000000003</v>
      </c>
      <c r="H403" s="542">
        <v>1598464.0000000002</v>
      </c>
      <c r="I403" s="543" t="s">
        <v>344</v>
      </c>
      <c r="J403" s="544" t="s">
        <v>535</v>
      </c>
      <c r="K403" s="419">
        <v>17840</v>
      </c>
      <c r="L403" s="419"/>
      <c r="M403" s="419"/>
      <c r="N403" s="419"/>
      <c r="O403" s="419"/>
      <c r="P403" s="419"/>
      <c r="Q403" s="419"/>
      <c r="R403" s="419"/>
      <c r="S403" s="419"/>
      <c r="T403" s="419"/>
      <c r="U403" s="419"/>
    </row>
    <row r="404" spans="1:21" ht="18">
      <c r="A404" s="535">
        <v>395</v>
      </c>
      <c r="B404" s="536" t="s">
        <v>288</v>
      </c>
      <c r="C404" s="548" t="s">
        <v>883</v>
      </c>
      <c r="D404" s="538">
        <v>2000</v>
      </c>
      <c r="E404" s="539">
        <v>2240</v>
      </c>
      <c r="F404" s="540"/>
      <c r="G404" s="541">
        <v>2240</v>
      </c>
      <c r="H404" s="542">
        <v>4480000</v>
      </c>
      <c r="I404" s="543" t="s">
        <v>346</v>
      </c>
      <c r="J404" s="555" t="s">
        <v>1429</v>
      </c>
      <c r="K404" s="419">
        <v>2000</v>
      </c>
      <c r="L404" s="419"/>
      <c r="M404" s="419"/>
      <c r="N404" s="419"/>
      <c r="O404" s="419"/>
      <c r="P404" s="419"/>
      <c r="Q404" s="419"/>
      <c r="R404" s="419"/>
      <c r="S404" s="419"/>
      <c r="T404" s="419"/>
      <c r="U404" s="419"/>
    </row>
    <row r="405" spans="1:21" ht="18">
      <c r="A405" s="535">
        <v>396</v>
      </c>
      <c r="B405" s="536" t="s">
        <v>289</v>
      </c>
      <c r="C405" s="548" t="s">
        <v>883</v>
      </c>
      <c r="D405" s="538">
        <v>1800</v>
      </c>
      <c r="E405" s="539">
        <v>2464.0000000000005</v>
      </c>
      <c r="F405" s="540"/>
      <c r="G405" s="541">
        <v>2464.0000000000005</v>
      </c>
      <c r="H405" s="542">
        <v>4435200.0000000009</v>
      </c>
      <c r="I405" s="543" t="s">
        <v>346</v>
      </c>
      <c r="J405" s="555" t="s">
        <v>1430</v>
      </c>
      <c r="K405" s="419">
        <v>2200</v>
      </c>
      <c r="L405" s="419"/>
      <c r="M405" s="419"/>
      <c r="N405" s="419"/>
      <c r="O405" s="419"/>
      <c r="P405" s="419"/>
      <c r="Q405" s="419"/>
      <c r="R405" s="419"/>
      <c r="S405" s="419"/>
      <c r="T405" s="419"/>
      <c r="U405" s="419"/>
    </row>
    <row r="406" spans="1:21" s="67" customFormat="1" ht="18">
      <c r="A406" s="548">
        <v>397</v>
      </c>
      <c r="B406" s="548" t="s">
        <v>847</v>
      </c>
      <c r="C406" s="548" t="s">
        <v>884</v>
      </c>
      <c r="D406" s="538">
        <v>40</v>
      </c>
      <c r="E406" s="549">
        <v>168000.00000000003</v>
      </c>
      <c r="F406" s="550"/>
      <c r="G406" s="551">
        <v>168000.00000000003</v>
      </c>
      <c r="H406" s="552">
        <v>6720000.0000000009</v>
      </c>
      <c r="I406" s="553" t="s">
        <v>397</v>
      </c>
      <c r="J406" s="545" t="s">
        <v>1431</v>
      </c>
      <c r="K406" s="452">
        <v>150000</v>
      </c>
      <c r="L406" s="452"/>
      <c r="M406" s="452"/>
      <c r="N406" s="452"/>
      <c r="O406" s="452"/>
      <c r="P406" s="452"/>
      <c r="Q406" s="452"/>
      <c r="R406" s="452"/>
      <c r="S406" s="452"/>
      <c r="T406" s="452"/>
      <c r="U406" s="452"/>
    </row>
    <row r="407" spans="1:21" s="54" customFormat="1" ht="18">
      <c r="A407" s="548">
        <v>398</v>
      </c>
      <c r="B407" s="548" t="s">
        <v>848</v>
      </c>
      <c r="C407" s="548" t="s">
        <v>292</v>
      </c>
      <c r="D407" s="538">
        <v>40</v>
      </c>
      <c r="E407" s="539">
        <v>0</v>
      </c>
      <c r="F407" s="557"/>
      <c r="G407" s="541">
        <v>0</v>
      </c>
      <c r="H407" s="542">
        <v>0</v>
      </c>
      <c r="I407" s="546"/>
      <c r="J407" s="556"/>
      <c r="K407" s="419"/>
      <c r="L407" s="419"/>
      <c r="M407" s="435"/>
      <c r="N407" s="435"/>
      <c r="O407" s="435"/>
      <c r="P407" s="435"/>
      <c r="Q407" s="435"/>
      <c r="R407" s="435"/>
      <c r="S407" s="435"/>
      <c r="T407" s="435"/>
      <c r="U407" s="435"/>
    </row>
    <row r="408" spans="1:21" s="54" customFormat="1" ht="18">
      <c r="A408" s="548">
        <v>399</v>
      </c>
      <c r="B408" s="548" t="s">
        <v>849</v>
      </c>
      <c r="C408" s="548" t="s">
        <v>292</v>
      </c>
      <c r="D408" s="538">
        <v>40</v>
      </c>
      <c r="E408" s="539">
        <v>0</v>
      </c>
      <c r="F408" s="557"/>
      <c r="G408" s="541">
        <v>0</v>
      </c>
      <c r="H408" s="542">
        <v>0</v>
      </c>
      <c r="I408" s="546"/>
      <c r="J408" s="556"/>
      <c r="K408" s="419"/>
      <c r="L408" s="419"/>
      <c r="M408" s="435"/>
      <c r="N408" s="435"/>
      <c r="O408" s="435"/>
      <c r="P408" s="435"/>
      <c r="Q408" s="435"/>
      <c r="R408" s="435"/>
      <c r="S408" s="435"/>
      <c r="T408" s="435"/>
      <c r="U408" s="435"/>
    </row>
    <row r="409" spans="1:21" s="54" customFormat="1" ht="18">
      <c r="A409" s="548">
        <v>400</v>
      </c>
      <c r="B409" s="548" t="s">
        <v>850</v>
      </c>
      <c r="C409" s="548" t="s">
        <v>292</v>
      </c>
      <c r="D409" s="538">
        <v>40</v>
      </c>
      <c r="E409" s="539">
        <v>0</v>
      </c>
      <c r="F409" s="557"/>
      <c r="G409" s="541">
        <v>0</v>
      </c>
      <c r="H409" s="542">
        <v>0</v>
      </c>
      <c r="I409" s="546"/>
      <c r="J409" s="556"/>
      <c r="K409" s="419"/>
      <c r="L409" s="419"/>
      <c r="M409" s="435"/>
      <c r="N409" s="435"/>
      <c r="O409" s="435"/>
      <c r="P409" s="435"/>
      <c r="Q409" s="435"/>
      <c r="R409" s="435"/>
      <c r="S409" s="435"/>
      <c r="T409" s="435"/>
      <c r="U409" s="435"/>
    </row>
    <row r="410" spans="1:21" s="54" customFormat="1" ht="18">
      <c r="A410" s="548">
        <v>401</v>
      </c>
      <c r="B410" s="548" t="s">
        <v>851</v>
      </c>
      <c r="C410" s="548" t="s">
        <v>292</v>
      </c>
      <c r="D410" s="538">
        <v>40</v>
      </c>
      <c r="E410" s="539">
        <v>0</v>
      </c>
      <c r="F410" s="557"/>
      <c r="G410" s="541">
        <v>0</v>
      </c>
      <c r="H410" s="542">
        <v>0</v>
      </c>
      <c r="I410" s="546"/>
      <c r="J410" s="556"/>
      <c r="K410" s="419"/>
      <c r="L410" s="419"/>
      <c r="M410" s="435"/>
      <c r="N410" s="435"/>
      <c r="O410" s="435"/>
      <c r="P410" s="435"/>
      <c r="Q410" s="435"/>
      <c r="R410" s="435"/>
      <c r="S410" s="435"/>
      <c r="T410" s="435"/>
      <c r="U410" s="435"/>
    </row>
    <row r="411" spans="1:21" s="67" customFormat="1" ht="18">
      <c r="A411" s="548">
        <v>402</v>
      </c>
      <c r="B411" s="548" t="s">
        <v>852</v>
      </c>
      <c r="C411" s="548" t="s">
        <v>292</v>
      </c>
      <c r="D411" s="538">
        <v>24</v>
      </c>
      <c r="E411" s="549">
        <v>1409.04</v>
      </c>
      <c r="F411" s="550"/>
      <c r="G411" s="551">
        <v>1409.04</v>
      </c>
      <c r="H411" s="552">
        <v>33816.959999999999</v>
      </c>
      <c r="I411" s="553" t="s">
        <v>397</v>
      </c>
      <c r="J411" s="545" t="s">
        <v>1432</v>
      </c>
      <c r="K411" s="452">
        <v>1236</v>
      </c>
      <c r="L411" s="452"/>
      <c r="M411" s="452"/>
      <c r="N411" s="452"/>
      <c r="O411" s="452"/>
      <c r="P411" s="452"/>
      <c r="Q411" s="452"/>
      <c r="R411" s="452"/>
      <c r="S411" s="452"/>
      <c r="T411" s="452"/>
      <c r="U411" s="452"/>
    </row>
    <row r="412" spans="1:21" s="54" customFormat="1" ht="18">
      <c r="A412" s="548">
        <v>403</v>
      </c>
      <c r="B412" s="548" t="s">
        <v>853</v>
      </c>
      <c r="C412" s="548" t="s">
        <v>292</v>
      </c>
      <c r="D412" s="538">
        <v>40</v>
      </c>
      <c r="E412" s="539">
        <v>5061.5999999999995</v>
      </c>
      <c r="F412" s="557"/>
      <c r="G412" s="541">
        <v>5061.5999999999995</v>
      </c>
      <c r="H412" s="542">
        <v>202463.99999999997</v>
      </c>
      <c r="I412" s="546" t="s">
        <v>397</v>
      </c>
      <c r="J412" s="543" t="s">
        <v>1381</v>
      </c>
      <c r="K412" s="558">
        <v>4440</v>
      </c>
      <c r="L412" s="419"/>
      <c r="M412" s="435"/>
      <c r="N412" s="435"/>
      <c r="O412" s="435"/>
      <c r="P412" s="435"/>
      <c r="Q412" s="435"/>
      <c r="R412" s="435"/>
      <c r="S412" s="435"/>
      <c r="T412" s="435"/>
      <c r="U412" s="435"/>
    </row>
    <row r="413" spans="1:21" s="54" customFormat="1" ht="18">
      <c r="A413" s="548">
        <v>404</v>
      </c>
      <c r="B413" s="548" t="s">
        <v>854</v>
      </c>
      <c r="C413" s="548" t="s">
        <v>292</v>
      </c>
      <c r="D413" s="538">
        <v>40</v>
      </c>
      <c r="E413" s="539">
        <v>0</v>
      </c>
      <c r="F413" s="557"/>
      <c r="G413" s="541">
        <v>0</v>
      </c>
      <c r="H413" s="542">
        <v>0</v>
      </c>
      <c r="I413" s="546"/>
      <c r="J413" s="556"/>
      <c r="K413" s="419"/>
      <c r="L413" s="419"/>
      <c r="M413" s="435"/>
      <c r="N413" s="435"/>
      <c r="O413" s="435"/>
      <c r="P413" s="435"/>
      <c r="Q413" s="435"/>
      <c r="R413" s="435"/>
      <c r="S413" s="435"/>
      <c r="T413" s="435"/>
      <c r="U413" s="435"/>
    </row>
    <row r="414" spans="1:21" s="54" customFormat="1" ht="18">
      <c r="A414" s="548">
        <v>405</v>
      </c>
      <c r="B414" s="548" t="s">
        <v>855</v>
      </c>
      <c r="C414" s="548" t="s">
        <v>292</v>
      </c>
      <c r="D414" s="538">
        <v>40</v>
      </c>
      <c r="E414" s="539">
        <v>0</v>
      </c>
      <c r="F414" s="557"/>
      <c r="G414" s="541">
        <v>0</v>
      </c>
      <c r="H414" s="542">
        <v>0</v>
      </c>
      <c r="I414" s="546"/>
      <c r="J414" s="556"/>
      <c r="K414" s="419"/>
      <c r="L414" s="419"/>
      <c r="M414" s="435"/>
      <c r="N414" s="435"/>
      <c r="O414" s="435"/>
      <c r="P414" s="435"/>
      <c r="Q414" s="435"/>
      <c r="R414" s="435"/>
      <c r="S414" s="435"/>
      <c r="T414" s="435"/>
      <c r="U414" s="435"/>
    </row>
    <row r="415" spans="1:21" s="54" customFormat="1" ht="18">
      <c r="A415" s="548">
        <v>406</v>
      </c>
      <c r="B415" s="548" t="s">
        <v>856</v>
      </c>
      <c r="C415" s="548" t="s">
        <v>292</v>
      </c>
      <c r="D415" s="538">
        <v>20</v>
      </c>
      <c r="E415" s="539">
        <v>0</v>
      </c>
      <c r="F415" s="557"/>
      <c r="G415" s="541">
        <v>0</v>
      </c>
      <c r="H415" s="542">
        <v>0</v>
      </c>
      <c r="I415" s="546"/>
      <c r="J415" s="556"/>
      <c r="K415" s="419"/>
      <c r="L415" s="419"/>
      <c r="M415" s="435"/>
      <c r="N415" s="435"/>
      <c r="O415" s="435"/>
      <c r="P415" s="435"/>
      <c r="Q415" s="435"/>
      <c r="R415" s="435"/>
      <c r="S415" s="435"/>
      <c r="T415" s="435"/>
      <c r="U415" s="435"/>
    </row>
    <row r="416" spans="1:21" s="54" customFormat="1" ht="18">
      <c r="A416" s="548">
        <v>407</v>
      </c>
      <c r="B416" s="548" t="s">
        <v>857</v>
      </c>
      <c r="C416" s="548" t="s">
        <v>292</v>
      </c>
      <c r="D416" s="538">
        <v>40</v>
      </c>
      <c r="E416" s="549">
        <v>0</v>
      </c>
      <c r="F416" s="557"/>
      <c r="G416" s="541">
        <v>0</v>
      </c>
      <c r="H416" s="542">
        <v>0</v>
      </c>
      <c r="I416" s="546"/>
      <c r="J416" s="556"/>
      <c r="K416" s="419"/>
      <c r="L416" s="419"/>
      <c r="M416" s="435"/>
      <c r="N416" s="435"/>
      <c r="O416" s="435"/>
      <c r="P416" s="435"/>
      <c r="Q416" s="435"/>
      <c r="R416" s="435"/>
      <c r="S416" s="435"/>
      <c r="T416" s="435"/>
      <c r="U416" s="435"/>
    </row>
    <row r="417" spans="1:21" s="54" customFormat="1" ht="18">
      <c r="A417" s="548">
        <v>408</v>
      </c>
      <c r="B417" s="546" t="s">
        <v>858</v>
      </c>
      <c r="C417" s="546" t="s">
        <v>292</v>
      </c>
      <c r="D417" s="538">
        <v>8</v>
      </c>
      <c r="E417" s="539">
        <v>0</v>
      </c>
      <c r="F417" s="557"/>
      <c r="G417" s="541">
        <v>0</v>
      </c>
      <c r="H417" s="542">
        <v>0</v>
      </c>
      <c r="I417" s="546"/>
      <c r="J417" s="556"/>
      <c r="K417" s="419"/>
      <c r="L417" s="419"/>
      <c r="M417" s="435"/>
      <c r="N417" s="435"/>
      <c r="O417" s="435"/>
      <c r="P417" s="435"/>
      <c r="Q417" s="435"/>
      <c r="R417" s="435"/>
      <c r="S417" s="435"/>
      <c r="T417" s="435"/>
      <c r="U417" s="435"/>
    </row>
    <row r="418" spans="1:21" s="54" customFormat="1" ht="18">
      <c r="A418" s="548">
        <v>409</v>
      </c>
      <c r="B418" s="548" t="s">
        <v>859</v>
      </c>
      <c r="C418" s="548" t="s">
        <v>292</v>
      </c>
      <c r="D418" s="538">
        <v>40</v>
      </c>
      <c r="E418" s="539">
        <v>0</v>
      </c>
      <c r="F418" s="557"/>
      <c r="G418" s="541">
        <v>0</v>
      </c>
      <c r="H418" s="542">
        <v>0</v>
      </c>
      <c r="I418" s="546"/>
      <c r="J418" s="544"/>
      <c r="K418" s="433"/>
      <c r="L418" s="419"/>
      <c r="M418" s="435"/>
      <c r="N418" s="435"/>
      <c r="O418" s="435"/>
      <c r="P418" s="435"/>
      <c r="Q418" s="435"/>
      <c r="R418" s="435"/>
      <c r="S418" s="435"/>
      <c r="T418" s="435"/>
      <c r="U418" s="435"/>
    </row>
    <row r="419" spans="1:21" s="54" customFormat="1" ht="18">
      <c r="A419" s="548">
        <v>410</v>
      </c>
      <c r="B419" s="548" t="s">
        <v>860</v>
      </c>
      <c r="C419" s="548" t="s">
        <v>885</v>
      </c>
      <c r="D419" s="538">
        <v>16</v>
      </c>
      <c r="E419" s="539">
        <v>0</v>
      </c>
      <c r="F419" s="557"/>
      <c r="G419" s="541">
        <v>0</v>
      </c>
      <c r="H419" s="542">
        <v>0</v>
      </c>
      <c r="I419" s="546"/>
      <c r="J419" s="556"/>
      <c r="K419" s="419"/>
      <c r="L419" s="419"/>
      <c r="M419" s="435"/>
      <c r="N419" s="435"/>
      <c r="O419" s="435"/>
      <c r="P419" s="435"/>
      <c r="Q419" s="435"/>
      <c r="R419" s="435"/>
      <c r="S419" s="435"/>
      <c r="T419" s="435"/>
      <c r="U419" s="435"/>
    </row>
    <row r="420" spans="1:21" s="54" customFormat="1" ht="18">
      <c r="A420" s="548">
        <v>411</v>
      </c>
      <c r="B420" s="548" t="s">
        <v>861</v>
      </c>
      <c r="C420" s="548" t="s">
        <v>292</v>
      </c>
      <c r="D420" s="538">
        <v>2</v>
      </c>
      <c r="E420" s="539">
        <v>0</v>
      </c>
      <c r="F420" s="557"/>
      <c r="G420" s="541">
        <v>0</v>
      </c>
      <c r="H420" s="542">
        <v>0</v>
      </c>
      <c r="I420" s="546"/>
      <c r="J420" s="556"/>
      <c r="K420" s="419"/>
      <c r="L420" s="419"/>
      <c r="M420" s="435"/>
      <c r="N420" s="435"/>
      <c r="O420" s="435"/>
      <c r="P420" s="435"/>
      <c r="Q420" s="435"/>
      <c r="R420" s="435"/>
      <c r="S420" s="435"/>
      <c r="T420" s="435"/>
      <c r="U420" s="435"/>
    </row>
    <row r="421" spans="1:21" s="54" customFormat="1" ht="18">
      <c r="A421" s="548">
        <v>412</v>
      </c>
      <c r="B421" s="548" t="s">
        <v>862</v>
      </c>
      <c r="C421" s="546" t="s">
        <v>292</v>
      </c>
      <c r="D421" s="538">
        <v>2</v>
      </c>
      <c r="E421" s="539">
        <v>0</v>
      </c>
      <c r="F421" s="557"/>
      <c r="G421" s="541">
        <v>0</v>
      </c>
      <c r="H421" s="542">
        <v>0</v>
      </c>
      <c r="I421" s="546"/>
      <c r="J421" s="556"/>
      <c r="K421" s="419"/>
      <c r="L421" s="419"/>
      <c r="M421" s="435"/>
      <c r="N421" s="435"/>
      <c r="O421" s="435"/>
      <c r="P421" s="435"/>
      <c r="Q421" s="435"/>
      <c r="R421" s="435"/>
      <c r="S421" s="435"/>
      <c r="T421" s="435"/>
      <c r="U421" s="435"/>
    </row>
    <row r="422" spans="1:21" s="54" customFormat="1" ht="18">
      <c r="A422" s="548">
        <v>413</v>
      </c>
      <c r="B422" s="548" t="s">
        <v>863</v>
      </c>
      <c r="C422" s="548" t="s">
        <v>292</v>
      </c>
      <c r="D422" s="538">
        <v>40</v>
      </c>
      <c r="E422" s="539">
        <v>6725.9999999999991</v>
      </c>
      <c r="F422" s="557">
        <v>0</v>
      </c>
      <c r="G422" s="541">
        <v>6725.9999999999991</v>
      </c>
      <c r="H422" s="542">
        <v>269039.99999999994</v>
      </c>
      <c r="I422" s="546" t="s">
        <v>386</v>
      </c>
      <c r="J422" s="544" t="s">
        <v>548</v>
      </c>
      <c r="K422" s="419">
        <v>5900</v>
      </c>
      <c r="L422" s="419"/>
      <c r="M422" s="435"/>
      <c r="N422" s="435"/>
      <c r="O422" s="435"/>
      <c r="P422" s="435"/>
      <c r="Q422" s="435"/>
      <c r="R422" s="435"/>
      <c r="S422" s="435"/>
      <c r="T422" s="435"/>
      <c r="U422" s="435"/>
    </row>
    <row r="423" spans="1:21" s="54" customFormat="1" ht="18">
      <c r="A423" s="548">
        <v>414</v>
      </c>
      <c r="B423" s="548" t="s">
        <v>864</v>
      </c>
      <c r="C423" s="548" t="s">
        <v>292</v>
      </c>
      <c r="D423" s="538">
        <v>12</v>
      </c>
      <c r="E423" s="539">
        <v>54890.999999999993</v>
      </c>
      <c r="F423" s="557"/>
      <c r="G423" s="541">
        <v>54890.999999999993</v>
      </c>
      <c r="H423" s="542">
        <v>658691.99999999988</v>
      </c>
      <c r="I423" s="543" t="s">
        <v>1433</v>
      </c>
      <c r="J423" s="544" t="s">
        <v>1434</v>
      </c>
      <c r="K423" s="574">
        <v>48150</v>
      </c>
      <c r="L423" s="435"/>
      <c r="M423" s="435"/>
      <c r="N423" s="435"/>
      <c r="O423" s="435"/>
      <c r="P423" s="435"/>
      <c r="Q423" s="435"/>
      <c r="R423" s="435"/>
      <c r="S423" s="435"/>
      <c r="T423" s="435"/>
      <c r="U423" s="435"/>
    </row>
    <row r="424" spans="1:21" s="54" customFormat="1" ht="18">
      <c r="A424" s="548">
        <v>415</v>
      </c>
      <c r="B424" s="548" t="s">
        <v>865</v>
      </c>
      <c r="C424" s="548" t="s">
        <v>292</v>
      </c>
      <c r="D424" s="538">
        <v>32</v>
      </c>
      <c r="E424" s="539">
        <v>68544</v>
      </c>
      <c r="F424" s="557"/>
      <c r="G424" s="541">
        <v>68544</v>
      </c>
      <c r="H424" s="542">
        <v>2193408</v>
      </c>
      <c r="I424" s="543" t="s">
        <v>1433</v>
      </c>
      <c r="J424" s="544" t="s">
        <v>1434</v>
      </c>
      <c r="K424" s="574">
        <v>61200</v>
      </c>
      <c r="L424" s="435"/>
      <c r="M424" s="435"/>
      <c r="N424" s="435"/>
      <c r="O424" s="435"/>
      <c r="P424" s="435"/>
      <c r="Q424" s="435"/>
      <c r="R424" s="435"/>
      <c r="S424" s="435"/>
      <c r="T424" s="435"/>
      <c r="U424" s="435"/>
    </row>
    <row r="425" spans="1:21" s="54" customFormat="1" ht="18">
      <c r="A425" s="548">
        <v>416</v>
      </c>
      <c r="B425" s="548" t="s">
        <v>866</v>
      </c>
      <c r="C425" s="548" t="s">
        <v>886</v>
      </c>
      <c r="D425" s="538">
        <v>16</v>
      </c>
      <c r="E425" s="539">
        <v>0</v>
      </c>
      <c r="F425" s="557"/>
      <c r="G425" s="541">
        <v>0</v>
      </c>
      <c r="H425" s="542">
        <v>0</v>
      </c>
      <c r="I425" s="546"/>
      <c r="J425" s="556"/>
      <c r="K425" s="419"/>
      <c r="L425" s="419"/>
      <c r="M425" s="435"/>
      <c r="N425" s="435"/>
      <c r="O425" s="435"/>
      <c r="P425" s="435"/>
      <c r="Q425" s="435"/>
      <c r="R425" s="435"/>
      <c r="S425" s="435"/>
      <c r="T425" s="435"/>
      <c r="U425" s="435"/>
    </row>
    <row r="426" spans="1:21" s="54" customFormat="1" ht="18">
      <c r="A426" s="548">
        <v>417</v>
      </c>
      <c r="B426" s="548" t="s">
        <v>867</v>
      </c>
      <c r="C426" s="548" t="s">
        <v>887</v>
      </c>
      <c r="D426" s="538">
        <v>60</v>
      </c>
      <c r="E426" s="539">
        <v>1842.2399999999998</v>
      </c>
      <c r="F426" s="557"/>
      <c r="G426" s="541">
        <v>1842.2399999999998</v>
      </c>
      <c r="H426" s="542">
        <v>110534.39999999999</v>
      </c>
      <c r="I426" s="546" t="s">
        <v>386</v>
      </c>
      <c r="J426" s="556" t="s">
        <v>1435</v>
      </c>
      <c r="K426" s="419">
        <v>1616</v>
      </c>
      <c r="L426" s="419"/>
      <c r="M426" s="435"/>
      <c r="N426" s="435"/>
      <c r="O426" s="435"/>
      <c r="P426" s="435"/>
      <c r="Q426" s="435"/>
      <c r="R426" s="435"/>
      <c r="S426" s="435"/>
      <c r="T426" s="435"/>
      <c r="U426" s="435"/>
    </row>
    <row r="427" spans="1:21" s="54" customFormat="1" ht="18">
      <c r="A427" s="548">
        <v>418</v>
      </c>
      <c r="B427" s="548" t="s">
        <v>868</v>
      </c>
      <c r="C427" s="548" t="s">
        <v>887</v>
      </c>
      <c r="D427" s="538">
        <v>400</v>
      </c>
      <c r="E427" s="539">
        <v>1842.2399999999998</v>
      </c>
      <c r="F427" s="557"/>
      <c r="G427" s="541">
        <v>1842.2399999999998</v>
      </c>
      <c r="H427" s="542">
        <v>736895.99999999988</v>
      </c>
      <c r="I427" s="546" t="s">
        <v>386</v>
      </c>
      <c r="J427" s="556" t="s">
        <v>1435</v>
      </c>
      <c r="K427" s="419">
        <v>1616</v>
      </c>
      <c r="L427" s="419"/>
      <c r="M427" s="435"/>
      <c r="N427" s="435"/>
      <c r="O427" s="435"/>
      <c r="P427" s="435"/>
      <c r="Q427" s="435"/>
      <c r="R427" s="435"/>
      <c r="S427" s="435"/>
      <c r="T427" s="435"/>
      <c r="U427" s="435"/>
    </row>
    <row r="428" spans="1:21" ht="22">
      <c r="A428" s="535">
        <v>419</v>
      </c>
      <c r="B428" s="575" t="s">
        <v>869</v>
      </c>
      <c r="C428" s="576" t="s">
        <v>888</v>
      </c>
      <c r="D428" s="577">
        <v>10</v>
      </c>
      <c r="E428" s="539">
        <v>0</v>
      </c>
      <c r="F428" s="540"/>
      <c r="G428" s="541">
        <v>0</v>
      </c>
      <c r="H428" s="542">
        <v>0</v>
      </c>
      <c r="I428" s="543"/>
      <c r="J428" s="544"/>
      <c r="K428" s="419"/>
      <c r="L428" s="419"/>
      <c r="M428" s="419"/>
      <c r="N428" s="419"/>
      <c r="O428" s="419"/>
      <c r="P428" s="419"/>
      <c r="Q428" s="419"/>
      <c r="R428" s="419"/>
      <c r="S428" s="419"/>
      <c r="T428" s="419"/>
      <c r="U428" s="419"/>
    </row>
    <row r="429" spans="1:21" ht="18">
      <c r="A429" s="535">
        <v>420</v>
      </c>
      <c r="B429" s="575" t="s">
        <v>870</v>
      </c>
      <c r="C429" s="576" t="s">
        <v>888</v>
      </c>
      <c r="D429" s="577">
        <v>10</v>
      </c>
      <c r="E429" s="539">
        <v>0</v>
      </c>
      <c r="F429" s="540"/>
      <c r="G429" s="541">
        <v>0</v>
      </c>
      <c r="H429" s="542">
        <v>0</v>
      </c>
      <c r="I429" s="543"/>
      <c r="J429" s="544"/>
      <c r="K429" s="419"/>
      <c r="L429" s="419"/>
      <c r="M429" s="419"/>
      <c r="N429" s="419"/>
      <c r="O429" s="419"/>
      <c r="P429" s="419"/>
      <c r="Q429" s="419"/>
      <c r="R429" s="419"/>
      <c r="S429" s="419"/>
      <c r="T429" s="419"/>
      <c r="U429" s="419"/>
    </row>
    <row r="430" spans="1:21" ht="18">
      <c r="A430" s="535">
        <v>421</v>
      </c>
      <c r="B430" s="575" t="s">
        <v>871</v>
      </c>
      <c r="C430" s="576" t="s">
        <v>888</v>
      </c>
      <c r="D430" s="577">
        <v>10</v>
      </c>
      <c r="E430" s="539">
        <v>0</v>
      </c>
      <c r="F430" s="540"/>
      <c r="G430" s="541">
        <v>0</v>
      </c>
      <c r="H430" s="542">
        <v>0</v>
      </c>
      <c r="I430" s="543"/>
      <c r="J430" s="544"/>
      <c r="K430" s="419"/>
      <c r="L430" s="419"/>
      <c r="M430" s="419"/>
      <c r="N430" s="419"/>
      <c r="O430" s="419"/>
      <c r="P430" s="419"/>
      <c r="Q430" s="419"/>
      <c r="R430" s="419"/>
      <c r="S430" s="419"/>
      <c r="T430" s="419"/>
      <c r="U430" s="419"/>
    </row>
    <row r="431" spans="1:21" ht="18">
      <c r="A431" s="535">
        <v>422</v>
      </c>
      <c r="B431" s="575" t="s">
        <v>872</v>
      </c>
      <c r="C431" s="576" t="s">
        <v>889</v>
      </c>
      <c r="D431" s="577">
        <v>3</v>
      </c>
      <c r="E431" s="539">
        <v>0</v>
      </c>
      <c r="F431" s="540"/>
      <c r="G431" s="541">
        <v>0</v>
      </c>
      <c r="H431" s="542">
        <v>0</v>
      </c>
      <c r="I431" s="543"/>
      <c r="J431" s="544"/>
      <c r="K431" s="419"/>
      <c r="L431" s="419"/>
      <c r="M431" s="419"/>
      <c r="N431" s="419"/>
      <c r="O431" s="419"/>
      <c r="P431" s="419"/>
      <c r="Q431" s="419"/>
      <c r="R431" s="419"/>
      <c r="S431" s="419"/>
      <c r="T431" s="419"/>
      <c r="U431" s="419"/>
    </row>
    <row r="432" spans="1:21" ht="18">
      <c r="A432" s="535">
        <v>423</v>
      </c>
      <c r="B432" s="575" t="s">
        <v>873</v>
      </c>
      <c r="C432" s="576" t="s">
        <v>889</v>
      </c>
      <c r="D432" s="577">
        <v>8</v>
      </c>
      <c r="E432" s="539">
        <v>0</v>
      </c>
      <c r="F432" s="540"/>
      <c r="G432" s="541">
        <v>0</v>
      </c>
      <c r="H432" s="542">
        <v>0</v>
      </c>
      <c r="I432" s="543"/>
      <c r="J432" s="544"/>
      <c r="K432" s="419"/>
      <c r="L432" s="419"/>
      <c r="M432" s="419"/>
      <c r="N432" s="419"/>
      <c r="O432" s="419"/>
      <c r="P432" s="419"/>
      <c r="Q432" s="419"/>
      <c r="R432" s="419"/>
      <c r="S432" s="419"/>
      <c r="T432" s="419"/>
      <c r="U432" s="419"/>
    </row>
    <row r="433" spans="1:21" ht="18">
      <c r="A433" s="535">
        <v>424</v>
      </c>
      <c r="B433" s="575" t="s">
        <v>874</v>
      </c>
      <c r="C433" s="576" t="s">
        <v>889</v>
      </c>
      <c r="D433" s="577">
        <v>3</v>
      </c>
      <c r="E433" s="539">
        <v>0</v>
      </c>
      <c r="F433" s="540"/>
      <c r="G433" s="541">
        <v>0</v>
      </c>
      <c r="H433" s="542">
        <v>0</v>
      </c>
      <c r="I433" s="543"/>
      <c r="J433" s="544"/>
      <c r="K433" s="419"/>
      <c r="L433" s="419"/>
      <c r="M433" s="419"/>
      <c r="N433" s="419"/>
      <c r="O433" s="419"/>
      <c r="P433" s="419"/>
      <c r="Q433" s="419"/>
      <c r="R433" s="419"/>
      <c r="S433" s="419"/>
      <c r="T433" s="419"/>
      <c r="U433" s="419"/>
    </row>
    <row r="434" spans="1:21" ht="18">
      <c r="A434" s="535">
        <v>425</v>
      </c>
      <c r="B434" s="575" t="s">
        <v>875</v>
      </c>
      <c r="C434" s="576" t="s">
        <v>890</v>
      </c>
      <c r="D434" s="577">
        <v>2</v>
      </c>
      <c r="E434" s="539">
        <v>0</v>
      </c>
      <c r="F434" s="540"/>
      <c r="G434" s="541">
        <v>0</v>
      </c>
      <c r="H434" s="542">
        <v>0</v>
      </c>
      <c r="I434" s="543"/>
      <c r="J434" s="544"/>
      <c r="K434" s="419"/>
      <c r="L434" s="419"/>
      <c r="M434" s="419"/>
      <c r="N434" s="419"/>
      <c r="O434" s="419"/>
      <c r="P434" s="419"/>
      <c r="Q434" s="419"/>
      <c r="R434" s="419"/>
      <c r="S434" s="419"/>
      <c r="T434" s="419"/>
      <c r="U434" s="419"/>
    </row>
    <row r="435" spans="1:21" ht="18">
      <c r="A435" s="535">
        <v>426</v>
      </c>
      <c r="B435" s="575" t="s">
        <v>876</v>
      </c>
      <c r="C435" s="576" t="s">
        <v>890</v>
      </c>
      <c r="D435" s="577">
        <v>2</v>
      </c>
      <c r="E435" s="539">
        <v>0</v>
      </c>
      <c r="F435" s="540"/>
      <c r="G435" s="541">
        <v>0</v>
      </c>
      <c r="H435" s="542">
        <v>0</v>
      </c>
      <c r="I435" s="543"/>
      <c r="J435" s="544"/>
      <c r="K435" s="419"/>
      <c r="L435" s="419"/>
      <c r="M435" s="419"/>
      <c r="N435" s="419"/>
      <c r="O435" s="419"/>
      <c r="P435" s="419"/>
      <c r="Q435" s="419"/>
      <c r="R435" s="419"/>
      <c r="S435" s="419"/>
      <c r="T435" s="419"/>
      <c r="U435" s="419"/>
    </row>
    <row r="436" spans="1:21" ht="18">
      <c r="A436" s="543"/>
      <c r="B436" s="546"/>
      <c r="C436" s="543"/>
      <c r="D436" s="578"/>
      <c r="E436" s="540"/>
      <c r="F436" s="540"/>
      <c r="G436" s="704">
        <f>+SUM(G10:G435)</f>
        <v>16527883.480799995</v>
      </c>
      <c r="H436" s="542">
        <v>397299409.76800025</v>
      </c>
      <c r="I436" s="543"/>
      <c r="J436" s="543"/>
      <c r="K436" s="419"/>
      <c r="L436" s="419"/>
      <c r="M436" s="419"/>
      <c r="N436" s="419"/>
      <c r="O436" s="419"/>
      <c r="P436" s="419"/>
      <c r="Q436" s="419"/>
      <c r="R436" s="419"/>
      <c r="S436" s="419"/>
      <c r="T436" s="419"/>
      <c r="U436" s="419"/>
    </row>
    <row r="437" spans="1:21" ht="18">
      <c r="A437" s="419"/>
      <c r="B437" s="435"/>
      <c r="C437" s="419"/>
      <c r="D437" s="509"/>
      <c r="E437" s="510"/>
      <c r="F437" s="510"/>
      <c r="G437" s="419"/>
      <c r="H437" s="511"/>
      <c r="I437" s="419"/>
      <c r="K437" s="419"/>
      <c r="L437" s="419"/>
      <c r="M437" s="419"/>
      <c r="N437" s="419"/>
      <c r="O437" s="419"/>
      <c r="P437" s="419"/>
      <c r="Q437" s="419"/>
      <c r="R437" s="419"/>
      <c r="S437" s="419"/>
      <c r="T437" s="419"/>
      <c r="U437" s="419"/>
    </row>
    <row r="438" spans="1:21" ht="18">
      <c r="A438" s="419"/>
      <c r="B438" s="435"/>
      <c r="C438" s="419"/>
      <c r="D438" s="509"/>
      <c r="E438" s="510"/>
      <c r="F438" s="510"/>
      <c r="G438" s="419"/>
      <c r="H438" s="511"/>
      <c r="I438" s="419"/>
      <c r="K438" s="419"/>
      <c r="L438" s="419"/>
      <c r="M438" s="419"/>
      <c r="N438" s="419"/>
      <c r="O438" s="419"/>
      <c r="P438" s="419"/>
      <c r="Q438" s="419"/>
      <c r="R438" s="419"/>
      <c r="S438" s="419"/>
      <c r="T438" s="419"/>
      <c r="U438" s="419"/>
    </row>
    <row r="439" spans="1:21" ht="18">
      <c r="A439" s="918" t="s">
        <v>1436</v>
      </c>
      <c r="B439" s="918"/>
      <c r="C439" s="918"/>
      <c r="D439" s="918"/>
      <c r="E439" s="918"/>
      <c r="F439" s="918"/>
      <c r="G439" s="918"/>
      <c r="H439" s="918"/>
      <c r="I439" s="918"/>
      <c r="J439" s="915"/>
      <c r="K439" s="419"/>
      <c r="L439" s="419"/>
      <c r="M439" s="419"/>
      <c r="N439" s="419"/>
      <c r="O439" s="419"/>
      <c r="P439" s="419"/>
      <c r="Q439" s="419"/>
      <c r="R439" s="419"/>
      <c r="S439" s="419"/>
      <c r="T439" s="419"/>
      <c r="U439" s="419"/>
    </row>
    <row r="440" spans="1:21" ht="18">
      <c r="A440" s="918" t="s">
        <v>1437</v>
      </c>
      <c r="B440" s="918"/>
      <c r="C440" s="918"/>
      <c r="D440" s="918"/>
      <c r="E440" s="918"/>
      <c r="F440" s="918"/>
      <c r="G440" s="918"/>
      <c r="H440" s="918"/>
      <c r="I440" s="918"/>
      <c r="J440" s="915"/>
      <c r="K440" s="419"/>
      <c r="L440" s="419"/>
      <c r="M440" s="419"/>
      <c r="N440" s="419"/>
      <c r="O440" s="419"/>
      <c r="P440" s="419"/>
      <c r="Q440" s="419"/>
      <c r="R440" s="419"/>
      <c r="S440" s="419"/>
      <c r="T440" s="419"/>
      <c r="U440" s="419"/>
    </row>
    <row r="441" spans="1:21" ht="18">
      <c r="A441" s="580" t="s">
        <v>1438</v>
      </c>
      <c r="B441" s="118"/>
      <c r="C441" s="106"/>
      <c r="D441" s="166"/>
      <c r="E441" s="167"/>
      <c r="F441" s="167"/>
      <c r="G441" s="106"/>
      <c r="H441" s="168"/>
      <c r="I441" s="106"/>
      <c r="K441" s="419"/>
      <c r="L441" s="419"/>
      <c r="M441" s="419"/>
      <c r="N441" s="419"/>
      <c r="O441" s="419"/>
      <c r="P441" s="419"/>
      <c r="Q441" s="419"/>
      <c r="R441" s="419"/>
      <c r="S441" s="419"/>
      <c r="T441" s="419"/>
      <c r="U441" s="419"/>
    </row>
    <row r="442" spans="1:21" ht="18">
      <c r="A442" s="580" t="s">
        <v>1439</v>
      </c>
      <c r="B442" s="118"/>
      <c r="C442" s="106"/>
      <c r="D442" s="166"/>
      <c r="E442" s="167"/>
      <c r="F442" s="167"/>
      <c r="G442" s="106"/>
      <c r="H442" s="168"/>
      <c r="I442" s="106"/>
      <c r="K442" s="419"/>
      <c r="L442" s="419"/>
      <c r="M442" s="419"/>
      <c r="N442" s="419"/>
      <c r="O442" s="419"/>
      <c r="P442" s="419"/>
      <c r="Q442" s="419"/>
      <c r="R442" s="419"/>
      <c r="S442" s="419"/>
      <c r="T442" s="419"/>
      <c r="U442" s="419"/>
    </row>
    <row r="443" spans="1:21" ht="18">
      <c r="A443" s="580" t="s">
        <v>1440</v>
      </c>
      <c r="B443" s="118"/>
      <c r="C443" s="106"/>
      <c r="D443" s="166"/>
      <c r="E443" s="167"/>
      <c r="F443" s="167"/>
      <c r="G443" s="106"/>
      <c r="H443" s="168"/>
      <c r="I443" s="106"/>
      <c r="K443" s="419"/>
      <c r="L443" s="419"/>
      <c r="M443" s="419"/>
      <c r="N443" s="419"/>
      <c r="O443" s="419"/>
      <c r="P443" s="419"/>
      <c r="Q443" s="419"/>
      <c r="R443" s="419"/>
      <c r="S443" s="419"/>
      <c r="T443" s="419"/>
      <c r="U443" s="419"/>
    </row>
    <row r="444" spans="1:21" ht="18">
      <c r="A444" s="106"/>
      <c r="B444" s="118"/>
      <c r="C444" s="106"/>
      <c r="D444" s="166"/>
      <c r="E444" s="167"/>
      <c r="F444" s="167"/>
      <c r="G444" s="106"/>
      <c r="H444" s="168"/>
      <c r="I444" s="106"/>
      <c r="K444" s="419"/>
      <c r="L444" s="419"/>
      <c r="M444" s="419"/>
      <c r="N444" s="419"/>
      <c r="O444" s="419"/>
      <c r="P444" s="419"/>
      <c r="Q444" s="419"/>
      <c r="R444" s="419"/>
      <c r="S444" s="419"/>
      <c r="T444" s="419"/>
      <c r="U444" s="419"/>
    </row>
    <row r="445" spans="1:21" ht="18">
      <c r="A445" s="419"/>
      <c r="B445" s="435"/>
      <c r="C445" s="419"/>
      <c r="D445" s="509"/>
      <c r="E445" s="510"/>
      <c r="F445" s="510"/>
      <c r="G445" s="419"/>
      <c r="H445" s="511"/>
      <c r="I445" s="419"/>
      <c r="K445" s="419"/>
      <c r="L445" s="419"/>
      <c r="M445" s="419"/>
      <c r="N445" s="419"/>
      <c r="O445" s="419"/>
      <c r="P445" s="419"/>
      <c r="Q445" s="419"/>
      <c r="R445" s="419"/>
      <c r="S445" s="419"/>
      <c r="T445" s="419"/>
      <c r="U445" s="419"/>
    </row>
    <row r="446" spans="1:21" ht="18">
      <c r="A446" s="419"/>
      <c r="B446" s="435"/>
      <c r="C446" s="419"/>
      <c r="D446" s="509"/>
      <c r="E446" s="510"/>
      <c r="F446" s="510"/>
      <c r="G446" s="419"/>
      <c r="H446" s="511"/>
      <c r="I446" s="419"/>
      <c r="K446" s="419"/>
      <c r="L446" s="419"/>
      <c r="M446" s="419"/>
      <c r="N446" s="419"/>
      <c r="O446" s="419"/>
      <c r="P446" s="419"/>
      <c r="Q446" s="419"/>
      <c r="R446" s="419"/>
      <c r="S446" s="419"/>
      <c r="T446" s="419"/>
      <c r="U446" s="419"/>
    </row>
    <row r="447" spans="1:21" ht="18">
      <c r="A447" s="419"/>
      <c r="B447" s="435"/>
      <c r="C447" s="419"/>
      <c r="D447" s="509"/>
      <c r="E447" s="510"/>
      <c r="F447" s="510"/>
      <c r="G447" s="419"/>
      <c r="H447" s="511"/>
      <c r="I447" s="419"/>
      <c r="K447" s="419"/>
      <c r="L447" s="419"/>
      <c r="M447" s="419"/>
      <c r="N447" s="419"/>
      <c r="O447" s="419"/>
      <c r="P447" s="419"/>
      <c r="Q447" s="419"/>
      <c r="R447" s="419"/>
      <c r="S447" s="419"/>
      <c r="T447" s="419"/>
      <c r="U447" s="419"/>
    </row>
    <row r="448" spans="1:21" ht="18">
      <c r="A448" s="419"/>
      <c r="B448" s="435"/>
      <c r="C448" s="419"/>
      <c r="D448" s="509"/>
      <c r="E448" s="510"/>
      <c r="F448" s="510"/>
      <c r="G448" s="419"/>
      <c r="H448" s="511"/>
      <c r="I448" s="419"/>
      <c r="K448" s="419"/>
      <c r="L448" s="419"/>
      <c r="M448" s="419"/>
      <c r="N448" s="419"/>
      <c r="O448" s="419"/>
      <c r="P448" s="419"/>
      <c r="Q448" s="419"/>
      <c r="R448" s="419"/>
      <c r="S448" s="419"/>
      <c r="T448" s="419"/>
      <c r="U448" s="419"/>
    </row>
    <row r="449" spans="1:21" ht="18">
      <c r="A449" s="419"/>
      <c r="B449" s="435"/>
      <c r="C449" s="419"/>
      <c r="D449" s="509"/>
      <c r="E449" s="510"/>
      <c r="F449" s="510"/>
      <c r="G449" s="419"/>
      <c r="H449" s="511"/>
      <c r="I449" s="419"/>
      <c r="K449" s="419"/>
      <c r="L449" s="419"/>
      <c r="M449" s="419"/>
      <c r="N449" s="419"/>
      <c r="O449" s="419"/>
      <c r="P449" s="419"/>
      <c r="Q449" s="419"/>
      <c r="R449" s="419"/>
      <c r="S449" s="419"/>
      <c r="T449" s="419"/>
      <c r="U449" s="419"/>
    </row>
    <row r="450" spans="1:21" ht="18">
      <c r="A450" s="419"/>
      <c r="B450" s="435"/>
      <c r="C450" s="419"/>
      <c r="D450" s="509"/>
      <c r="E450" s="510"/>
      <c r="F450" s="510"/>
      <c r="G450" s="419"/>
      <c r="H450" s="511"/>
      <c r="I450" s="419"/>
      <c r="K450" s="419"/>
      <c r="L450" s="419"/>
      <c r="M450" s="419"/>
      <c r="N450" s="419"/>
      <c r="O450" s="419"/>
      <c r="P450" s="419"/>
      <c r="Q450" s="419"/>
      <c r="R450" s="419"/>
      <c r="S450" s="419"/>
      <c r="T450" s="419"/>
      <c r="U450" s="419"/>
    </row>
    <row r="451" spans="1:21" ht="18">
      <c r="A451" s="419"/>
      <c r="B451" s="435"/>
      <c r="C451" s="419"/>
      <c r="D451" s="509"/>
      <c r="E451" s="510"/>
      <c r="F451" s="510"/>
      <c r="G451" s="419"/>
      <c r="H451" s="511"/>
      <c r="I451" s="419"/>
      <c r="K451" s="419"/>
      <c r="L451" s="419"/>
      <c r="M451" s="419"/>
      <c r="N451" s="419"/>
      <c r="O451" s="419"/>
      <c r="P451" s="419"/>
      <c r="Q451" s="419"/>
      <c r="R451" s="419"/>
      <c r="S451" s="419"/>
      <c r="T451" s="419"/>
      <c r="U451" s="419"/>
    </row>
    <row r="452" spans="1:21" ht="18">
      <c r="A452" s="419"/>
      <c r="B452" s="435"/>
      <c r="C452" s="419"/>
      <c r="D452" s="509"/>
      <c r="E452" s="510"/>
      <c r="F452" s="510"/>
      <c r="G452" s="419"/>
      <c r="H452" s="511"/>
      <c r="I452" s="419"/>
      <c r="K452" s="419"/>
      <c r="L452" s="419"/>
      <c r="M452" s="419"/>
      <c r="N452" s="419"/>
      <c r="O452" s="419"/>
      <c r="P452" s="419"/>
      <c r="Q452" s="419"/>
      <c r="R452" s="419"/>
      <c r="S452" s="419"/>
      <c r="T452" s="419"/>
      <c r="U452" s="419"/>
    </row>
    <row r="453" spans="1:21" ht="18">
      <c r="A453" s="419"/>
      <c r="B453" s="435"/>
      <c r="C453" s="419"/>
      <c r="D453" s="509"/>
      <c r="E453" s="510"/>
      <c r="F453" s="510"/>
      <c r="G453" s="419"/>
      <c r="H453" s="511"/>
      <c r="I453" s="419"/>
      <c r="K453" s="419"/>
      <c r="L453" s="419"/>
      <c r="M453" s="419"/>
      <c r="N453" s="419"/>
      <c r="O453" s="419"/>
      <c r="P453" s="419"/>
      <c r="Q453" s="419"/>
      <c r="R453" s="419"/>
      <c r="S453" s="419"/>
      <c r="T453" s="419"/>
      <c r="U453" s="419"/>
    </row>
    <row r="454" spans="1:21" ht="18">
      <c r="A454" s="419"/>
      <c r="B454" s="435"/>
      <c r="C454" s="419"/>
      <c r="D454" s="509"/>
      <c r="E454" s="510"/>
      <c r="F454" s="510"/>
      <c r="G454" s="419"/>
      <c r="H454" s="511"/>
      <c r="I454" s="419"/>
      <c r="K454" s="419"/>
      <c r="L454" s="419"/>
      <c r="M454" s="419"/>
      <c r="N454" s="419"/>
      <c r="O454" s="419"/>
      <c r="P454" s="419"/>
      <c r="Q454" s="419"/>
      <c r="R454" s="419"/>
      <c r="S454" s="419"/>
      <c r="T454" s="419"/>
      <c r="U454" s="419"/>
    </row>
    <row r="455" spans="1:21" ht="18">
      <c r="A455" s="419"/>
      <c r="B455" s="435"/>
      <c r="C455" s="419"/>
      <c r="D455" s="509"/>
      <c r="E455" s="510"/>
      <c r="F455" s="510"/>
      <c r="G455" s="419"/>
      <c r="H455" s="511"/>
      <c r="I455" s="419"/>
      <c r="K455" s="419"/>
      <c r="L455" s="419"/>
      <c r="M455" s="419"/>
      <c r="N455" s="419"/>
      <c r="O455" s="419"/>
      <c r="P455" s="419"/>
      <c r="Q455" s="419"/>
      <c r="R455" s="419"/>
      <c r="S455" s="419"/>
      <c r="T455" s="419"/>
      <c r="U455" s="419"/>
    </row>
    <row r="456" spans="1:21" ht="18">
      <c r="A456" s="419"/>
      <c r="B456" s="435"/>
      <c r="C456" s="419"/>
      <c r="D456" s="509"/>
      <c r="E456" s="510"/>
      <c r="F456" s="510"/>
      <c r="G456" s="419"/>
      <c r="H456" s="511"/>
      <c r="I456" s="419"/>
      <c r="K456" s="419"/>
      <c r="L456" s="419"/>
      <c r="M456" s="419"/>
      <c r="N456" s="419"/>
      <c r="O456" s="419"/>
      <c r="P456" s="419"/>
      <c r="Q456" s="419"/>
      <c r="R456" s="419"/>
      <c r="S456" s="419"/>
      <c r="T456" s="419"/>
      <c r="U456" s="419"/>
    </row>
    <row r="457" spans="1:21" ht="18">
      <c r="A457" s="419"/>
      <c r="B457" s="435"/>
      <c r="C457" s="419"/>
      <c r="D457" s="509"/>
      <c r="E457" s="510"/>
      <c r="F457" s="510"/>
      <c r="G457" s="419"/>
      <c r="H457" s="511"/>
      <c r="I457" s="419"/>
      <c r="K457" s="419"/>
      <c r="L457" s="419"/>
      <c r="M457" s="419"/>
      <c r="N457" s="419"/>
      <c r="O457" s="419"/>
      <c r="P457" s="419"/>
      <c r="Q457" s="419"/>
      <c r="R457" s="419"/>
      <c r="S457" s="419"/>
      <c r="T457" s="419"/>
      <c r="U457" s="419"/>
    </row>
    <row r="458" spans="1:21" ht="18">
      <c r="A458" s="419"/>
      <c r="B458" s="435"/>
      <c r="C458" s="419"/>
      <c r="D458" s="509"/>
      <c r="E458" s="510"/>
      <c r="F458" s="510"/>
      <c r="G458" s="419"/>
      <c r="H458" s="511"/>
      <c r="I458" s="419"/>
      <c r="K458" s="419"/>
      <c r="L458" s="419"/>
      <c r="M458" s="419"/>
      <c r="N458" s="419"/>
      <c r="O458" s="419"/>
      <c r="P458" s="419"/>
      <c r="Q458" s="419"/>
      <c r="R458" s="419"/>
      <c r="S458" s="419"/>
      <c r="T458" s="419"/>
      <c r="U458" s="419"/>
    </row>
    <row r="459" spans="1:21" ht="18">
      <c r="A459" s="419"/>
      <c r="B459" s="435"/>
      <c r="C459" s="419"/>
      <c r="D459" s="509"/>
      <c r="E459" s="510"/>
      <c r="F459" s="510"/>
      <c r="G459" s="419"/>
      <c r="H459" s="511"/>
      <c r="I459" s="419"/>
      <c r="K459" s="419"/>
      <c r="L459" s="419"/>
      <c r="M459" s="419"/>
      <c r="N459" s="419"/>
      <c r="O459" s="419"/>
      <c r="P459" s="419"/>
      <c r="Q459" s="419"/>
      <c r="R459" s="419"/>
      <c r="S459" s="419"/>
      <c r="T459" s="419"/>
      <c r="U459" s="419"/>
    </row>
    <row r="460" spans="1:21" ht="18">
      <c r="A460" s="419"/>
      <c r="B460" s="435"/>
      <c r="C460" s="419"/>
      <c r="D460" s="509"/>
      <c r="E460" s="510"/>
      <c r="F460" s="510"/>
      <c r="G460" s="419"/>
      <c r="H460" s="511"/>
      <c r="I460" s="419"/>
      <c r="K460" s="419"/>
      <c r="L460" s="419"/>
      <c r="M460" s="419"/>
      <c r="N460" s="419"/>
      <c r="O460" s="419"/>
      <c r="P460" s="419"/>
      <c r="Q460" s="419"/>
      <c r="R460" s="419"/>
      <c r="S460" s="419"/>
      <c r="T460" s="419"/>
      <c r="U460" s="419"/>
    </row>
    <row r="461" spans="1:21" ht="18">
      <c r="A461" s="419"/>
      <c r="B461" s="435"/>
      <c r="C461" s="419"/>
      <c r="D461" s="509"/>
      <c r="E461" s="510"/>
      <c r="F461" s="510"/>
      <c r="G461" s="419"/>
      <c r="H461" s="511"/>
      <c r="I461" s="419"/>
      <c r="K461" s="419"/>
      <c r="L461" s="419"/>
      <c r="M461" s="419"/>
      <c r="N461" s="419"/>
      <c r="O461" s="419"/>
      <c r="P461" s="419"/>
      <c r="Q461" s="419"/>
      <c r="R461" s="419"/>
      <c r="S461" s="419"/>
      <c r="T461" s="419"/>
      <c r="U461" s="419"/>
    </row>
    <row r="462" spans="1:21" ht="18">
      <c r="A462" s="419"/>
      <c r="B462" s="435"/>
      <c r="C462" s="419"/>
      <c r="D462" s="509"/>
      <c r="E462" s="510"/>
      <c r="F462" s="510"/>
      <c r="G462" s="419"/>
      <c r="H462" s="511"/>
      <c r="I462" s="419"/>
      <c r="K462" s="419"/>
      <c r="L462" s="419"/>
      <c r="M462" s="419"/>
      <c r="N462" s="419"/>
      <c r="O462" s="419"/>
      <c r="P462" s="419"/>
      <c r="Q462" s="419"/>
      <c r="R462" s="419"/>
      <c r="S462" s="419"/>
      <c r="T462" s="419"/>
      <c r="U462" s="419"/>
    </row>
    <row r="463" spans="1:21" ht="18">
      <c r="A463" s="419"/>
      <c r="B463" s="435"/>
      <c r="C463" s="419"/>
      <c r="D463" s="509"/>
      <c r="E463" s="510"/>
      <c r="F463" s="510"/>
      <c r="G463" s="419"/>
      <c r="H463" s="511"/>
      <c r="I463" s="419"/>
      <c r="K463" s="419"/>
      <c r="L463" s="419"/>
      <c r="M463" s="419"/>
      <c r="N463" s="419"/>
      <c r="O463" s="419"/>
      <c r="P463" s="419"/>
      <c r="Q463" s="419"/>
      <c r="R463" s="419"/>
      <c r="S463" s="419"/>
      <c r="T463" s="419"/>
      <c r="U463" s="419"/>
    </row>
    <row r="464" spans="1:21" ht="18">
      <c r="A464" s="419"/>
      <c r="B464" s="435"/>
      <c r="C464" s="419"/>
      <c r="D464" s="509"/>
      <c r="E464" s="510"/>
      <c r="F464" s="510"/>
      <c r="G464" s="419"/>
      <c r="H464" s="511"/>
      <c r="I464" s="419"/>
      <c r="K464" s="419"/>
      <c r="L464" s="419"/>
      <c r="M464" s="419"/>
      <c r="N464" s="419"/>
      <c r="O464" s="419"/>
      <c r="P464" s="419"/>
      <c r="Q464" s="419"/>
      <c r="R464" s="419"/>
      <c r="S464" s="419"/>
      <c r="T464" s="419"/>
      <c r="U464" s="419"/>
    </row>
    <row r="465" spans="1:21" ht="18">
      <c r="A465" s="419"/>
      <c r="B465" s="435"/>
      <c r="C465" s="419"/>
      <c r="D465" s="509"/>
      <c r="E465" s="510"/>
      <c r="F465" s="510"/>
      <c r="G465" s="419"/>
      <c r="H465" s="511"/>
      <c r="I465" s="419"/>
      <c r="K465" s="419"/>
      <c r="L465" s="419"/>
      <c r="M465" s="419"/>
      <c r="N465" s="419"/>
      <c r="O465" s="419"/>
      <c r="P465" s="419"/>
      <c r="Q465" s="419"/>
      <c r="R465" s="419"/>
      <c r="S465" s="419"/>
      <c r="T465" s="419"/>
      <c r="U465" s="419"/>
    </row>
    <row r="466" spans="1:21" ht="18">
      <c r="A466" s="419"/>
      <c r="B466" s="435"/>
      <c r="C466" s="419"/>
      <c r="D466" s="509"/>
      <c r="E466" s="510"/>
      <c r="F466" s="510"/>
      <c r="G466" s="419"/>
      <c r="H466" s="511"/>
      <c r="I466" s="419"/>
      <c r="K466" s="419"/>
      <c r="L466" s="419"/>
      <c r="M466" s="419"/>
      <c r="N466" s="419"/>
      <c r="O466" s="419"/>
      <c r="P466" s="419"/>
      <c r="Q466" s="419"/>
      <c r="R466" s="419"/>
      <c r="S466" s="419"/>
      <c r="T466" s="419"/>
      <c r="U466" s="419"/>
    </row>
    <row r="467" spans="1:21" ht="18">
      <c r="A467" s="419"/>
      <c r="B467" s="435"/>
      <c r="C467" s="419"/>
      <c r="D467" s="509"/>
      <c r="E467" s="510"/>
      <c r="F467" s="510"/>
      <c r="G467" s="419"/>
      <c r="H467" s="511"/>
      <c r="I467" s="419"/>
      <c r="K467" s="419"/>
      <c r="L467" s="419"/>
      <c r="M467" s="419"/>
      <c r="N467" s="419"/>
      <c r="O467" s="419"/>
      <c r="P467" s="419"/>
      <c r="Q467" s="419"/>
      <c r="R467" s="419"/>
      <c r="S467" s="419"/>
      <c r="T467" s="419"/>
      <c r="U467" s="419"/>
    </row>
    <row r="468" spans="1:21" ht="18">
      <c r="A468" s="419"/>
      <c r="B468" s="435"/>
      <c r="C468" s="419"/>
      <c r="D468" s="509"/>
      <c r="E468" s="510"/>
      <c r="F468" s="510"/>
      <c r="G468" s="419"/>
      <c r="H468" s="511"/>
      <c r="I468" s="419"/>
      <c r="K468" s="419"/>
      <c r="L468" s="419"/>
      <c r="M468" s="419"/>
      <c r="N468" s="419"/>
      <c r="O468" s="419"/>
      <c r="P468" s="419"/>
      <c r="Q468" s="419"/>
      <c r="R468" s="419"/>
      <c r="S468" s="419"/>
      <c r="T468" s="419"/>
      <c r="U468" s="419"/>
    </row>
    <row r="469" spans="1:21" ht="18">
      <c r="A469" s="419"/>
      <c r="B469" s="435"/>
      <c r="C469" s="419"/>
      <c r="D469" s="509"/>
      <c r="E469" s="510"/>
      <c r="F469" s="510"/>
      <c r="G469" s="419"/>
      <c r="H469" s="511"/>
      <c r="I469" s="419"/>
      <c r="K469" s="419"/>
      <c r="L469" s="419"/>
      <c r="M469" s="419"/>
      <c r="N469" s="419"/>
      <c r="O469" s="419"/>
      <c r="P469" s="419"/>
      <c r="Q469" s="419"/>
      <c r="R469" s="419"/>
      <c r="S469" s="419"/>
      <c r="T469" s="419"/>
      <c r="U469" s="419"/>
    </row>
    <row r="470" spans="1:21" ht="18">
      <c r="A470" s="419"/>
      <c r="B470" s="435"/>
      <c r="C470" s="419"/>
      <c r="D470" s="509"/>
      <c r="E470" s="510"/>
      <c r="F470" s="510"/>
      <c r="G470" s="419"/>
      <c r="H470" s="511"/>
      <c r="I470" s="419"/>
      <c r="K470" s="419"/>
      <c r="L470" s="419"/>
      <c r="M470" s="419"/>
      <c r="N470" s="419"/>
      <c r="O470" s="419"/>
      <c r="P470" s="419"/>
      <c r="Q470" s="419"/>
      <c r="R470" s="419"/>
      <c r="S470" s="419"/>
      <c r="T470" s="419"/>
      <c r="U470" s="419"/>
    </row>
    <row r="471" spans="1:21" ht="18">
      <c r="A471" s="419"/>
      <c r="B471" s="435"/>
      <c r="C471" s="419"/>
      <c r="D471" s="509"/>
      <c r="E471" s="510"/>
      <c r="F471" s="510"/>
      <c r="G471" s="419"/>
      <c r="H471" s="511"/>
      <c r="I471" s="419"/>
      <c r="K471" s="419"/>
      <c r="L471" s="419"/>
      <c r="M471" s="419"/>
      <c r="N471" s="419"/>
      <c r="O471" s="419"/>
      <c r="P471" s="419"/>
      <c r="Q471" s="419"/>
      <c r="R471" s="419"/>
      <c r="S471" s="419"/>
      <c r="T471" s="419"/>
      <c r="U471" s="419"/>
    </row>
    <row r="472" spans="1:21" ht="18">
      <c r="A472" s="419"/>
      <c r="B472" s="435"/>
      <c r="C472" s="419"/>
      <c r="D472" s="509"/>
      <c r="E472" s="510"/>
      <c r="F472" s="510"/>
      <c r="G472" s="419"/>
      <c r="H472" s="511"/>
      <c r="I472" s="419"/>
      <c r="K472" s="419"/>
      <c r="L472" s="419"/>
      <c r="M472" s="419"/>
      <c r="N472" s="419"/>
      <c r="O472" s="419"/>
      <c r="P472" s="419"/>
      <c r="Q472" s="419"/>
      <c r="R472" s="419"/>
      <c r="S472" s="419"/>
      <c r="T472" s="419"/>
      <c r="U472" s="419"/>
    </row>
    <row r="473" spans="1:21" ht="18">
      <c r="A473" s="419"/>
      <c r="B473" s="435"/>
      <c r="C473" s="419"/>
      <c r="D473" s="509"/>
      <c r="E473" s="510"/>
      <c r="F473" s="510"/>
      <c r="G473" s="419"/>
      <c r="H473" s="511"/>
      <c r="I473" s="419"/>
      <c r="K473" s="419"/>
      <c r="L473" s="419"/>
      <c r="M473" s="419"/>
      <c r="N473" s="419"/>
      <c r="O473" s="419"/>
      <c r="P473" s="419"/>
      <c r="Q473" s="419"/>
      <c r="R473" s="419"/>
      <c r="S473" s="419"/>
      <c r="T473" s="419"/>
      <c r="U473" s="419"/>
    </row>
    <row r="474" spans="1:21" ht="18">
      <c r="A474" s="419"/>
      <c r="B474" s="435"/>
      <c r="C474" s="419"/>
      <c r="D474" s="509"/>
      <c r="E474" s="510"/>
      <c r="F474" s="510"/>
      <c r="G474" s="419"/>
      <c r="H474" s="511"/>
      <c r="I474" s="419"/>
      <c r="K474" s="419"/>
      <c r="L474" s="419"/>
      <c r="M474" s="419"/>
      <c r="N474" s="419"/>
      <c r="O474" s="419"/>
      <c r="P474" s="419"/>
      <c r="Q474" s="419"/>
      <c r="R474" s="419"/>
      <c r="S474" s="419"/>
      <c r="T474" s="419"/>
      <c r="U474" s="419"/>
    </row>
    <row r="475" spans="1:21" ht="18">
      <c r="A475" s="419"/>
      <c r="B475" s="435"/>
      <c r="C475" s="419"/>
      <c r="D475" s="509"/>
      <c r="E475" s="510"/>
      <c r="F475" s="510"/>
      <c r="G475" s="419"/>
      <c r="H475" s="511"/>
      <c r="I475" s="419"/>
      <c r="K475" s="419"/>
      <c r="L475" s="419"/>
      <c r="M475" s="419"/>
      <c r="N475" s="419"/>
      <c r="O475" s="419"/>
      <c r="P475" s="419"/>
      <c r="Q475" s="419"/>
      <c r="R475" s="419"/>
      <c r="S475" s="419"/>
      <c r="T475" s="419"/>
      <c r="U475" s="419"/>
    </row>
    <row r="476" spans="1:21" ht="18">
      <c r="A476" s="419"/>
      <c r="B476" s="435"/>
      <c r="C476" s="419"/>
      <c r="D476" s="509"/>
      <c r="E476" s="510"/>
      <c r="F476" s="510"/>
      <c r="G476" s="419"/>
      <c r="H476" s="511"/>
      <c r="I476" s="419"/>
      <c r="K476" s="419"/>
      <c r="L476" s="419"/>
      <c r="M476" s="419"/>
      <c r="N476" s="419"/>
      <c r="O476" s="419"/>
      <c r="P476" s="419"/>
      <c r="Q476" s="419"/>
      <c r="R476" s="419"/>
      <c r="S476" s="419"/>
      <c r="T476" s="419"/>
      <c r="U476" s="419"/>
    </row>
    <row r="477" spans="1:21" ht="18">
      <c r="A477" s="419"/>
      <c r="B477" s="435"/>
      <c r="C477" s="419"/>
      <c r="D477" s="509"/>
      <c r="E477" s="510"/>
      <c r="F477" s="510"/>
      <c r="G477" s="419"/>
      <c r="H477" s="511"/>
      <c r="I477" s="419"/>
      <c r="K477" s="419"/>
      <c r="L477" s="419"/>
      <c r="M477" s="419"/>
      <c r="N477" s="419"/>
      <c r="O477" s="419"/>
      <c r="P477" s="419"/>
      <c r="Q477" s="419"/>
      <c r="R477" s="419"/>
      <c r="S477" s="419"/>
      <c r="T477" s="419"/>
      <c r="U477" s="419"/>
    </row>
    <row r="478" spans="1:21" ht="18">
      <c r="A478" s="419"/>
      <c r="B478" s="435"/>
      <c r="C478" s="419"/>
      <c r="D478" s="509"/>
      <c r="E478" s="510"/>
      <c r="F478" s="510"/>
      <c r="G478" s="419"/>
      <c r="H478" s="511"/>
      <c r="I478" s="419"/>
      <c r="K478" s="419"/>
      <c r="L478" s="419"/>
      <c r="M478" s="419"/>
      <c r="N478" s="419"/>
      <c r="O478" s="419"/>
      <c r="P478" s="419"/>
      <c r="Q478" s="419"/>
      <c r="R478" s="419"/>
      <c r="S478" s="419"/>
      <c r="T478" s="419"/>
      <c r="U478" s="419"/>
    </row>
    <row r="479" spans="1:21" ht="18">
      <c r="A479" s="419"/>
      <c r="B479" s="435"/>
      <c r="C479" s="419"/>
      <c r="D479" s="509"/>
      <c r="E479" s="510"/>
      <c r="F479" s="510"/>
      <c r="G479" s="419"/>
      <c r="H479" s="511"/>
      <c r="I479" s="419"/>
      <c r="K479" s="419"/>
      <c r="L479" s="419"/>
      <c r="M479" s="419"/>
      <c r="N479" s="419"/>
      <c r="O479" s="419"/>
      <c r="P479" s="419"/>
      <c r="Q479" s="419"/>
      <c r="R479" s="419"/>
      <c r="S479" s="419"/>
      <c r="T479" s="419"/>
      <c r="U479" s="419"/>
    </row>
    <row r="480" spans="1:21" ht="18">
      <c r="A480" s="419"/>
      <c r="B480" s="435"/>
      <c r="C480" s="419"/>
      <c r="D480" s="509"/>
      <c r="E480" s="510"/>
      <c r="F480" s="510"/>
      <c r="G480" s="419"/>
      <c r="H480" s="511"/>
      <c r="I480" s="419"/>
      <c r="K480" s="419"/>
      <c r="L480" s="419"/>
      <c r="M480" s="419"/>
      <c r="N480" s="419"/>
      <c r="O480" s="419"/>
      <c r="P480" s="419"/>
      <c r="Q480" s="419"/>
      <c r="R480" s="419"/>
      <c r="S480" s="419"/>
      <c r="T480" s="419"/>
      <c r="U480" s="419"/>
    </row>
    <row r="481" spans="1:21" ht="18">
      <c r="A481" s="419"/>
      <c r="B481" s="435"/>
      <c r="C481" s="419"/>
      <c r="D481" s="509"/>
      <c r="E481" s="510"/>
      <c r="F481" s="510"/>
      <c r="G481" s="419"/>
      <c r="H481" s="511"/>
      <c r="I481" s="419"/>
      <c r="K481" s="419"/>
      <c r="L481" s="419"/>
      <c r="M481" s="419"/>
      <c r="N481" s="419"/>
      <c r="O481" s="419"/>
      <c r="P481" s="419"/>
      <c r="Q481" s="419"/>
      <c r="R481" s="419"/>
      <c r="S481" s="419"/>
      <c r="T481" s="419"/>
      <c r="U481" s="419"/>
    </row>
    <row r="482" spans="1:21" ht="18">
      <c r="A482" s="419"/>
      <c r="B482" s="435"/>
      <c r="C482" s="419"/>
      <c r="D482" s="509"/>
      <c r="E482" s="510"/>
      <c r="F482" s="510"/>
      <c r="G482" s="419"/>
      <c r="H482" s="511"/>
      <c r="I482" s="419"/>
      <c r="K482" s="419"/>
      <c r="L482" s="419"/>
      <c r="M482" s="419"/>
      <c r="N482" s="419"/>
      <c r="O482" s="419"/>
      <c r="P482" s="419"/>
      <c r="Q482" s="419"/>
      <c r="R482" s="419"/>
      <c r="S482" s="419"/>
      <c r="T482" s="419"/>
      <c r="U482" s="419"/>
    </row>
    <row r="483" spans="1:21" ht="18">
      <c r="A483" s="419"/>
      <c r="B483" s="435"/>
      <c r="C483" s="419"/>
      <c r="D483" s="509"/>
      <c r="E483" s="510"/>
      <c r="F483" s="510"/>
      <c r="G483" s="419"/>
      <c r="H483" s="511"/>
      <c r="I483" s="419"/>
      <c r="K483" s="419"/>
      <c r="L483" s="419"/>
      <c r="M483" s="419"/>
      <c r="N483" s="419"/>
      <c r="O483" s="419"/>
      <c r="P483" s="419"/>
      <c r="Q483" s="419"/>
      <c r="R483" s="419"/>
      <c r="S483" s="419"/>
      <c r="T483" s="419"/>
      <c r="U483" s="419"/>
    </row>
    <row r="484" spans="1:21" ht="18">
      <c r="A484" s="419"/>
      <c r="B484" s="435"/>
      <c r="C484" s="419"/>
      <c r="D484" s="509"/>
      <c r="E484" s="510"/>
      <c r="F484" s="510"/>
      <c r="G484" s="419"/>
      <c r="H484" s="511"/>
      <c r="I484" s="419"/>
      <c r="K484" s="419"/>
      <c r="L484" s="419"/>
      <c r="M484" s="419"/>
      <c r="N484" s="419"/>
      <c r="O484" s="419"/>
      <c r="P484" s="419"/>
      <c r="Q484" s="419"/>
      <c r="R484" s="419"/>
      <c r="S484" s="419"/>
      <c r="T484" s="419"/>
      <c r="U484" s="419"/>
    </row>
    <row r="485" spans="1:21" ht="18">
      <c r="A485" s="419"/>
      <c r="B485" s="435"/>
      <c r="C485" s="419"/>
      <c r="D485" s="509"/>
      <c r="E485" s="510"/>
      <c r="F485" s="510"/>
      <c r="G485" s="419"/>
      <c r="H485" s="511"/>
      <c r="I485" s="419"/>
      <c r="K485" s="419"/>
      <c r="L485" s="419"/>
      <c r="M485" s="419"/>
      <c r="N485" s="419"/>
      <c r="O485" s="419"/>
      <c r="P485" s="419"/>
      <c r="Q485" s="419"/>
      <c r="R485" s="419"/>
      <c r="S485" s="419"/>
      <c r="T485" s="419"/>
      <c r="U485" s="419"/>
    </row>
    <row r="486" spans="1:21" ht="18">
      <c r="A486" s="419"/>
      <c r="B486" s="435"/>
      <c r="C486" s="419"/>
      <c r="D486" s="509"/>
      <c r="E486" s="510"/>
      <c r="F486" s="510"/>
      <c r="G486" s="419"/>
      <c r="H486" s="511"/>
      <c r="I486" s="419"/>
      <c r="K486" s="419"/>
      <c r="L486" s="419"/>
      <c r="M486" s="419"/>
      <c r="N486" s="419"/>
      <c r="O486" s="419"/>
      <c r="P486" s="419"/>
      <c r="Q486" s="419"/>
      <c r="R486" s="419"/>
      <c r="S486" s="419"/>
      <c r="T486" s="419"/>
      <c r="U486" s="419"/>
    </row>
    <row r="487" spans="1:21" ht="18">
      <c r="A487" s="419"/>
      <c r="B487" s="435"/>
      <c r="C487" s="419"/>
      <c r="D487" s="509"/>
      <c r="E487" s="510"/>
      <c r="F487" s="510"/>
      <c r="G487" s="419"/>
      <c r="H487" s="511"/>
      <c r="I487" s="419"/>
      <c r="K487" s="419"/>
      <c r="L487" s="419"/>
      <c r="M487" s="419"/>
      <c r="N487" s="419"/>
      <c r="O487" s="419"/>
      <c r="P487" s="419"/>
      <c r="Q487" s="419"/>
      <c r="R487" s="419"/>
      <c r="S487" s="419"/>
      <c r="T487" s="419"/>
      <c r="U487" s="419"/>
    </row>
    <row r="488" spans="1:21" ht="18">
      <c r="A488" s="419"/>
      <c r="B488" s="435"/>
      <c r="C488" s="419"/>
      <c r="D488" s="509"/>
      <c r="E488" s="510"/>
      <c r="F488" s="510"/>
      <c r="G488" s="419"/>
      <c r="H488" s="511"/>
      <c r="I488" s="419"/>
      <c r="K488" s="419"/>
      <c r="L488" s="419"/>
      <c r="M488" s="419"/>
      <c r="N488" s="419"/>
      <c r="O488" s="419"/>
      <c r="P488" s="419"/>
      <c r="Q488" s="419"/>
      <c r="R488" s="419"/>
      <c r="S488" s="419"/>
      <c r="T488" s="419"/>
      <c r="U488" s="419"/>
    </row>
    <row r="489" spans="1:21" ht="18">
      <c r="A489" s="419"/>
      <c r="B489" s="435"/>
      <c r="C489" s="419"/>
      <c r="D489" s="509"/>
      <c r="E489" s="510"/>
      <c r="F489" s="510"/>
      <c r="G489" s="419"/>
      <c r="H489" s="511"/>
      <c r="I489" s="419"/>
      <c r="K489" s="419"/>
      <c r="L489" s="419"/>
      <c r="M489" s="419"/>
      <c r="N489" s="419"/>
      <c r="O489" s="419"/>
      <c r="P489" s="419"/>
      <c r="Q489" s="419"/>
      <c r="R489" s="419"/>
      <c r="S489" s="419"/>
      <c r="T489" s="419"/>
      <c r="U489" s="419"/>
    </row>
    <row r="490" spans="1:21" ht="18">
      <c r="A490" s="419"/>
      <c r="B490" s="435"/>
      <c r="C490" s="419"/>
      <c r="D490" s="509"/>
      <c r="E490" s="510"/>
      <c r="F490" s="510"/>
      <c r="G490" s="419"/>
      <c r="H490" s="511"/>
      <c r="I490" s="419"/>
      <c r="K490" s="419"/>
      <c r="L490" s="419"/>
      <c r="M490" s="419"/>
      <c r="N490" s="419"/>
      <c r="O490" s="419"/>
      <c r="P490" s="419"/>
      <c r="Q490" s="419"/>
      <c r="R490" s="419"/>
      <c r="S490" s="419"/>
      <c r="T490" s="419"/>
      <c r="U490" s="419"/>
    </row>
    <row r="491" spans="1:21" ht="18">
      <c r="A491" s="419"/>
      <c r="B491" s="435"/>
      <c r="C491" s="419"/>
      <c r="D491" s="509"/>
      <c r="E491" s="510"/>
      <c r="F491" s="510"/>
      <c r="G491" s="419"/>
      <c r="H491" s="511"/>
      <c r="I491" s="419"/>
      <c r="K491" s="419"/>
      <c r="L491" s="419"/>
      <c r="M491" s="419"/>
      <c r="N491" s="419"/>
      <c r="O491" s="419"/>
      <c r="P491" s="419"/>
      <c r="Q491" s="419"/>
      <c r="R491" s="419"/>
      <c r="S491" s="419"/>
      <c r="T491" s="419"/>
      <c r="U491" s="419"/>
    </row>
    <row r="492" spans="1:21" ht="18">
      <c r="A492" s="419"/>
      <c r="B492" s="435"/>
      <c r="C492" s="419"/>
      <c r="D492" s="509"/>
      <c r="E492" s="510"/>
      <c r="F492" s="510"/>
      <c r="G492" s="419"/>
      <c r="H492" s="511"/>
      <c r="I492" s="419"/>
      <c r="K492" s="419"/>
      <c r="L492" s="419"/>
      <c r="M492" s="419"/>
      <c r="N492" s="419"/>
      <c r="O492" s="419"/>
      <c r="P492" s="419"/>
      <c r="Q492" s="419"/>
      <c r="R492" s="419"/>
      <c r="S492" s="419"/>
      <c r="T492" s="419"/>
      <c r="U492" s="419"/>
    </row>
    <row r="493" spans="1:21" ht="18">
      <c r="A493" s="419"/>
      <c r="B493" s="435"/>
      <c r="C493" s="419"/>
      <c r="D493" s="509"/>
      <c r="E493" s="510"/>
      <c r="F493" s="510"/>
      <c r="G493" s="419"/>
      <c r="H493" s="511"/>
      <c r="I493" s="419"/>
      <c r="K493" s="419"/>
      <c r="L493" s="419"/>
      <c r="M493" s="419"/>
      <c r="N493" s="419"/>
      <c r="O493" s="419"/>
      <c r="P493" s="419"/>
      <c r="Q493" s="419"/>
      <c r="R493" s="419"/>
      <c r="S493" s="419"/>
      <c r="T493" s="419"/>
      <c r="U493" s="419"/>
    </row>
    <row r="494" spans="1:21" ht="18">
      <c r="A494" s="419"/>
      <c r="B494" s="435"/>
      <c r="C494" s="419"/>
      <c r="D494" s="509"/>
      <c r="E494" s="510"/>
      <c r="F494" s="510"/>
      <c r="G494" s="419"/>
      <c r="H494" s="511"/>
      <c r="I494" s="419"/>
      <c r="K494" s="419"/>
      <c r="L494" s="419"/>
      <c r="M494" s="419"/>
      <c r="N494" s="419"/>
      <c r="O494" s="419"/>
      <c r="P494" s="419"/>
      <c r="Q494" s="419"/>
      <c r="R494" s="419"/>
      <c r="S494" s="419"/>
      <c r="T494" s="419"/>
      <c r="U494" s="419"/>
    </row>
    <row r="495" spans="1:21" ht="18">
      <c r="A495" s="419"/>
      <c r="B495" s="435"/>
      <c r="C495" s="419"/>
      <c r="D495" s="509"/>
      <c r="E495" s="510"/>
      <c r="F495" s="510"/>
      <c r="G495" s="419"/>
      <c r="H495" s="511"/>
      <c r="I495" s="419"/>
      <c r="K495" s="419"/>
      <c r="L495" s="419"/>
      <c r="M495" s="419"/>
      <c r="N495" s="419"/>
      <c r="O495" s="419"/>
      <c r="P495" s="419"/>
      <c r="Q495" s="419"/>
      <c r="R495" s="419"/>
      <c r="S495" s="419"/>
      <c r="T495" s="419"/>
      <c r="U495" s="419"/>
    </row>
    <row r="496" spans="1:21" ht="18">
      <c r="A496" s="419"/>
      <c r="B496" s="435"/>
      <c r="C496" s="419"/>
      <c r="D496" s="509"/>
      <c r="E496" s="510"/>
      <c r="F496" s="510"/>
      <c r="G496" s="419"/>
      <c r="H496" s="511"/>
      <c r="I496" s="419"/>
      <c r="K496" s="419"/>
      <c r="L496" s="419"/>
      <c r="M496" s="419"/>
      <c r="N496" s="419"/>
      <c r="O496" s="419"/>
      <c r="P496" s="419"/>
      <c r="Q496" s="419"/>
      <c r="R496" s="419"/>
      <c r="S496" s="419"/>
      <c r="T496" s="419"/>
      <c r="U496" s="419"/>
    </row>
    <row r="497" spans="1:21" ht="18">
      <c r="A497" s="419"/>
      <c r="B497" s="435"/>
      <c r="C497" s="419"/>
      <c r="D497" s="509"/>
      <c r="E497" s="510"/>
      <c r="F497" s="510"/>
      <c r="G497" s="419"/>
      <c r="H497" s="511"/>
      <c r="I497" s="419"/>
      <c r="K497" s="419"/>
      <c r="L497" s="419"/>
      <c r="M497" s="419"/>
      <c r="N497" s="419"/>
      <c r="O497" s="419"/>
      <c r="P497" s="419"/>
      <c r="Q497" s="419"/>
      <c r="R497" s="419"/>
      <c r="S497" s="419"/>
      <c r="T497" s="419"/>
      <c r="U497" s="419"/>
    </row>
    <row r="498" spans="1:21" ht="18">
      <c r="A498" s="419"/>
      <c r="B498" s="435"/>
      <c r="C498" s="419"/>
      <c r="D498" s="509"/>
      <c r="E498" s="510"/>
      <c r="F498" s="510"/>
      <c r="G498" s="419"/>
      <c r="H498" s="511"/>
      <c r="I498" s="419"/>
      <c r="K498" s="419"/>
      <c r="L498" s="419"/>
      <c r="M498" s="419"/>
      <c r="N498" s="419"/>
      <c r="O498" s="419"/>
      <c r="P498" s="419"/>
      <c r="Q498" s="419"/>
      <c r="R498" s="419"/>
      <c r="S498" s="419"/>
      <c r="T498" s="419"/>
      <c r="U498" s="419"/>
    </row>
    <row r="499" spans="1:21" ht="18">
      <c r="A499" s="419"/>
      <c r="B499" s="435"/>
      <c r="C499" s="419"/>
      <c r="D499" s="509"/>
      <c r="E499" s="510"/>
      <c r="F499" s="510"/>
      <c r="G499" s="419"/>
      <c r="H499" s="511"/>
      <c r="I499" s="419"/>
      <c r="K499" s="419"/>
      <c r="L499" s="419"/>
      <c r="M499" s="419"/>
      <c r="N499" s="419"/>
      <c r="O499" s="419"/>
      <c r="P499" s="419"/>
      <c r="Q499" s="419"/>
      <c r="R499" s="419"/>
      <c r="S499" s="419"/>
      <c r="T499" s="419"/>
      <c r="U499" s="419"/>
    </row>
    <row r="500" spans="1:21" ht="18">
      <c r="A500" s="419"/>
      <c r="B500" s="435"/>
      <c r="C500" s="419"/>
      <c r="D500" s="509"/>
      <c r="E500" s="510"/>
      <c r="F500" s="510"/>
      <c r="G500" s="419"/>
      <c r="H500" s="511"/>
      <c r="I500" s="419"/>
      <c r="K500" s="419"/>
      <c r="L500" s="419"/>
      <c r="M500" s="419"/>
      <c r="N500" s="419"/>
      <c r="O500" s="419"/>
      <c r="P500" s="419"/>
      <c r="Q500" s="419"/>
      <c r="R500" s="419"/>
      <c r="S500" s="419"/>
      <c r="T500" s="419"/>
      <c r="U500" s="419"/>
    </row>
    <row r="501" spans="1:21" ht="18">
      <c r="A501" s="419"/>
      <c r="B501" s="435"/>
      <c r="C501" s="419"/>
      <c r="D501" s="509"/>
      <c r="E501" s="510"/>
      <c r="F501" s="510"/>
      <c r="G501" s="419"/>
      <c r="H501" s="511"/>
      <c r="I501" s="419"/>
      <c r="K501" s="419"/>
      <c r="L501" s="419"/>
      <c r="M501" s="419"/>
      <c r="N501" s="419"/>
      <c r="O501" s="419"/>
      <c r="P501" s="419"/>
      <c r="Q501" s="419"/>
      <c r="R501" s="419"/>
      <c r="S501" s="419"/>
      <c r="T501" s="419"/>
      <c r="U501" s="419"/>
    </row>
    <row r="502" spans="1:21" ht="18">
      <c r="A502" s="419"/>
      <c r="B502" s="435"/>
      <c r="C502" s="419"/>
      <c r="D502" s="509"/>
      <c r="E502" s="510"/>
      <c r="F502" s="510"/>
      <c r="G502" s="419"/>
      <c r="H502" s="511"/>
      <c r="I502" s="419"/>
      <c r="K502" s="419"/>
      <c r="L502" s="419"/>
      <c r="M502" s="419"/>
      <c r="N502" s="419"/>
      <c r="O502" s="419"/>
      <c r="P502" s="419"/>
      <c r="Q502" s="419"/>
      <c r="R502" s="419"/>
      <c r="S502" s="419"/>
      <c r="T502" s="419"/>
      <c r="U502" s="419"/>
    </row>
    <row r="503" spans="1:21" ht="18">
      <c r="A503" s="419"/>
      <c r="B503" s="435"/>
      <c r="C503" s="419"/>
      <c r="D503" s="509"/>
      <c r="E503" s="510"/>
      <c r="F503" s="510"/>
      <c r="G503" s="419"/>
      <c r="H503" s="511"/>
      <c r="I503" s="419"/>
      <c r="K503" s="419"/>
      <c r="L503" s="419"/>
      <c r="M503" s="419"/>
      <c r="N503" s="419"/>
      <c r="O503" s="419"/>
      <c r="P503" s="419"/>
      <c r="Q503" s="419"/>
      <c r="R503" s="419"/>
      <c r="S503" s="419"/>
      <c r="T503" s="419"/>
      <c r="U503" s="419"/>
    </row>
    <row r="504" spans="1:21" ht="18">
      <c r="A504" s="419"/>
      <c r="B504" s="435"/>
      <c r="C504" s="419"/>
      <c r="D504" s="509"/>
      <c r="E504" s="510"/>
      <c r="F504" s="510"/>
      <c r="G504" s="419"/>
      <c r="H504" s="511"/>
      <c r="I504" s="419"/>
      <c r="K504" s="419"/>
      <c r="L504" s="419"/>
      <c r="M504" s="419"/>
      <c r="N504" s="419"/>
      <c r="O504" s="419"/>
      <c r="P504" s="419"/>
      <c r="Q504" s="419"/>
      <c r="R504" s="419"/>
      <c r="S504" s="419"/>
      <c r="T504" s="419"/>
      <c r="U504" s="419"/>
    </row>
    <row r="505" spans="1:21" ht="18">
      <c r="A505" s="419"/>
      <c r="B505" s="435"/>
      <c r="C505" s="419"/>
      <c r="D505" s="509"/>
      <c r="E505" s="510"/>
      <c r="F505" s="510"/>
      <c r="G505" s="419"/>
      <c r="H505" s="511"/>
      <c r="I505" s="419"/>
      <c r="K505" s="419"/>
      <c r="L505" s="419"/>
      <c r="M505" s="419"/>
      <c r="N505" s="419"/>
      <c r="O505" s="419"/>
      <c r="P505" s="419"/>
      <c r="Q505" s="419"/>
      <c r="R505" s="419"/>
      <c r="S505" s="419"/>
      <c r="T505" s="419"/>
      <c r="U505" s="419"/>
    </row>
    <row r="506" spans="1:21" ht="18">
      <c r="A506" s="419"/>
      <c r="B506" s="435"/>
      <c r="C506" s="419"/>
      <c r="D506" s="509"/>
      <c r="E506" s="510"/>
      <c r="F506" s="510"/>
      <c r="G506" s="419"/>
      <c r="H506" s="511"/>
      <c r="I506" s="419"/>
      <c r="K506" s="419"/>
      <c r="L506" s="419"/>
      <c r="M506" s="419"/>
      <c r="N506" s="419"/>
      <c r="O506" s="419"/>
      <c r="P506" s="419"/>
      <c r="Q506" s="419"/>
      <c r="R506" s="419"/>
      <c r="S506" s="419"/>
      <c r="T506" s="419"/>
      <c r="U506" s="419"/>
    </row>
    <row r="507" spans="1:21" ht="18">
      <c r="A507" s="419"/>
      <c r="B507" s="435"/>
      <c r="C507" s="419"/>
      <c r="D507" s="509"/>
      <c r="E507" s="510"/>
      <c r="F507" s="510"/>
      <c r="G507" s="419"/>
      <c r="H507" s="511"/>
      <c r="I507" s="419"/>
      <c r="K507" s="419"/>
      <c r="L507" s="419"/>
      <c r="M507" s="419"/>
      <c r="N507" s="419"/>
      <c r="O507" s="419"/>
      <c r="P507" s="419"/>
      <c r="Q507" s="419"/>
      <c r="R507" s="419"/>
      <c r="S507" s="419"/>
      <c r="T507" s="419"/>
      <c r="U507" s="419"/>
    </row>
    <row r="508" spans="1:21" ht="18">
      <c r="A508" s="419"/>
      <c r="B508" s="435"/>
      <c r="C508" s="419"/>
      <c r="D508" s="509"/>
      <c r="E508" s="510"/>
      <c r="F508" s="510"/>
      <c r="G508" s="419"/>
      <c r="H508" s="511"/>
      <c r="I508" s="419"/>
      <c r="K508" s="419"/>
      <c r="L508" s="419"/>
      <c r="M508" s="419"/>
      <c r="N508" s="419"/>
      <c r="O508" s="419"/>
      <c r="P508" s="419"/>
      <c r="Q508" s="419"/>
      <c r="R508" s="419"/>
      <c r="S508" s="419"/>
      <c r="T508" s="419"/>
      <c r="U508" s="419"/>
    </row>
    <row r="509" spans="1:21" ht="18">
      <c r="A509" s="419"/>
      <c r="B509" s="435"/>
      <c r="C509" s="419"/>
      <c r="D509" s="509"/>
      <c r="E509" s="510"/>
      <c r="F509" s="510"/>
      <c r="G509" s="419"/>
      <c r="H509" s="511"/>
      <c r="I509" s="419"/>
      <c r="K509" s="419"/>
      <c r="L509" s="419"/>
      <c r="M509" s="419"/>
      <c r="N509" s="419"/>
      <c r="O509" s="419"/>
      <c r="P509" s="419"/>
      <c r="Q509" s="419"/>
      <c r="R509" s="419"/>
      <c r="S509" s="419"/>
      <c r="T509" s="419"/>
      <c r="U509" s="419"/>
    </row>
    <row r="510" spans="1:21" ht="18">
      <c r="A510" s="419"/>
      <c r="B510" s="435"/>
      <c r="C510" s="419"/>
      <c r="D510" s="509"/>
      <c r="E510" s="510"/>
      <c r="F510" s="510"/>
      <c r="G510" s="419"/>
      <c r="H510" s="511"/>
      <c r="I510" s="419"/>
      <c r="K510" s="419"/>
      <c r="L510" s="419"/>
      <c r="M510" s="419"/>
      <c r="N510" s="419"/>
      <c r="O510" s="419"/>
      <c r="P510" s="419"/>
      <c r="Q510" s="419"/>
      <c r="R510" s="419"/>
      <c r="S510" s="419"/>
      <c r="T510" s="419"/>
      <c r="U510" s="419"/>
    </row>
    <row r="511" spans="1:21" ht="18">
      <c r="A511" s="419"/>
      <c r="B511" s="435"/>
      <c r="C511" s="419"/>
      <c r="D511" s="509"/>
      <c r="E511" s="510"/>
      <c r="F511" s="510"/>
      <c r="G511" s="419"/>
      <c r="H511" s="511"/>
      <c r="I511" s="419"/>
      <c r="K511" s="419"/>
      <c r="L511" s="419"/>
      <c r="M511" s="419"/>
      <c r="N511" s="419"/>
      <c r="O511" s="419"/>
      <c r="P511" s="419"/>
      <c r="Q511" s="419"/>
      <c r="R511" s="419"/>
      <c r="S511" s="419"/>
      <c r="T511" s="419"/>
      <c r="U511" s="419"/>
    </row>
    <row r="512" spans="1:21" ht="18">
      <c r="A512" s="419"/>
      <c r="B512" s="435"/>
      <c r="C512" s="419"/>
      <c r="D512" s="509"/>
      <c r="E512" s="510"/>
      <c r="F512" s="510"/>
      <c r="G512" s="419"/>
      <c r="H512" s="511"/>
      <c r="I512" s="419"/>
      <c r="K512" s="419"/>
      <c r="L512" s="419"/>
      <c r="M512" s="419"/>
      <c r="N512" s="419"/>
      <c r="O512" s="419"/>
      <c r="P512" s="419"/>
      <c r="Q512" s="419"/>
      <c r="R512" s="419"/>
      <c r="S512" s="419"/>
      <c r="T512" s="419"/>
      <c r="U512" s="419"/>
    </row>
    <row r="513" spans="1:21" ht="18">
      <c r="A513" s="419"/>
      <c r="B513" s="435"/>
      <c r="C513" s="419"/>
      <c r="D513" s="509"/>
      <c r="E513" s="510"/>
      <c r="F513" s="510"/>
      <c r="G513" s="419"/>
      <c r="H513" s="511"/>
      <c r="I513" s="419"/>
      <c r="K513" s="419"/>
      <c r="L513" s="419"/>
      <c r="M513" s="419"/>
      <c r="N513" s="419"/>
      <c r="O513" s="419"/>
      <c r="P513" s="419"/>
      <c r="Q513" s="419"/>
      <c r="R513" s="419"/>
      <c r="S513" s="419"/>
      <c r="T513" s="419"/>
      <c r="U513" s="419"/>
    </row>
    <row r="514" spans="1:21" ht="18">
      <c r="A514" s="419"/>
      <c r="B514" s="435"/>
      <c r="C514" s="419"/>
      <c r="D514" s="509"/>
      <c r="E514" s="510"/>
      <c r="F514" s="510"/>
      <c r="G514" s="419"/>
      <c r="H514" s="511"/>
      <c r="I514" s="419"/>
      <c r="K514" s="419"/>
      <c r="L514" s="419"/>
      <c r="M514" s="419"/>
      <c r="N514" s="419"/>
      <c r="O514" s="419"/>
      <c r="P514" s="419"/>
      <c r="Q514" s="419"/>
      <c r="R514" s="419"/>
      <c r="S514" s="419"/>
      <c r="T514" s="419"/>
      <c r="U514" s="419"/>
    </row>
    <row r="515" spans="1:21" ht="18">
      <c r="A515" s="419"/>
      <c r="B515" s="435"/>
      <c r="C515" s="419"/>
      <c r="D515" s="509"/>
      <c r="E515" s="510"/>
      <c r="F515" s="510"/>
      <c r="G515" s="419"/>
      <c r="H515" s="511"/>
      <c r="I515" s="419"/>
      <c r="K515" s="419"/>
      <c r="L515" s="419"/>
      <c r="M515" s="419"/>
      <c r="N515" s="419"/>
      <c r="O515" s="419"/>
      <c r="P515" s="419"/>
      <c r="Q515" s="419"/>
      <c r="R515" s="419"/>
      <c r="S515" s="419"/>
      <c r="T515" s="419"/>
      <c r="U515" s="419"/>
    </row>
    <row r="516" spans="1:21" ht="18">
      <c r="A516" s="419"/>
      <c r="B516" s="435"/>
      <c r="C516" s="419"/>
      <c r="D516" s="509"/>
      <c r="E516" s="510"/>
      <c r="F516" s="510"/>
      <c r="G516" s="419"/>
      <c r="H516" s="511"/>
      <c r="I516" s="419"/>
      <c r="K516" s="419"/>
      <c r="L516" s="419"/>
      <c r="M516" s="419"/>
      <c r="N516" s="419"/>
      <c r="O516" s="419"/>
      <c r="P516" s="419"/>
      <c r="Q516" s="419"/>
      <c r="R516" s="419"/>
      <c r="S516" s="419"/>
      <c r="T516" s="419"/>
      <c r="U516" s="419"/>
    </row>
    <row r="517" spans="1:21" ht="18">
      <c r="A517" s="419"/>
      <c r="B517" s="435"/>
      <c r="C517" s="419"/>
      <c r="D517" s="509"/>
      <c r="E517" s="510"/>
      <c r="F517" s="510"/>
      <c r="G517" s="419"/>
      <c r="H517" s="511"/>
      <c r="I517" s="419"/>
      <c r="K517" s="419"/>
      <c r="L517" s="419"/>
      <c r="M517" s="419"/>
      <c r="N517" s="419"/>
      <c r="O517" s="419"/>
      <c r="P517" s="419"/>
      <c r="Q517" s="419"/>
      <c r="R517" s="419"/>
      <c r="S517" s="419"/>
      <c r="T517" s="419"/>
      <c r="U517" s="419"/>
    </row>
    <row r="518" spans="1:21" ht="18">
      <c r="A518" s="419"/>
      <c r="B518" s="435"/>
      <c r="C518" s="419"/>
      <c r="D518" s="509"/>
      <c r="E518" s="510"/>
      <c r="F518" s="510"/>
      <c r="G518" s="419"/>
      <c r="H518" s="511"/>
      <c r="I518" s="419"/>
      <c r="K518" s="419"/>
      <c r="L518" s="419"/>
      <c r="M518" s="419"/>
      <c r="N518" s="419"/>
      <c r="O518" s="419"/>
      <c r="P518" s="419"/>
      <c r="Q518" s="419"/>
      <c r="R518" s="419"/>
      <c r="S518" s="419"/>
      <c r="T518" s="419"/>
      <c r="U518" s="419"/>
    </row>
    <row r="519" spans="1:21" ht="18">
      <c r="A519" s="419"/>
      <c r="B519" s="435"/>
      <c r="C519" s="419"/>
      <c r="D519" s="509"/>
      <c r="E519" s="510"/>
      <c r="F519" s="510"/>
      <c r="G519" s="419"/>
      <c r="H519" s="511"/>
      <c r="I519" s="419"/>
      <c r="K519" s="419"/>
      <c r="L519" s="419"/>
      <c r="M519" s="419"/>
      <c r="N519" s="419"/>
      <c r="O519" s="419"/>
      <c r="P519" s="419"/>
      <c r="Q519" s="419"/>
      <c r="R519" s="419"/>
      <c r="S519" s="419"/>
      <c r="T519" s="419"/>
      <c r="U519" s="419"/>
    </row>
    <row r="520" spans="1:21" ht="18">
      <c r="A520" s="419"/>
      <c r="B520" s="435"/>
      <c r="C520" s="419"/>
      <c r="D520" s="509"/>
      <c r="E520" s="510"/>
      <c r="F520" s="510"/>
      <c r="G520" s="419"/>
      <c r="H520" s="511"/>
      <c r="I520" s="419"/>
      <c r="K520" s="419"/>
      <c r="L520" s="419"/>
      <c r="M520" s="419"/>
      <c r="N520" s="419"/>
      <c r="O520" s="419"/>
      <c r="P520" s="419"/>
      <c r="Q520" s="419"/>
      <c r="R520" s="419"/>
      <c r="S520" s="419"/>
      <c r="T520" s="419"/>
      <c r="U520" s="419"/>
    </row>
    <row r="521" spans="1:21" ht="18">
      <c r="A521" s="419"/>
      <c r="B521" s="435"/>
      <c r="C521" s="419"/>
      <c r="D521" s="509"/>
      <c r="E521" s="510"/>
      <c r="F521" s="510"/>
      <c r="G521" s="419"/>
      <c r="H521" s="511"/>
      <c r="I521" s="419"/>
      <c r="K521" s="419"/>
      <c r="L521" s="419"/>
      <c r="M521" s="419"/>
      <c r="N521" s="419"/>
      <c r="O521" s="419"/>
      <c r="P521" s="419"/>
      <c r="Q521" s="419"/>
      <c r="R521" s="419"/>
      <c r="S521" s="419"/>
      <c r="T521" s="419"/>
      <c r="U521" s="419"/>
    </row>
    <row r="522" spans="1:21" ht="18">
      <c r="A522" s="419"/>
      <c r="B522" s="435"/>
      <c r="C522" s="419"/>
      <c r="D522" s="509"/>
      <c r="E522" s="510"/>
      <c r="F522" s="510"/>
      <c r="G522" s="419"/>
      <c r="H522" s="511"/>
      <c r="I522" s="419"/>
      <c r="K522" s="419"/>
      <c r="L522" s="419"/>
      <c r="M522" s="419"/>
      <c r="N522" s="419"/>
      <c r="O522" s="419"/>
      <c r="P522" s="419"/>
      <c r="Q522" s="419"/>
      <c r="R522" s="419"/>
      <c r="S522" s="419"/>
      <c r="T522" s="419"/>
      <c r="U522" s="419"/>
    </row>
    <row r="523" spans="1:21" ht="18">
      <c r="A523" s="419"/>
      <c r="B523" s="435"/>
      <c r="C523" s="419"/>
      <c r="D523" s="509"/>
      <c r="E523" s="510"/>
      <c r="F523" s="510"/>
      <c r="G523" s="419"/>
      <c r="H523" s="511"/>
      <c r="I523" s="419"/>
      <c r="K523" s="419"/>
      <c r="L523" s="419"/>
      <c r="M523" s="419"/>
      <c r="N523" s="419"/>
      <c r="O523" s="419"/>
      <c r="P523" s="419"/>
      <c r="Q523" s="419"/>
      <c r="R523" s="419"/>
      <c r="S523" s="419"/>
      <c r="T523" s="419"/>
      <c r="U523" s="419"/>
    </row>
    <row r="524" spans="1:21" ht="18">
      <c r="A524" s="419"/>
      <c r="B524" s="435"/>
      <c r="C524" s="419"/>
      <c r="D524" s="509"/>
      <c r="E524" s="510"/>
      <c r="F524" s="510"/>
      <c r="G524" s="419"/>
      <c r="H524" s="511"/>
      <c r="I524" s="419"/>
      <c r="K524" s="419"/>
      <c r="L524" s="419"/>
      <c r="M524" s="419"/>
      <c r="N524" s="419"/>
      <c r="O524" s="419"/>
      <c r="P524" s="419"/>
      <c r="Q524" s="419"/>
      <c r="R524" s="419"/>
      <c r="S524" s="419"/>
      <c r="T524" s="419"/>
      <c r="U524" s="419"/>
    </row>
    <row r="525" spans="1:21" ht="18">
      <c r="A525" s="419"/>
      <c r="B525" s="435"/>
      <c r="C525" s="419"/>
      <c r="D525" s="509"/>
      <c r="E525" s="510"/>
      <c r="F525" s="510"/>
      <c r="G525" s="419"/>
      <c r="H525" s="511"/>
      <c r="I525" s="419"/>
      <c r="K525" s="419"/>
      <c r="L525" s="419"/>
      <c r="M525" s="419"/>
      <c r="N525" s="419"/>
      <c r="O525" s="419"/>
      <c r="P525" s="419"/>
      <c r="Q525" s="419"/>
      <c r="R525" s="419"/>
      <c r="S525" s="419"/>
      <c r="T525" s="419"/>
      <c r="U525" s="419"/>
    </row>
    <row r="526" spans="1:21" ht="18">
      <c r="A526" s="419"/>
      <c r="B526" s="435"/>
      <c r="C526" s="419"/>
      <c r="D526" s="509"/>
      <c r="E526" s="510"/>
      <c r="F526" s="510"/>
      <c r="G526" s="419"/>
      <c r="H526" s="511"/>
      <c r="I526" s="419"/>
      <c r="K526" s="419"/>
      <c r="L526" s="419"/>
      <c r="M526" s="419"/>
      <c r="N526" s="419"/>
      <c r="O526" s="419"/>
      <c r="P526" s="419"/>
      <c r="Q526" s="419"/>
      <c r="R526" s="419"/>
      <c r="S526" s="419"/>
      <c r="T526" s="419"/>
      <c r="U526" s="419"/>
    </row>
    <row r="527" spans="1:21" ht="18">
      <c r="A527" s="419"/>
      <c r="B527" s="435"/>
      <c r="C527" s="419"/>
      <c r="D527" s="509"/>
      <c r="E527" s="510"/>
      <c r="F527" s="510"/>
      <c r="G527" s="419"/>
      <c r="H527" s="511"/>
      <c r="I527" s="419"/>
      <c r="K527" s="419"/>
      <c r="L527" s="419"/>
      <c r="M527" s="419"/>
      <c r="N527" s="419"/>
      <c r="O527" s="419"/>
      <c r="P527" s="419"/>
      <c r="Q527" s="419"/>
      <c r="R527" s="419"/>
      <c r="S527" s="419"/>
      <c r="T527" s="419"/>
      <c r="U527" s="419"/>
    </row>
    <row r="528" spans="1:21" ht="18">
      <c r="A528" s="419"/>
      <c r="B528" s="435"/>
      <c r="C528" s="419"/>
      <c r="D528" s="509"/>
      <c r="E528" s="510"/>
      <c r="F528" s="510"/>
      <c r="G528" s="419"/>
      <c r="H528" s="511"/>
      <c r="I528" s="419"/>
      <c r="K528" s="419"/>
      <c r="L528" s="419"/>
      <c r="M528" s="419"/>
      <c r="N528" s="419"/>
      <c r="O528" s="419"/>
      <c r="P528" s="419"/>
      <c r="Q528" s="419"/>
      <c r="R528" s="419"/>
      <c r="S528" s="419"/>
      <c r="T528" s="419"/>
      <c r="U528" s="419"/>
    </row>
    <row r="529" spans="1:21" ht="18">
      <c r="A529" s="419"/>
      <c r="B529" s="435"/>
      <c r="C529" s="419"/>
      <c r="D529" s="509"/>
      <c r="E529" s="510"/>
      <c r="F529" s="510"/>
      <c r="G529" s="419"/>
      <c r="H529" s="511"/>
      <c r="I529" s="419"/>
      <c r="K529" s="419"/>
      <c r="L529" s="419"/>
      <c r="M529" s="419"/>
      <c r="N529" s="419"/>
      <c r="O529" s="419"/>
      <c r="P529" s="419"/>
      <c r="Q529" s="419"/>
      <c r="R529" s="419"/>
      <c r="S529" s="419"/>
      <c r="T529" s="419"/>
      <c r="U529" s="419"/>
    </row>
    <row r="530" spans="1:21" ht="18">
      <c r="A530" s="419"/>
      <c r="B530" s="435"/>
      <c r="C530" s="419"/>
      <c r="D530" s="509"/>
      <c r="E530" s="510"/>
      <c r="F530" s="510"/>
      <c r="G530" s="419"/>
      <c r="H530" s="511"/>
      <c r="I530" s="419"/>
      <c r="K530" s="419"/>
      <c r="L530" s="419"/>
      <c r="M530" s="419"/>
      <c r="N530" s="419"/>
      <c r="O530" s="419"/>
      <c r="P530" s="419"/>
      <c r="Q530" s="419"/>
      <c r="R530" s="419"/>
      <c r="S530" s="419"/>
      <c r="T530" s="419"/>
      <c r="U530" s="419"/>
    </row>
    <row r="531" spans="1:21" ht="18">
      <c r="A531" s="419"/>
      <c r="B531" s="435"/>
      <c r="C531" s="419"/>
      <c r="D531" s="509"/>
      <c r="E531" s="510"/>
      <c r="F531" s="510"/>
      <c r="G531" s="419"/>
      <c r="H531" s="511"/>
      <c r="I531" s="419"/>
      <c r="K531" s="419"/>
      <c r="L531" s="419"/>
      <c r="M531" s="419"/>
      <c r="N531" s="419"/>
      <c r="O531" s="419"/>
      <c r="P531" s="419"/>
      <c r="Q531" s="419"/>
      <c r="R531" s="419"/>
      <c r="S531" s="419"/>
      <c r="T531" s="419"/>
      <c r="U531" s="419"/>
    </row>
    <row r="532" spans="1:21" ht="18">
      <c r="A532" s="419"/>
      <c r="B532" s="435"/>
      <c r="C532" s="419"/>
      <c r="D532" s="509"/>
      <c r="E532" s="510"/>
      <c r="F532" s="510"/>
      <c r="G532" s="419"/>
      <c r="H532" s="511"/>
      <c r="I532" s="419"/>
      <c r="K532" s="419"/>
      <c r="L532" s="419"/>
      <c r="M532" s="419"/>
      <c r="N532" s="419"/>
      <c r="O532" s="419"/>
      <c r="P532" s="419"/>
      <c r="Q532" s="419"/>
      <c r="R532" s="419"/>
      <c r="S532" s="419"/>
      <c r="T532" s="419"/>
      <c r="U532" s="419"/>
    </row>
    <row r="533" spans="1:21" ht="18">
      <c r="A533" s="419"/>
      <c r="B533" s="435"/>
      <c r="C533" s="419"/>
      <c r="D533" s="509"/>
      <c r="E533" s="510"/>
      <c r="F533" s="510"/>
      <c r="G533" s="419"/>
      <c r="H533" s="511"/>
      <c r="I533" s="419"/>
      <c r="K533" s="419"/>
      <c r="L533" s="419"/>
      <c r="M533" s="419"/>
      <c r="N533" s="419"/>
      <c r="O533" s="419"/>
      <c r="P533" s="419"/>
      <c r="Q533" s="419"/>
      <c r="R533" s="419"/>
      <c r="S533" s="419"/>
      <c r="T533" s="419"/>
      <c r="U533" s="419"/>
    </row>
    <row r="534" spans="1:21" ht="18">
      <c r="A534" s="419"/>
      <c r="B534" s="435"/>
      <c r="C534" s="419"/>
      <c r="D534" s="509"/>
      <c r="E534" s="510"/>
      <c r="F534" s="510"/>
      <c r="G534" s="419"/>
      <c r="H534" s="511"/>
      <c r="I534" s="419"/>
      <c r="K534" s="419"/>
      <c r="L534" s="419"/>
      <c r="M534" s="419"/>
      <c r="N534" s="419"/>
      <c r="O534" s="419"/>
      <c r="P534" s="419"/>
      <c r="Q534" s="419"/>
      <c r="R534" s="419"/>
      <c r="S534" s="419"/>
      <c r="T534" s="419"/>
      <c r="U534" s="419"/>
    </row>
    <row r="535" spans="1:21" ht="18">
      <c r="A535" s="419"/>
      <c r="B535" s="435"/>
      <c r="C535" s="419"/>
      <c r="D535" s="509"/>
      <c r="E535" s="510"/>
      <c r="F535" s="510"/>
      <c r="G535" s="419"/>
      <c r="H535" s="511"/>
      <c r="I535" s="419"/>
      <c r="K535" s="419"/>
      <c r="L535" s="419"/>
      <c r="M535" s="419"/>
      <c r="N535" s="419"/>
      <c r="O535" s="419"/>
      <c r="P535" s="419"/>
      <c r="Q535" s="419"/>
      <c r="R535" s="419"/>
      <c r="S535" s="419"/>
      <c r="T535" s="419"/>
      <c r="U535" s="419"/>
    </row>
    <row r="536" spans="1:21" ht="18">
      <c r="A536" s="419"/>
      <c r="B536" s="435"/>
      <c r="C536" s="419"/>
      <c r="D536" s="509"/>
      <c r="E536" s="510"/>
      <c r="F536" s="510"/>
      <c r="G536" s="419"/>
      <c r="H536" s="511"/>
      <c r="I536" s="419"/>
      <c r="K536" s="419"/>
      <c r="L536" s="419"/>
      <c r="M536" s="419"/>
      <c r="N536" s="419"/>
      <c r="O536" s="419"/>
      <c r="P536" s="419"/>
      <c r="Q536" s="419"/>
      <c r="R536" s="419"/>
      <c r="S536" s="419"/>
      <c r="T536" s="419"/>
      <c r="U536" s="419"/>
    </row>
    <row r="537" spans="1:21" ht="18">
      <c r="A537" s="419"/>
      <c r="B537" s="435"/>
      <c r="C537" s="419"/>
      <c r="D537" s="509"/>
      <c r="E537" s="510"/>
      <c r="F537" s="510"/>
      <c r="G537" s="419"/>
      <c r="H537" s="511"/>
      <c r="I537" s="419"/>
      <c r="K537" s="419"/>
      <c r="L537" s="419"/>
      <c r="M537" s="419"/>
      <c r="N537" s="419"/>
      <c r="O537" s="419"/>
      <c r="P537" s="419"/>
      <c r="Q537" s="419"/>
      <c r="R537" s="419"/>
      <c r="S537" s="419"/>
      <c r="T537" s="419"/>
      <c r="U537" s="419"/>
    </row>
    <row r="538" spans="1:21" ht="18">
      <c r="A538" s="419"/>
      <c r="B538" s="435"/>
      <c r="C538" s="419"/>
      <c r="D538" s="509"/>
      <c r="E538" s="510"/>
      <c r="F538" s="510"/>
      <c r="G538" s="419"/>
      <c r="H538" s="511"/>
      <c r="I538" s="419"/>
      <c r="K538" s="419"/>
      <c r="L538" s="419"/>
      <c r="M538" s="419"/>
      <c r="N538" s="419"/>
      <c r="O538" s="419"/>
      <c r="P538" s="419"/>
      <c r="Q538" s="419"/>
      <c r="R538" s="419"/>
      <c r="S538" s="419"/>
      <c r="T538" s="419"/>
      <c r="U538" s="419"/>
    </row>
    <row r="539" spans="1:21" ht="18">
      <c r="A539" s="419"/>
      <c r="B539" s="435"/>
      <c r="C539" s="419"/>
      <c r="D539" s="509"/>
      <c r="E539" s="510"/>
      <c r="F539" s="510"/>
      <c r="G539" s="419"/>
      <c r="H539" s="511"/>
      <c r="I539" s="419"/>
      <c r="K539" s="419"/>
      <c r="L539" s="419"/>
      <c r="M539" s="419"/>
      <c r="N539" s="419"/>
      <c r="O539" s="419"/>
      <c r="P539" s="419"/>
      <c r="Q539" s="419"/>
      <c r="R539" s="419"/>
      <c r="S539" s="419"/>
      <c r="T539" s="419"/>
      <c r="U539" s="419"/>
    </row>
    <row r="540" spans="1:21" ht="18">
      <c r="A540" s="419"/>
      <c r="B540" s="435"/>
      <c r="C540" s="419"/>
      <c r="D540" s="509"/>
      <c r="E540" s="510"/>
      <c r="F540" s="510"/>
      <c r="G540" s="419"/>
      <c r="H540" s="511"/>
      <c r="I540" s="419"/>
      <c r="K540" s="419"/>
      <c r="L540" s="419"/>
      <c r="M540" s="419"/>
      <c r="N540" s="419"/>
      <c r="O540" s="419"/>
      <c r="P540" s="419"/>
      <c r="Q540" s="419"/>
      <c r="R540" s="419"/>
      <c r="S540" s="419"/>
      <c r="T540" s="419"/>
      <c r="U540" s="419"/>
    </row>
    <row r="541" spans="1:21" ht="18">
      <c r="A541" s="419"/>
      <c r="B541" s="435"/>
      <c r="C541" s="419"/>
      <c r="D541" s="509"/>
      <c r="E541" s="510"/>
      <c r="F541" s="510"/>
      <c r="G541" s="419"/>
      <c r="H541" s="511"/>
      <c r="I541" s="419"/>
      <c r="K541" s="419"/>
      <c r="L541" s="419"/>
      <c r="M541" s="419"/>
      <c r="N541" s="419"/>
      <c r="O541" s="419"/>
      <c r="P541" s="419"/>
      <c r="Q541" s="419"/>
      <c r="R541" s="419"/>
      <c r="S541" s="419"/>
      <c r="T541" s="419"/>
      <c r="U541" s="419"/>
    </row>
    <row r="542" spans="1:21" ht="18">
      <c r="A542" s="419"/>
      <c r="B542" s="435"/>
      <c r="C542" s="419"/>
      <c r="D542" s="509"/>
      <c r="E542" s="510"/>
      <c r="F542" s="510"/>
      <c r="G542" s="419"/>
      <c r="H542" s="511"/>
      <c r="I542" s="419"/>
      <c r="K542" s="419"/>
      <c r="L542" s="419"/>
      <c r="M542" s="419"/>
      <c r="N542" s="419"/>
      <c r="O542" s="419"/>
      <c r="P542" s="419"/>
      <c r="Q542" s="419"/>
      <c r="R542" s="419"/>
      <c r="S542" s="419"/>
      <c r="T542" s="419"/>
      <c r="U542" s="419"/>
    </row>
    <row r="543" spans="1:21" ht="18">
      <c r="A543" s="419"/>
      <c r="B543" s="435"/>
      <c r="C543" s="419"/>
      <c r="D543" s="509"/>
      <c r="E543" s="510"/>
      <c r="F543" s="510"/>
      <c r="G543" s="419"/>
      <c r="H543" s="511"/>
      <c r="I543" s="419"/>
      <c r="K543" s="419"/>
      <c r="L543" s="419"/>
      <c r="M543" s="419"/>
      <c r="N543" s="419"/>
      <c r="O543" s="419"/>
      <c r="P543" s="419"/>
      <c r="Q543" s="419"/>
      <c r="R543" s="419"/>
      <c r="S543" s="419"/>
      <c r="T543" s="419"/>
      <c r="U543" s="419"/>
    </row>
    <row r="544" spans="1:21" ht="18">
      <c r="A544" s="419"/>
      <c r="B544" s="435"/>
      <c r="C544" s="419"/>
      <c r="D544" s="509"/>
      <c r="E544" s="510"/>
      <c r="F544" s="510"/>
      <c r="G544" s="419"/>
      <c r="H544" s="511"/>
      <c r="I544" s="419"/>
      <c r="K544" s="419"/>
      <c r="L544" s="419"/>
      <c r="M544" s="419"/>
      <c r="N544" s="419"/>
      <c r="O544" s="419"/>
      <c r="P544" s="419"/>
      <c r="Q544" s="419"/>
      <c r="R544" s="419"/>
      <c r="S544" s="419"/>
      <c r="T544" s="419"/>
      <c r="U544" s="419"/>
    </row>
    <row r="545" spans="1:21" ht="18">
      <c r="A545" s="419"/>
      <c r="B545" s="435"/>
      <c r="C545" s="419"/>
      <c r="D545" s="509"/>
      <c r="E545" s="510"/>
      <c r="F545" s="510"/>
      <c r="G545" s="419"/>
      <c r="H545" s="511"/>
      <c r="I545" s="419"/>
      <c r="K545" s="419"/>
      <c r="L545" s="419"/>
      <c r="M545" s="419"/>
      <c r="N545" s="419"/>
      <c r="O545" s="419"/>
      <c r="P545" s="419"/>
      <c r="Q545" s="419"/>
      <c r="R545" s="419"/>
      <c r="S545" s="419"/>
      <c r="T545" s="419"/>
      <c r="U545" s="419"/>
    </row>
    <row r="546" spans="1:21" ht="18">
      <c r="A546" s="419"/>
      <c r="B546" s="435"/>
      <c r="C546" s="419"/>
      <c r="D546" s="509"/>
      <c r="E546" s="510"/>
      <c r="F546" s="510"/>
      <c r="G546" s="419"/>
      <c r="H546" s="511"/>
      <c r="I546" s="419"/>
      <c r="K546" s="419"/>
      <c r="L546" s="419"/>
      <c r="M546" s="419"/>
      <c r="N546" s="419"/>
      <c r="O546" s="419"/>
      <c r="P546" s="419"/>
      <c r="Q546" s="419"/>
      <c r="R546" s="419"/>
      <c r="S546" s="419"/>
      <c r="T546" s="419"/>
      <c r="U546" s="419"/>
    </row>
    <row r="547" spans="1:21" ht="18">
      <c r="A547" s="419"/>
      <c r="B547" s="435"/>
      <c r="C547" s="419"/>
      <c r="D547" s="509"/>
      <c r="E547" s="510"/>
      <c r="F547" s="510"/>
      <c r="G547" s="419"/>
      <c r="H547" s="511"/>
      <c r="I547" s="419"/>
      <c r="K547" s="419"/>
      <c r="L547" s="419"/>
      <c r="M547" s="419"/>
      <c r="N547" s="419"/>
      <c r="O547" s="419"/>
      <c r="P547" s="419"/>
      <c r="Q547" s="419"/>
      <c r="R547" s="419"/>
      <c r="S547" s="419"/>
      <c r="T547" s="419"/>
      <c r="U547" s="419"/>
    </row>
    <row r="548" spans="1:21" ht="18">
      <c r="A548" s="419"/>
      <c r="B548" s="435"/>
      <c r="C548" s="419"/>
      <c r="D548" s="509"/>
      <c r="E548" s="510"/>
      <c r="F548" s="510"/>
      <c r="G548" s="419"/>
      <c r="H548" s="511"/>
      <c r="I548" s="419"/>
      <c r="K548" s="419"/>
      <c r="L548" s="419"/>
      <c r="M548" s="419"/>
      <c r="N548" s="419"/>
      <c r="O548" s="419"/>
      <c r="P548" s="419"/>
      <c r="Q548" s="419"/>
      <c r="R548" s="419"/>
      <c r="S548" s="419"/>
      <c r="T548" s="419"/>
      <c r="U548" s="419"/>
    </row>
    <row r="549" spans="1:21" ht="18">
      <c r="A549" s="419"/>
      <c r="B549" s="435"/>
      <c r="C549" s="419"/>
      <c r="D549" s="509"/>
      <c r="E549" s="510"/>
      <c r="F549" s="510"/>
      <c r="G549" s="419"/>
      <c r="H549" s="511"/>
      <c r="I549" s="419"/>
      <c r="K549" s="419"/>
      <c r="L549" s="419"/>
      <c r="M549" s="419"/>
      <c r="N549" s="419"/>
      <c r="O549" s="419"/>
      <c r="P549" s="419"/>
      <c r="Q549" s="419"/>
      <c r="R549" s="419"/>
      <c r="S549" s="419"/>
      <c r="T549" s="419"/>
      <c r="U549" s="419"/>
    </row>
    <row r="550" spans="1:21" ht="18">
      <c r="A550" s="419"/>
      <c r="B550" s="435"/>
      <c r="C550" s="419"/>
      <c r="D550" s="509"/>
      <c r="E550" s="510"/>
      <c r="F550" s="510"/>
      <c r="G550" s="419"/>
      <c r="H550" s="511"/>
      <c r="I550" s="419"/>
      <c r="K550" s="419"/>
      <c r="L550" s="419"/>
      <c r="M550" s="419"/>
      <c r="N550" s="419"/>
      <c r="O550" s="419"/>
      <c r="P550" s="419"/>
      <c r="Q550" s="419"/>
      <c r="R550" s="419"/>
      <c r="S550" s="419"/>
      <c r="T550" s="419"/>
      <c r="U550" s="419"/>
    </row>
    <row r="551" spans="1:21" ht="18">
      <c r="A551" s="419"/>
      <c r="B551" s="435"/>
      <c r="C551" s="419"/>
      <c r="D551" s="509"/>
      <c r="E551" s="510"/>
      <c r="F551" s="510"/>
      <c r="G551" s="419"/>
      <c r="H551" s="511"/>
      <c r="I551" s="419"/>
      <c r="K551" s="419"/>
      <c r="L551" s="419"/>
      <c r="M551" s="419"/>
      <c r="N551" s="419"/>
      <c r="O551" s="419"/>
      <c r="P551" s="419"/>
      <c r="Q551" s="419"/>
      <c r="R551" s="419"/>
      <c r="S551" s="419"/>
      <c r="T551" s="419"/>
      <c r="U551" s="419"/>
    </row>
    <row r="552" spans="1:21" ht="18">
      <c r="A552" s="419"/>
      <c r="B552" s="435"/>
      <c r="C552" s="419"/>
      <c r="D552" s="509"/>
      <c r="E552" s="510"/>
      <c r="F552" s="510"/>
      <c r="G552" s="419"/>
      <c r="H552" s="511"/>
      <c r="I552" s="419"/>
      <c r="K552" s="419"/>
      <c r="L552" s="419"/>
      <c r="M552" s="419"/>
      <c r="N552" s="419"/>
      <c r="O552" s="419"/>
      <c r="P552" s="419"/>
      <c r="Q552" s="419"/>
      <c r="R552" s="419"/>
      <c r="S552" s="419"/>
      <c r="T552" s="419"/>
      <c r="U552" s="419"/>
    </row>
    <row r="553" spans="1:21" ht="18">
      <c r="A553" s="419"/>
      <c r="B553" s="435"/>
      <c r="C553" s="419"/>
      <c r="D553" s="509"/>
      <c r="E553" s="510"/>
      <c r="F553" s="510"/>
      <c r="G553" s="419"/>
      <c r="H553" s="511"/>
      <c r="I553" s="419"/>
      <c r="K553" s="419"/>
      <c r="L553" s="419"/>
      <c r="M553" s="419"/>
      <c r="N553" s="419"/>
      <c r="O553" s="419"/>
      <c r="P553" s="419"/>
      <c r="Q553" s="419"/>
      <c r="R553" s="419"/>
      <c r="S553" s="419"/>
      <c r="T553" s="419"/>
      <c r="U553" s="419"/>
    </row>
    <row r="554" spans="1:21" ht="18">
      <c r="A554" s="419"/>
      <c r="B554" s="435"/>
      <c r="C554" s="419"/>
      <c r="D554" s="509"/>
      <c r="E554" s="510"/>
      <c r="F554" s="510"/>
      <c r="G554" s="419"/>
      <c r="H554" s="511"/>
      <c r="I554" s="419"/>
      <c r="K554" s="419"/>
      <c r="L554" s="419"/>
      <c r="M554" s="419"/>
      <c r="N554" s="419"/>
      <c r="O554" s="419"/>
      <c r="P554" s="419"/>
      <c r="Q554" s="419"/>
      <c r="R554" s="419"/>
      <c r="S554" s="419"/>
      <c r="T554" s="419"/>
      <c r="U554" s="419"/>
    </row>
    <row r="555" spans="1:21" ht="18">
      <c r="A555" s="419"/>
      <c r="B555" s="435"/>
      <c r="C555" s="419"/>
      <c r="D555" s="509"/>
      <c r="E555" s="510"/>
      <c r="F555" s="510"/>
      <c r="G555" s="419"/>
      <c r="H555" s="511"/>
      <c r="I555" s="419"/>
      <c r="K555" s="419"/>
      <c r="L555" s="419"/>
      <c r="M555" s="419"/>
      <c r="N555" s="419"/>
      <c r="O555" s="419"/>
      <c r="P555" s="419"/>
      <c r="Q555" s="419"/>
      <c r="R555" s="419"/>
      <c r="S555" s="419"/>
      <c r="T555" s="419"/>
      <c r="U555" s="419"/>
    </row>
    <row r="556" spans="1:21" ht="18">
      <c r="A556" s="419"/>
      <c r="B556" s="435"/>
      <c r="C556" s="419"/>
      <c r="D556" s="509"/>
      <c r="E556" s="510"/>
      <c r="F556" s="510"/>
      <c r="G556" s="419"/>
      <c r="H556" s="511"/>
      <c r="I556" s="419"/>
      <c r="K556" s="419"/>
      <c r="L556" s="419"/>
      <c r="M556" s="419"/>
      <c r="N556" s="419"/>
      <c r="O556" s="419"/>
      <c r="P556" s="419"/>
      <c r="Q556" s="419"/>
      <c r="R556" s="419"/>
      <c r="S556" s="419"/>
      <c r="T556" s="419"/>
      <c r="U556" s="419"/>
    </row>
    <row r="557" spans="1:21" ht="18">
      <c r="A557" s="419"/>
      <c r="B557" s="435"/>
      <c r="C557" s="419"/>
      <c r="D557" s="509"/>
      <c r="E557" s="510"/>
      <c r="F557" s="510"/>
      <c r="G557" s="419"/>
      <c r="H557" s="511"/>
      <c r="I557" s="419"/>
      <c r="K557" s="419"/>
      <c r="L557" s="419"/>
      <c r="M557" s="419"/>
      <c r="N557" s="419"/>
      <c r="O557" s="419"/>
      <c r="P557" s="419"/>
      <c r="Q557" s="419"/>
      <c r="R557" s="419"/>
      <c r="S557" s="419"/>
      <c r="T557" s="419"/>
      <c r="U557" s="419"/>
    </row>
    <row r="558" spans="1:21" ht="18">
      <c r="A558" s="419"/>
      <c r="B558" s="435"/>
      <c r="C558" s="419"/>
      <c r="D558" s="509"/>
      <c r="E558" s="510"/>
      <c r="F558" s="510"/>
      <c r="G558" s="419"/>
      <c r="H558" s="511"/>
      <c r="I558" s="419"/>
      <c r="K558" s="419"/>
      <c r="L558" s="419"/>
      <c r="M558" s="419"/>
      <c r="N558" s="419"/>
      <c r="O558" s="419"/>
      <c r="P558" s="419"/>
      <c r="Q558" s="419"/>
      <c r="R558" s="419"/>
      <c r="S558" s="419"/>
      <c r="T558" s="419"/>
      <c r="U558" s="419"/>
    </row>
    <row r="559" spans="1:21" ht="18">
      <c r="A559" s="419"/>
      <c r="B559" s="435"/>
      <c r="C559" s="419"/>
      <c r="D559" s="509"/>
      <c r="E559" s="510"/>
      <c r="F559" s="510"/>
      <c r="G559" s="419"/>
      <c r="H559" s="511"/>
      <c r="I559" s="419"/>
      <c r="K559" s="419"/>
      <c r="L559" s="419"/>
      <c r="M559" s="419"/>
      <c r="N559" s="419"/>
      <c r="O559" s="419"/>
      <c r="P559" s="419"/>
      <c r="Q559" s="419"/>
      <c r="R559" s="419"/>
      <c r="S559" s="419"/>
      <c r="T559" s="419"/>
      <c r="U559" s="419"/>
    </row>
    <row r="560" spans="1:21" ht="18">
      <c r="A560" s="419"/>
      <c r="B560" s="435"/>
      <c r="C560" s="419"/>
      <c r="D560" s="509"/>
      <c r="E560" s="510"/>
      <c r="F560" s="510"/>
      <c r="G560" s="419"/>
      <c r="H560" s="511"/>
      <c r="I560" s="419"/>
      <c r="K560" s="419"/>
      <c r="L560" s="419"/>
      <c r="M560" s="419"/>
      <c r="N560" s="419"/>
      <c r="O560" s="419"/>
      <c r="P560" s="419"/>
      <c r="Q560" s="419"/>
      <c r="R560" s="419"/>
      <c r="S560" s="419"/>
      <c r="T560" s="419"/>
      <c r="U560" s="419"/>
    </row>
    <row r="561" spans="1:21" ht="18">
      <c r="A561" s="419"/>
      <c r="B561" s="435"/>
      <c r="C561" s="419"/>
      <c r="D561" s="509"/>
      <c r="E561" s="510"/>
      <c r="F561" s="510"/>
      <c r="G561" s="419"/>
      <c r="H561" s="511"/>
      <c r="I561" s="419"/>
      <c r="K561" s="419"/>
      <c r="L561" s="419"/>
      <c r="M561" s="419"/>
      <c r="N561" s="419"/>
      <c r="O561" s="419"/>
      <c r="P561" s="419"/>
      <c r="Q561" s="419"/>
      <c r="R561" s="419"/>
      <c r="S561" s="419"/>
      <c r="T561" s="419"/>
      <c r="U561" s="419"/>
    </row>
    <row r="562" spans="1:21" ht="18">
      <c r="A562" s="419"/>
      <c r="B562" s="435"/>
      <c r="C562" s="419"/>
      <c r="D562" s="509"/>
      <c r="E562" s="510"/>
      <c r="F562" s="510"/>
      <c r="G562" s="419"/>
      <c r="H562" s="511"/>
      <c r="I562" s="419"/>
      <c r="K562" s="419"/>
      <c r="L562" s="419"/>
      <c r="M562" s="419"/>
      <c r="N562" s="419"/>
      <c r="O562" s="419"/>
      <c r="P562" s="419"/>
      <c r="Q562" s="419"/>
      <c r="R562" s="419"/>
      <c r="S562" s="419"/>
      <c r="T562" s="419"/>
      <c r="U562" s="419"/>
    </row>
    <row r="563" spans="1:21" ht="18">
      <c r="A563" s="419"/>
      <c r="B563" s="435"/>
      <c r="C563" s="419"/>
      <c r="D563" s="509"/>
      <c r="E563" s="510"/>
      <c r="F563" s="510"/>
      <c r="G563" s="419"/>
      <c r="H563" s="511"/>
      <c r="I563" s="419"/>
      <c r="K563" s="419"/>
      <c r="L563" s="419"/>
      <c r="M563" s="419"/>
      <c r="N563" s="419"/>
      <c r="O563" s="419"/>
      <c r="P563" s="419"/>
      <c r="Q563" s="419"/>
      <c r="R563" s="419"/>
      <c r="S563" s="419"/>
      <c r="T563" s="419"/>
      <c r="U563" s="419"/>
    </row>
    <row r="564" spans="1:21" ht="18">
      <c r="A564" s="419"/>
      <c r="B564" s="435"/>
      <c r="C564" s="419"/>
      <c r="D564" s="509"/>
      <c r="E564" s="510"/>
      <c r="F564" s="510"/>
      <c r="G564" s="419"/>
      <c r="H564" s="511"/>
      <c r="I564" s="419"/>
      <c r="K564" s="419"/>
      <c r="L564" s="419"/>
      <c r="M564" s="419"/>
      <c r="N564" s="419"/>
      <c r="O564" s="419"/>
      <c r="P564" s="419"/>
      <c r="Q564" s="419"/>
      <c r="R564" s="419"/>
      <c r="S564" s="419"/>
      <c r="T564" s="419"/>
      <c r="U564" s="419"/>
    </row>
    <row r="565" spans="1:21" ht="18">
      <c r="A565" s="419"/>
      <c r="B565" s="435"/>
      <c r="C565" s="419"/>
      <c r="D565" s="509"/>
      <c r="E565" s="510"/>
      <c r="F565" s="510"/>
      <c r="G565" s="419"/>
      <c r="H565" s="511"/>
      <c r="I565" s="419"/>
      <c r="K565" s="419"/>
      <c r="L565" s="419"/>
      <c r="M565" s="419"/>
      <c r="N565" s="419"/>
      <c r="O565" s="419"/>
      <c r="P565" s="419"/>
      <c r="Q565" s="419"/>
      <c r="R565" s="419"/>
      <c r="S565" s="419"/>
      <c r="T565" s="419"/>
      <c r="U565" s="419"/>
    </row>
    <row r="566" spans="1:21" ht="18">
      <c r="A566" s="419"/>
      <c r="B566" s="435"/>
      <c r="C566" s="419"/>
      <c r="D566" s="509"/>
      <c r="E566" s="510"/>
      <c r="F566" s="510"/>
      <c r="G566" s="419"/>
      <c r="H566" s="511"/>
      <c r="I566" s="419"/>
      <c r="K566" s="419"/>
      <c r="L566" s="419"/>
      <c r="M566" s="419"/>
      <c r="N566" s="419"/>
      <c r="O566" s="419"/>
      <c r="P566" s="419"/>
      <c r="Q566" s="419"/>
      <c r="R566" s="419"/>
      <c r="S566" s="419"/>
      <c r="T566" s="419"/>
      <c r="U566" s="419"/>
    </row>
    <row r="567" spans="1:21" ht="18">
      <c r="A567" s="419"/>
      <c r="B567" s="435"/>
      <c r="C567" s="419"/>
      <c r="D567" s="509"/>
      <c r="E567" s="510"/>
      <c r="F567" s="510"/>
      <c r="G567" s="419"/>
      <c r="H567" s="511"/>
      <c r="I567" s="419"/>
      <c r="K567" s="419"/>
      <c r="L567" s="419"/>
      <c r="M567" s="419"/>
      <c r="N567" s="419"/>
      <c r="O567" s="419"/>
      <c r="P567" s="419"/>
      <c r="Q567" s="419"/>
      <c r="R567" s="419"/>
      <c r="S567" s="419"/>
      <c r="T567" s="419"/>
      <c r="U567" s="419"/>
    </row>
    <row r="568" spans="1:21" ht="18">
      <c r="A568" s="419"/>
      <c r="B568" s="435"/>
      <c r="C568" s="419"/>
      <c r="D568" s="509"/>
      <c r="E568" s="510"/>
      <c r="F568" s="510"/>
      <c r="G568" s="419"/>
      <c r="H568" s="511"/>
      <c r="I568" s="419"/>
      <c r="K568" s="419"/>
      <c r="L568" s="419"/>
      <c r="M568" s="419"/>
      <c r="N568" s="419"/>
      <c r="O568" s="419"/>
      <c r="P568" s="419"/>
      <c r="Q568" s="419"/>
      <c r="R568" s="419"/>
      <c r="S568" s="419"/>
      <c r="T568" s="419"/>
      <c r="U568" s="419"/>
    </row>
    <row r="569" spans="1:21" ht="18">
      <c r="A569" s="419"/>
      <c r="B569" s="435"/>
      <c r="C569" s="419"/>
      <c r="D569" s="509"/>
      <c r="E569" s="510"/>
      <c r="F569" s="510"/>
      <c r="G569" s="419"/>
      <c r="H569" s="511"/>
      <c r="I569" s="419"/>
      <c r="K569" s="419"/>
      <c r="L569" s="419"/>
      <c r="M569" s="419"/>
      <c r="N569" s="419"/>
      <c r="O569" s="419"/>
      <c r="P569" s="419"/>
      <c r="Q569" s="419"/>
      <c r="R569" s="419"/>
      <c r="S569" s="419"/>
      <c r="T569" s="419"/>
      <c r="U569" s="419"/>
    </row>
    <row r="570" spans="1:21" ht="18">
      <c r="A570" s="419"/>
      <c r="B570" s="435"/>
      <c r="C570" s="419"/>
      <c r="D570" s="509"/>
      <c r="E570" s="510"/>
      <c r="F570" s="510"/>
      <c r="G570" s="419"/>
      <c r="H570" s="511"/>
      <c r="I570" s="419"/>
      <c r="K570" s="419"/>
      <c r="L570" s="419"/>
      <c r="M570" s="419"/>
      <c r="N570" s="419"/>
      <c r="O570" s="419"/>
      <c r="P570" s="419"/>
      <c r="Q570" s="419"/>
      <c r="R570" s="419"/>
      <c r="S570" s="419"/>
      <c r="T570" s="419"/>
      <c r="U570" s="419"/>
    </row>
    <row r="571" spans="1:21" ht="18">
      <c r="A571" s="419"/>
      <c r="B571" s="435"/>
      <c r="C571" s="419"/>
      <c r="D571" s="509"/>
      <c r="E571" s="510"/>
      <c r="F571" s="510"/>
      <c r="G571" s="419"/>
      <c r="H571" s="511"/>
      <c r="I571" s="419"/>
      <c r="K571" s="419"/>
      <c r="L571" s="419"/>
      <c r="M571" s="419"/>
      <c r="N571" s="419"/>
      <c r="O571" s="419"/>
      <c r="P571" s="419"/>
      <c r="Q571" s="419"/>
      <c r="R571" s="419"/>
      <c r="S571" s="419"/>
      <c r="T571" s="419"/>
      <c r="U571" s="419"/>
    </row>
    <row r="572" spans="1:21" ht="18">
      <c r="A572" s="419"/>
      <c r="B572" s="435"/>
      <c r="C572" s="419"/>
      <c r="D572" s="509"/>
      <c r="E572" s="510"/>
      <c r="F572" s="510"/>
      <c r="G572" s="419"/>
      <c r="H572" s="511"/>
      <c r="I572" s="419"/>
      <c r="K572" s="419"/>
      <c r="L572" s="419"/>
      <c r="M572" s="419"/>
      <c r="N572" s="419"/>
      <c r="O572" s="419"/>
      <c r="P572" s="419"/>
      <c r="Q572" s="419"/>
      <c r="R572" s="419"/>
      <c r="S572" s="419"/>
      <c r="T572" s="419"/>
      <c r="U572" s="419"/>
    </row>
    <row r="573" spans="1:21" ht="18">
      <c r="A573" s="419"/>
      <c r="B573" s="435"/>
      <c r="C573" s="419"/>
      <c r="D573" s="509"/>
      <c r="E573" s="510"/>
      <c r="F573" s="510"/>
      <c r="G573" s="419"/>
      <c r="H573" s="511"/>
      <c r="I573" s="419"/>
      <c r="K573" s="419"/>
      <c r="L573" s="419"/>
      <c r="M573" s="419"/>
      <c r="N573" s="419"/>
      <c r="O573" s="419"/>
      <c r="P573" s="419"/>
      <c r="Q573" s="419"/>
      <c r="R573" s="419"/>
      <c r="S573" s="419"/>
      <c r="T573" s="419"/>
      <c r="U573" s="419"/>
    </row>
    <row r="574" spans="1:21" ht="18">
      <c r="A574" s="419"/>
      <c r="B574" s="435"/>
      <c r="C574" s="419"/>
      <c r="D574" s="509"/>
      <c r="E574" s="510"/>
      <c r="F574" s="510"/>
      <c r="G574" s="419"/>
      <c r="H574" s="511"/>
      <c r="I574" s="419"/>
      <c r="K574" s="419"/>
      <c r="L574" s="419"/>
      <c r="M574" s="419"/>
      <c r="N574" s="419"/>
      <c r="O574" s="419"/>
      <c r="P574" s="419"/>
      <c r="Q574" s="419"/>
      <c r="R574" s="419"/>
      <c r="S574" s="419"/>
      <c r="T574" s="419"/>
      <c r="U574" s="419"/>
    </row>
    <row r="575" spans="1:21" ht="18">
      <c r="A575" s="419"/>
      <c r="B575" s="435"/>
      <c r="C575" s="419"/>
      <c r="D575" s="509"/>
      <c r="E575" s="510"/>
      <c r="F575" s="510"/>
      <c r="G575" s="419"/>
      <c r="H575" s="511"/>
      <c r="I575" s="419"/>
      <c r="K575" s="419"/>
      <c r="L575" s="419"/>
      <c r="M575" s="419"/>
      <c r="N575" s="419"/>
      <c r="O575" s="419"/>
      <c r="P575" s="419"/>
      <c r="Q575" s="419"/>
      <c r="R575" s="419"/>
      <c r="S575" s="419"/>
      <c r="T575" s="419"/>
      <c r="U575" s="419"/>
    </row>
    <row r="576" spans="1:21" ht="18">
      <c r="A576" s="419"/>
      <c r="B576" s="435"/>
      <c r="C576" s="419"/>
      <c r="D576" s="509"/>
      <c r="E576" s="510"/>
      <c r="F576" s="510"/>
      <c r="G576" s="419"/>
      <c r="H576" s="511"/>
      <c r="I576" s="419"/>
      <c r="K576" s="419"/>
      <c r="L576" s="419"/>
      <c r="M576" s="419"/>
      <c r="N576" s="419"/>
      <c r="O576" s="419"/>
      <c r="P576" s="419"/>
      <c r="Q576" s="419"/>
      <c r="R576" s="419"/>
      <c r="S576" s="419"/>
      <c r="T576" s="419"/>
      <c r="U576" s="419"/>
    </row>
    <row r="577" spans="1:21" ht="18">
      <c r="A577" s="419"/>
      <c r="B577" s="435"/>
      <c r="C577" s="419"/>
      <c r="D577" s="509"/>
      <c r="E577" s="510"/>
      <c r="F577" s="510"/>
      <c r="G577" s="419"/>
      <c r="H577" s="511"/>
      <c r="I577" s="419"/>
      <c r="K577" s="419"/>
      <c r="L577" s="419"/>
      <c r="M577" s="419"/>
      <c r="N577" s="419"/>
      <c r="O577" s="419"/>
      <c r="P577" s="419"/>
      <c r="Q577" s="419"/>
      <c r="R577" s="419"/>
      <c r="S577" s="419"/>
      <c r="T577" s="419"/>
      <c r="U577" s="419"/>
    </row>
    <row r="578" spans="1:21" ht="18">
      <c r="A578" s="419"/>
      <c r="B578" s="435"/>
      <c r="C578" s="419"/>
      <c r="D578" s="509"/>
      <c r="E578" s="510"/>
      <c r="F578" s="510"/>
      <c r="G578" s="419"/>
      <c r="H578" s="511"/>
      <c r="I578" s="419"/>
      <c r="K578" s="419"/>
      <c r="L578" s="419"/>
      <c r="M578" s="419"/>
      <c r="N578" s="419"/>
      <c r="O578" s="419"/>
      <c r="P578" s="419"/>
      <c r="Q578" s="419"/>
      <c r="R578" s="419"/>
      <c r="S578" s="419"/>
      <c r="T578" s="419"/>
      <c r="U578" s="419"/>
    </row>
    <row r="579" spans="1:21" ht="18">
      <c r="A579" s="419"/>
      <c r="B579" s="435"/>
      <c r="C579" s="419"/>
      <c r="D579" s="509"/>
      <c r="E579" s="510"/>
      <c r="F579" s="510"/>
      <c r="G579" s="419"/>
      <c r="H579" s="511"/>
      <c r="I579" s="419"/>
      <c r="K579" s="419"/>
      <c r="L579" s="419"/>
      <c r="M579" s="419"/>
      <c r="N579" s="419"/>
      <c r="O579" s="419"/>
      <c r="P579" s="419"/>
      <c r="Q579" s="419"/>
      <c r="R579" s="419"/>
      <c r="S579" s="419"/>
      <c r="T579" s="419"/>
      <c r="U579" s="419"/>
    </row>
    <row r="580" spans="1:21" ht="18">
      <c r="A580" s="419"/>
      <c r="B580" s="435"/>
      <c r="C580" s="419"/>
      <c r="D580" s="509"/>
      <c r="E580" s="510"/>
      <c r="F580" s="510"/>
      <c r="G580" s="419"/>
      <c r="H580" s="511"/>
      <c r="I580" s="419"/>
      <c r="K580" s="419"/>
      <c r="L580" s="419"/>
      <c r="M580" s="419"/>
      <c r="N580" s="419"/>
      <c r="O580" s="419"/>
      <c r="P580" s="419"/>
      <c r="Q580" s="419"/>
      <c r="R580" s="419"/>
      <c r="S580" s="419"/>
      <c r="T580" s="419"/>
      <c r="U580" s="419"/>
    </row>
    <row r="581" spans="1:21" ht="18">
      <c r="A581" s="419"/>
      <c r="B581" s="435"/>
      <c r="C581" s="419"/>
      <c r="D581" s="509"/>
      <c r="E581" s="510"/>
      <c r="F581" s="510"/>
      <c r="G581" s="419"/>
      <c r="H581" s="511"/>
      <c r="I581" s="419"/>
      <c r="K581" s="419"/>
      <c r="L581" s="419"/>
      <c r="M581" s="419"/>
      <c r="N581" s="419"/>
      <c r="O581" s="419"/>
      <c r="P581" s="419"/>
      <c r="Q581" s="419"/>
      <c r="R581" s="419"/>
      <c r="S581" s="419"/>
      <c r="T581" s="419"/>
      <c r="U581" s="419"/>
    </row>
    <row r="582" spans="1:21" ht="18">
      <c r="A582" s="419"/>
      <c r="B582" s="435"/>
      <c r="C582" s="419"/>
      <c r="D582" s="509"/>
      <c r="E582" s="510"/>
      <c r="F582" s="510"/>
      <c r="G582" s="419"/>
      <c r="H582" s="511"/>
      <c r="I582" s="419"/>
      <c r="K582" s="419"/>
      <c r="L582" s="419"/>
      <c r="M582" s="419"/>
      <c r="N582" s="419"/>
      <c r="O582" s="419"/>
      <c r="P582" s="419"/>
      <c r="Q582" s="419"/>
      <c r="R582" s="419"/>
      <c r="S582" s="419"/>
      <c r="T582" s="419"/>
      <c r="U582" s="419"/>
    </row>
    <row r="583" spans="1:21" ht="18">
      <c r="A583" s="419"/>
      <c r="B583" s="435"/>
      <c r="C583" s="419"/>
      <c r="D583" s="509"/>
      <c r="E583" s="510"/>
      <c r="F583" s="510"/>
      <c r="G583" s="419"/>
      <c r="H583" s="511"/>
      <c r="I583" s="419"/>
      <c r="K583" s="419"/>
      <c r="L583" s="419"/>
      <c r="M583" s="419"/>
      <c r="N583" s="419"/>
      <c r="O583" s="419"/>
      <c r="P583" s="419"/>
      <c r="Q583" s="419"/>
      <c r="R583" s="419"/>
      <c r="S583" s="419"/>
      <c r="T583" s="419"/>
      <c r="U583" s="419"/>
    </row>
    <row r="584" spans="1:21" ht="18">
      <c r="A584" s="419"/>
      <c r="B584" s="435"/>
      <c r="C584" s="419"/>
      <c r="D584" s="509"/>
      <c r="E584" s="510"/>
      <c r="F584" s="510"/>
      <c r="G584" s="419"/>
      <c r="H584" s="511"/>
      <c r="I584" s="419"/>
      <c r="K584" s="419"/>
      <c r="L584" s="419"/>
      <c r="M584" s="419"/>
      <c r="N584" s="419"/>
      <c r="O584" s="419"/>
      <c r="P584" s="419"/>
      <c r="Q584" s="419"/>
      <c r="R584" s="419"/>
      <c r="S584" s="419"/>
      <c r="T584" s="419"/>
      <c r="U584" s="419"/>
    </row>
    <row r="585" spans="1:21" ht="18">
      <c r="A585" s="419"/>
      <c r="B585" s="435"/>
      <c r="C585" s="419"/>
      <c r="D585" s="509"/>
      <c r="E585" s="510"/>
      <c r="F585" s="510"/>
      <c r="G585" s="419"/>
      <c r="H585" s="511"/>
      <c r="I585" s="419"/>
      <c r="K585" s="419"/>
      <c r="L585" s="419"/>
      <c r="M585" s="419"/>
      <c r="N585" s="419"/>
      <c r="O585" s="419"/>
      <c r="P585" s="419"/>
      <c r="Q585" s="419"/>
      <c r="R585" s="419"/>
      <c r="S585" s="419"/>
      <c r="T585" s="419"/>
      <c r="U585" s="419"/>
    </row>
    <row r="586" spans="1:21" ht="18">
      <c r="A586" s="419"/>
      <c r="B586" s="435"/>
      <c r="C586" s="419"/>
      <c r="D586" s="509"/>
      <c r="E586" s="510"/>
      <c r="F586" s="510"/>
      <c r="G586" s="419"/>
      <c r="H586" s="511"/>
      <c r="I586" s="419"/>
      <c r="K586" s="419"/>
      <c r="L586" s="419"/>
      <c r="M586" s="419"/>
      <c r="N586" s="419"/>
      <c r="O586" s="419"/>
      <c r="P586" s="419"/>
      <c r="Q586" s="419"/>
      <c r="R586" s="419"/>
      <c r="S586" s="419"/>
      <c r="T586" s="419"/>
      <c r="U586" s="419"/>
    </row>
    <row r="587" spans="1:21" ht="18">
      <c r="A587" s="419"/>
      <c r="B587" s="435"/>
      <c r="C587" s="419"/>
      <c r="D587" s="509"/>
      <c r="E587" s="510"/>
      <c r="F587" s="510"/>
      <c r="G587" s="419"/>
      <c r="H587" s="511"/>
      <c r="I587" s="419"/>
      <c r="K587" s="419"/>
      <c r="L587" s="419"/>
      <c r="M587" s="419"/>
      <c r="N587" s="419"/>
      <c r="O587" s="419"/>
      <c r="P587" s="419"/>
      <c r="Q587" s="419"/>
      <c r="R587" s="419"/>
      <c r="S587" s="419"/>
      <c r="T587" s="419"/>
      <c r="U587" s="419"/>
    </row>
    <row r="588" spans="1:21" ht="18">
      <c r="A588" s="419"/>
      <c r="B588" s="435"/>
      <c r="C588" s="419"/>
      <c r="D588" s="509"/>
      <c r="E588" s="510"/>
      <c r="F588" s="510"/>
      <c r="G588" s="419"/>
      <c r="H588" s="511"/>
      <c r="I588" s="419"/>
      <c r="K588" s="419"/>
      <c r="L588" s="419"/>
      <c r="M588" s="419"/>
      <c r="N588" s="419"/>
      <c r="O588" s="419"/>
      <c r="P588" s="419"/>
      <c r="Q588" s="419"/>
      <c r="R588" s="419"/>
      <c r="S588" s="419"/>
      <c r="T588" s="419"/>
      <c r="U588" s="419"/>
    </row>
    <row r="589" spans="1:21" ht="18">
      <c r="A589" s="419"/>
      <c r="B589" s="435"/>
      <c r="C589" s="419"/>
      <c r="D589" s="509"/>
      <c r="E589" s="510"/>
      <c r="F589" s="510"/>
      <c r="G589" s="419"/>
      <c r="H589" s="511"/>
      <c r="I589" s="419"/>
      <c r="K589" s="419"/>
      <c r="L589" s="419"/>
      <c r="M589" s="419"/>
      <c r="N589" s="419"/>
      <c r="O589" s="419"/>
      <c r="P589" s="419"/>
      <c r="Q589" s="419"/>
      <c r="R589" s="419"/>
      <c r="S589" s="419"/>
      <c r="T589" s="419"/>
      <c r="U589" s="419"/>
    </row>
    <row r="590" spans="1:21" ht="18">
      <c r="A590" s="419"/>
      <c r="B590" s="435"/>
      <c r="C590" s="419"/>
      <c r="D590" s="509"/>
      <c r="E590" s="510"/>
      <c r="F590" s="510"/>
      <c r="G590" s="419"/>
      <c r="H590" s="511"/>
      <c r="I590" s="419"/>
      <c r="K590" s="419"/>
      <c r="L590" s="419"/>
      <c r="M590" s="419"/>
      <c r="N590" s="419"/>
      <c r="O590" s="419"/>
      <c r="P590" s="419"/>
      <c r="Q590" s="419"/>
      <c r="R590" s="419"/>
      <c r="S590" s="419"/>
      <c r="T590" s="419"/>
      <c r="U590" s="419"/>
    </row>
    <row r="591" spans="1:21" ht="18">
      <c r="A591" s="419"/>
      <c r="B591" s="435"/>
      <c r="C591" s="419"/>
      <c r="D591" s="509"/>
      <c r="E591" s="510"/>
      <c r="F591" s="510"/>
      <c r="G591" s="419"/>
      <c r="H591" s="511"/>
      <c r="I591" s="419"/>
      <c r="K591" s="419"/>
      <c r="L591" s="419"/>
      <c r="M591" s="419"/>
      <c r="N591" s="419"/>
      <c r="O591" s="419"/>
      <c r="P591" s="419"/>
      <c r="Q591" s="419"/>
      <c r="R591" s="419"/>
      <c r="S591" s="419"/>
      <c r="T591" s="419"/>
      <c r="U591" s="419"/>
    </row>
    <row r="592" spans="1:21" ht="18">
      <c r="A592" s="419"/>
      <c r="B592" s="435"/>
      <c r="C592" s="419"/>
      <c r="D592" s="509"/>
      <c r="E592" s="510"/>
      <c r="F592" s="510"/>
      <c r="G592" s="419"/>
      <c r="H592" s="511"/>
      <c r="I592" s="419"/>
      <c r="K592" s="419"/>
      <c r="L592" s="419"/>
      <c r="M592" s="419"/>
      <c r="N592" s="419"/>
      <c r="O592" s="419"/>
      <c r="P592" s="419"/>
      <c r="Q592" s="419"/>
      <c r="R592" s="419"/>
      <c r="S592" s="419"/>
      <c r="T592" s="419"/>
      <c r="U592" s="419"/>
    </row>
    <row r="593" spans="1:21" ht="18">
      <c r="A593" s="419"/>
      <c r="B593" s="435"/>
      <c r="C593" s="419"/>
      <c r="D593" s="509"/>
      <c r="E593" s="510"/>
      <c r="F593" s="510"/>
      <c r="G593" s="419"/>
      <c r="H593" s="511"/>
      <c r="I593" s="419"/>
      <c r="K593" s="419"/>
      <c r="L593" s="419"/>
      <c r="M593" s="419"/>
      <c r="N593" s="419"/>
      <c r="O593" s="419"/>
      <c r="P593" s="419"/>
      <c r="Q593" s="419"/>
      <c r="R593" s="419"/>
      <c r="S593" s="419"/>
      <c r="T593" s="419"/>
      <c r="U593" s="419"/>
    </row>
  </sheetData>
  <mergeCells count="5">
    <mergeCell ref="A6:J6"/>
    <mergeCell ref="A7:J7"/>
    <mergeCell ref="A8:J8"/>
    <mergeCell ref="A439:J439"/>
    <mergeCell ref="A440:J440"/>
  </mergeCell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2:J10"/>
  <sheetViews>
    <sheetView workbookViewId="0">
      <selection activeCell="G5" sqref="G5"/>
    </sheetView>
  </sheetViews>
  <sheetFormatPr baseColWidth="10" defaultColWidth="11.5" defaultRowHeight="14" x14ac:dyDescent="0"/>
  <cols>
    <col min="2" max="2" width="28.83203125" customWidth="1"/>
    <col min="7" max="7" width="13" bestFit="1" customWidth="1"/>
    <col min="8" max="8" width="13" style="512" bestFit="1" customWidth="1"/>
  </cols>
  <sheetData>
    <row r="2" spans="1:10" ht="28">
      <c r="A2" s="919" t="s">
        <v>1368</v>
      </c>
      <c r="B2" s="919"/>
      <c r="C2" s="919"/>
      <c r="D2" s="919"/>
      <c r="E2" s="919"/>
      <c r="F2" s="919"/>
      <c r="G2" s="919"/>
      <c r="H2" s="919"/>
      <c r="I2" s="919"/>
      <c r="J2" s="919"/>
    </row>
    <row r="3" spans="1:10" ht="15" thickBot="1"/>
    <row r="4" spans="1:10" ht="60">
      <c r="A4" s="513" t="s">
        <v>3</v>
      </c>
      <c r="B4" s="514" t="s">
        <v>4</v>
      </c>
      <c r="C4" s="39" t="s">
        <v>6</v>
      </c>
      <c r="D4" s="40" t="s">
        <v>1369</v>
      </c>
      <c r="E4" s="515" t="s">
        <v>357</v>
      </c>
      <c r="F4" s="516" t="s">
        <v>358</v>
      </c>
      <c r="G4" s="517" t="s">
        <v>359</v>
      </c>
      <c r="H4" s="518" t="s">
        <v>13</v>
      </c>
      <c r="I4" s="519" t="s">
        <v>360</v>
      </c>
      <c r="J4" s="520" t="s">
        <v>340</v>
      </c>
    </row>
    <row r="5" spans="1:10" ht="30">
      <c r="A5" s="521">
        <v>334</v>
      </c>
      <c r="B5" s="522" t="s">
        <v>253</v>
      </c>
      <c r="C5" s="373" t="s">
        <v>331</v>
      </c>
      <c r="D5" s="329">
        <v>140</v>
      </c>
      <c r="E5" s="523">
        <v>38000</v>
      </c>
      <c r="F5" s="524"/>
      <c r="G5" s="525">
        <f>E5+F5</f>
        <v>38000</v>
      </c>
      <c r="H5" s="526">
        <f>D5*G5</f>
        <v>5320000</v>
      </c>
      <c r="I5" s="527" t="s">
        <v>1370</v>
      </c>
      <c r="J5" s="527" t="s">
        <v>1371</v>
      </c>
    </row>
    <row r="8" spans="1:10">
      <c r="A8" t="s">
        <v>1372</v>
      </c>
    </row>
    <row r="10" spans="1:10">
      <c r="A10" t="s">
        <v>1373</v>
      </c>
    </row>
  </sheetData>
  <mergeCells count="1">
    <mergeCell ref="A2:J2"/>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17</vt:i4>
      </vt:variant>
    </vt:vector>
  </HeadingPairs>
  <TitlesOfParts>
    <vt:vector size="17" baseType="lpstr">
      <vt:lpstr>CALIFICACION FINAL</vt:lpstr>
      <vt:lpstr>AUDITORIA PRECIOS</vt:lpstr>
      <vt:lpstr>1. PHARMAEUROPEA</vt:lpstr>
      <vt:lpstr>2. LABORATORIOS LTDA</vt:lpstr>
      <vt:lpstr>3. HOSPIMEDICS</vt:lpstr>
      <vt:lpstr>4. OC LA ECONOMIA</vt:lpstr>
      <vt:lpstr>5. COBO Y ASOCIADOS</vt:lpstr>
      <vt:lpstr>6. COOSBOY</vt:lpstr>
      <vt:lpstr>7. PRODUSER SAS</vt:lpstr>
      <vt:lpstr>8. ALFA TRADING</vt:lpstr>
      <vt:lpstr>9. ALLERS GROUP</vt:lpstr>
      <vt:lpstr>10. PRO H</vt:lpstr>
      <vt:lpstr>11. SYD</vt:lpstr>
      <vt:lpstr>12. REM EQUIPOS</vt:lpstr>
      <vt:lpstr>13. MEDICA C.I. LTDA.</vt:lpstr>
      <vt:lpstr>14. ASEPSIS PRODUCTS</vt:lpstr>
      <vt:lpstr>15. DEPOSFARMA SAS</vt:lpstr>
    </vt:vector>
  </TitlesOfParts>
  <Company>GP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hrs cientifica</cp:lastModifiedBy>
  <dcterms:created xsi:type="dcterms:W3CDTF">2012-02-21T23:37:16Z</dcterms:created>
  <dcterms:modified xsi:type="dcterms:W3CDTF">2015-08-21T23:28:49Z</dcterms:modified>
</cp:coreProperties>
</file>